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te" sheetId="1" state="visible" r:id="rId2"/>
    <sheet name="Unité" sheetId="2" state="visible" r:id="rId3"/>
    <sheet name="Atelier" sheetId="3" state="visible" r:id="rId4"/>
    <sheet name="Zone ( famille de produits)" sheetId="4" state="visible" r:id="rId5"/>
    <sheet name="Produits" sheetId="5" state="visible" r:id="rId6"/>
    <sheet name="Clients" sheetId="6" state="visible" r:id="rId7"/>
    <sheet name="Etat QRQC" sheetId="7" state="visible" r:id="rId8"/>
    <sheet name="Q ( Quality)" sheetId="8" state="visible" r:id="rId9"/>
    <sheet name="D ( Delivery)" sheetId="9" state="visible" r:id="rId10"/>
    <sheet name="C ( Cost)" sheetId="10" state="visible" r:id="rId11"/>
    <sheet name="S ( Safety)" sheetId="11" state="visible" r:id="rId12"/>
    <sheet name="P ( People)" sheetId="12" state="visible" r:id="rId13"/>
    <sheet name="DashBoard DMC" sheetId="13" state="visible" r:id="rId14"/>
    <sheet name="Feuil1" sheetId="14" state="visible" r:id="rId15"/>
  </sheets>
  <definedNames>
    <definedName function="false" hidden="true" localSheetId="9" name="_xlnm._FilterDatabase" vbProcedure="false">'C ( Cost)'!$A$6:$P$229</definedName>
    <definedName function="false" hidden="true" localSheetId="8" name="_xlnm._FilterDatabase" vbProcedure="false">'D ( Delivery)'!$A$7:$L$230</definedName>
    <definedName function="false" hidden="true" localSheetId="11" name="_xlnm._FilterDatabase" vbProcedure="false">'P ( People)'!$G$4:$H$227</definedName>
    <definedName function="false" hidden="true" localSheetId="7" name="_xlnm._FilterDatabase" vbProcedure="false">'Q ( Quality)'!$A$7:$Q$230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
=QtéProduite*TpsSTD.Unitaire/Tpsd'ouv.Nette</t>
        </r>
      </text>
    </comment>
    <comment ref="L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TpsPointé.NetProduit/ Tpsd'ouv.Nette
</t>
        </r>
      </text>
    </comment>
    <comment ref="O6" authorId="0">
      <text>
        <r>
          <rPr>
            <sz val="11"/>
            <color rgb="FF000000"/>
            <rFont val="Calibri"/>
            <family val="2"/>
            <charset val="1"/>
          </rPr>
          <t xml:space="preserve">=QtéProduite*TpsSTD.Unitaire/TpsPointé.NetProduit
</t>
        </r>
      </text>
    </comment>
    <comment ref="P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=QtéProduite*TpsSTD.Unitaire/Hr Badgées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7" authorId="0">
      <text>
        <r>
          <rPr>
            <sz val="11"/>
            <color rgb="FF000000"/>
            <rFont val="Calibri"/>
            <family val="2"/>
            <charset val="1"/>
          </rPr>
          <t xml:space="preserve">= Qté Rebutée.int/
QtéProduite  
</t>
        </r>
      </text>
    </comment>
    <comment ref="P7" authorId="0">
      <text>
        <r>
          <rPr>
            <sz val="11"/>
            <color rgb="FF000000"/>
            <rFont val="Calibri"/>
            <family val="2"/>
            <charset val="1"/>
          </rPr>
          <t xml:space="preserve">= NbrDéfaut.Int /  QtéProduite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Q7" authorId="0">
      <text>
        <r>
          <rPr>
            <sz val="11"/>
            <color rgb="FF000000"/>
            <rFont val="Calibri"/>
            <family val="2"/>
            <charset val="1"/>
          </rPr>
          <t xml:space="preserve">= QtéRéclamée / QéLivrée
</t>
        </r>
      </text>
    </comment>
    <comment ref="R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= (Qté Rebutée.int/Qté Produite ) 
*1000000</t>
        </r>
      </text>
    </comment>
    <comment ref="S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= QtéRéclamée / QéLivrée 
* 1000000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K7" authorId="0">
      <text>
        <r>
          <rPr>
            <sz val="11"/>
            <color rgb="FF000000"/>
            <rFont val="Calibri"/>
            <family val="2"/>
            <charset val="1"/>
          </rPr>
          <t xml:space="preserve">= Qtélivrée /  
Qté Eng Client
</t>
        </r>
        <r>
          <rPr>
            <sz val="9"/>
            <color rgb="FF000000"/>
            <rFont val="Tahoma"/>
            <family val="2"/>
            <charset val="1"/>
          </rPr>
          <t xml:space="preserve">(Que pour les Produits Finis)</t>
        </r>
      </text>
    </comment>
    <comment ref="L7" authorId="0">
      <text>
        <r>
          <rPr>
            <sz val="11"/>
            <color rgb="FF000000"/>
            <rFont val="Calibri"/>
            <family val="2"/>
            <charset val="1"/>
          </rPr>
          <t xml:space="preserve">Qté Produite / Qté lancée PDP
</t>
        </r>
      </text>
    </comment>
  </commentList>
</comments>
</file>

<file path=xl/sharedStrings.xml><?xml version="1.0" encoding="utf-8"?>
<sst xmlns="http://schemas.openxmlformats.org/spreadsheetml/2006/main" count="4640" uniqueCount="181">
  <si>
    <t xml:space="preserve">Site</t>
  </si>
  <si>
    <t xml:space="preserve">NameSite</t>
  </si>
  <si>
    <t xml:space="preserve">Site 1</t>
  </si>
  <si>
    <t xml:space="preserve">QMS Manufacturing</t>
  </si>
  <si>
    <t xml:space="preserve">N°. Unité </t>
  </si>
  <si>
    <t xml:space="preserve">Unité </t>
  </si>
  <si>
    <t xml:space="preserve">NameUnit</t>
  </si>
  <si>
    <t xml:space="preserve">Unit.1</t>
  </si>
  <si>
    <t xml:space="preserve">Unité XC </t>
  </si>
  <si>
    <t xml:space="preserve">Unité de Fabrication XC</t>
  </si>
  <si>
    <t xml:space="preserve">Unit.2</t>
  </si>
  <si>
    <t xml:space="preserve">Unité AF</t>
  </si>
  <si>
    <t xml:space="preserve">Unité d'assemblage &amp; Finition</t>
  </si>
  <si>
    <t xml:space="preserve">N°. Atelier</t>
  </si>
  <si>
    <t xml:space="preserve">NameAtelier </t>
  </si>
  <si>
    <t xml:space="preserve">ATEL.1</t>
  </si>
  <si>
    <t xml:space="preserve">ATELIER INJ. XC</t>
  </si>
  <si>
    <t xml:space="preserve">ATEL.2</t>
  </si>
  <si>
    <t xml:space="preserve">ATELIER IR. XC</t>
  </si>
  <si>
    <t xml:space="preserve">ATEL.3</t>
  </si>
  <si>
    <t xml:space="preserve">ATELIER.ASS </t>
  </si>
  <si>
    <t xml:space="preserve">Unité AF </t>
  </si>
  <si>
    <t xml:space="preserve">ATEL.4</t>
  </si>
  <si>
    <t xml:space="preserve">ATELIER.FIN</t>
  </si>
  <si>
    <t xml:space="preserve">N°. ZONE</t>
  </si>
  <si>
    <t xml:space="preserve">NameZONE</t>
  </si>
  <si>
    <t xml:space="preserve">ZONE.1</t>
  </si>
  <si>
    <t xml:space="preserve">INJ.XC_MQB</t>
  </si>
  <si>
    <t xml:space="preserve">ZONE.2</t>
  </si>
  <si>
    <t xml:space="preserve">INJ.XC_PSA</t>
  </si>
  <si>
    <t xml:space="preserve">ZONE.3</t>
  </si>
  <si>
    <t xml:space="preserve">INJ.XC_A321.Neo</t>
  </si>
  <si>
    <t xml:space="preserve">ZONE.4</t>
  </si>
  <si>
    <t xml:space="preserve">IR.XC_MQB</t>
  </si>
  <si>
    <t xml:space="preserve">ZONE.5</t>
  </si>
  <si>
    <t xml:space="preserve">IR.XC_PSA</t>
  </si>
  <si>
    <t xml:space="preserve">ZONE.6</t>
  </si>
  <si>
    <t xml:space="preserve">IR.XC_A321.Neo</t>
  </si>
  <si>
    <t xml:space="preserve">ZONE.7</t>
  </si>
  <si>
    <t xml:space="preserve">ASS_MQB</t>
  </si>
  <si>
    <t xml:space="preserve">ZONE.8</t>
  </si>
  <si>
    <t xml:space="preserve">ASS_PSA</t>
  </si>
  <si>
    <t xml:space="preserve">ZONE.9</t>
  </si>
  <si>
    <t xml:space="preserve">ASS_A321.Neo</t>
  </si>
  <si>
    <t xml:space="preserve">ZONE.10</t>
  </si>
  <si>
    <t xml:space="preserve">FIN_MQB</t>
  </si>
  <si>
    <t xml:space="preserve">ZONE.11</t>
  </si>
  <si>
    <t xml:space="preserve">FIN_PSA</t>
  </si>
  <si>
    <t xml:space="preserve">ZONE.12</t>
  </si>
  <si>
    <t xml:space="preserve">FIN_A321.Neo</t>
  </si>
  <si>
    <t xml:space="preserve">Réf Produit</t>
  </si>
  <si>
    <t xml:space="preserve">DésignationProduit</t>
  </si>
  <si>
    <t xml:space="preserve">TpsSTD(s)</t>
  </si>
  <si>
    <t xml:space="preserve">SF1.M32</t>
  </si>
  <si>
    <t xml:space="preserve">Siwtch de Commande (INJ)</t>
  </si>
  <si>
    <t xml:space="preserve">SF1.PPE21</t>
  </si>
  <si>
    <t xml:space="preserve">Push Start/ Stop (INJ)</t>
  </si>
  <si>
    <t xml:space="preserve">SF1.90VU</t>
  </si>
  <si>
    <t xml:space="preserve">Rack 90VU_A321. Neo (INJ)</t>
  </si>
  <si>
    <t xml:space="preserve">SF2.M32</t>
  </si>
  <si>
    <t xml:space="preserve">Siwtch de Commande (IR)</t>
  </si>
  <si>
    <t xml:space="preserve">SF2.PPE21</t>
  </si>
  <si>
    <t xml:space="preserve">Push Start/ Stop (IR)</t>
  </si>
  <si>
    <t xml:space="preserve">SF2.90VU</t>
  </si>
  <si>
    <t xml:space="preserve">Rack 90VU_A321. Neo (IR)</t>
  </si>
  <si>
    <t xml:space="preserve">SF3.M32</t>
  </si>
  <si>
    <t xml:space="preserve">Siwtch de Commande (ASS)</t>
  </si>
  <si>
    <t xml:space="preserve">SF3.PPE21</t>
  </si>
  <si>
    <t xml:space="preserve">Push Start/ Stop (ASS)</t>
  </si>
  <si>
    <t xml:space="preserve">SF3.90VU</t>
  </si>
  <si>
    <t xml:space="preserve">Rack 90VU_A321. Neo (ASS)</t>
  </si>
  <si>
    <t xml:space="preserve">M32</t>
  </si>
  <si>
    <t xml:space="preserve">Siwtch de Commande</t>
  </si>
  <si>
    <t xml:space="preserve">PPE21</t>
  </si>
  <si>
    <t xml:space="preserve">Push Start/ Stop </t>
  </si>
  <si>
    <t xml:space="preserve">90VU</t>
  </si>
  <si>
    <t xml:space="preserve">Rack 90VU_A321. Neo </t>
  </si>
  <si>
    <t xml:space="preserve">N°Client</t>
  </si>
  <si>
    <t xml:space="preserve">NameClient </t>
  </si>
  <si>
    <t xml:space="preserve">Client1</t>
  </si>
  <si>
    <t xml:space="preserve">VW</t>
  </si>
  <si>
    <t xml:space="preserve">Siwtch de Commande </t>
  </si>
  <si>
    <t xml:space="preserve">Client2</t>
  </si>
  <si>
    <t xml:space="preserve">PSA</t>
  </si>
  <si>
    <t xml:space="preserve">Client3</t>
  </si>
  <si>
    <t xml:space="preserve">AIRBUS</t>
  </si>
  <si>
    <t xml:space="preserve">Categorie</t>
  </si>
  <si>
    <t xml:space="preserve">Name Catégorie</t>
  </si>
  <si>
    <t xml:space="preserve">Ref</t>
  </si>
  <si>
    <t xml:space="preserve">Zone</t>
  </si>
  <si>
    <t xml:space="preserve">Atelier</t>
  </si>
  <si>
    <t xml:space="preserve">Unité</t>
  </si>
  <si>
    <t xml:space="preserve">Produits</t>
  </si>
  <si>
    <t xml:space="preserve">Etat</t>
  </si>
  <si>
    <t xml:space="preserve">Q</t>
  </si>
  <si>
    <t xml:space="preserve">Quality </t>
  </si>
  <si>
    <t xml:space="preserve">QUA/001</t>
  </si>
  <si>
    <t xml:space="preserve">In progress</t>
  </si>
  <si>
    <t xml:space="preserve">QUA/002</t>
  </si>
  <si>
    <t xml:space="preserve">QUA/003</t>
  </si>
  <si>
    <t xml:space="preserve">Cloturé</t>
  </si>
  <si>
    <t xml:space="preserve">QUA/004</t>
  </si>
  <si>
    <t xml:space="preserve">Late </t>
  </si>
  <si>
    <t xml:space="preserve">QUA/005</t>
  </si>
  <si>
    <t xml:space="preserve">QUA/006</t>
  </si>
  <si>
    <t xml:space="preserve">S</t>
  </si>
  <si>
    <t xml:space="preserve">Safety</t>
  </si>
  <si>
    <t xml:space="preserve">SAF/001</t>
  </si>
  <si>
    <t xml:space="preserve">SAF/002</t>
  </si>
  <si>
    <t xml:space="preserve">D</t>
  </si>
  <si>
    <t xml:space="preserve">Delivery</t>
  </si>
  <si>
    <t xml:space="preserve">OTD/001</t>
  </si>
  <si>
    <t xml:space="preserve">OTD/002</t>
  </si>
  <si>
    <t xml:space="preserve">OTD/003</t>
  </si>
  <si>
    <t xml:space="preserve">Champs Saisie par Interface ou API </t>
  </si>
  <si>
    <t xml:space="preserve">Champ Objectif  saisie   ( 1 seule fois généralement)
(Red Line, Il ne faut pas dépasser)</t>
  </si>
  <si>
    <t xml:space="preserve">Champs Calculé </t>
  </si>
  <si>
    <t xml:space="preserve">Semaine</t>
  </si>
  <si>
    <t xml:space="preserve">Date</t>
  </si>
  <si>
    <t xml:space="preserve">QtéProduite</t>
  </si>
  <si>
    <t xml:space="preserve">QtéLivrée</t>
  </si>
  <si>
    <t xml:space="preserve">NbrDéfaut.Int</t>
  </si>
  <si>
    <t xml:space="preserve">Qtérebut.Int</t>
  </si>
  <si>
    <t xml:space="preserve">QtéRéclamée </t>
  </si>
  <si>
    <t xml:space="preserve">ObjNQ.Int</t>
  </si>
  <si>
    <t xml:space="preserve">ObjDPU</t>
  </si>
  <si>
    <t xml:space="preserve">ObjNQ.Ext</t>
  </si>
  <si>
    <t xml:space="preserve">ObjPPM.Int</t>
  </si>
  <si>
    <t xml:space="preserve">ObjPPM.Client</t>
  </si>
  <si>
    <t xml:space="preserve">TxNQ.Int</t>
  </si>
  <si>
    <t xml:space="preserve">DPU</t>
  </si>
  <si>
    <t xml:space="preserve">TxNQExt</t>
  </si>
  <si>
    <t xml:space="preserve">PPMRebut.Int</t>
  </si>
  <si>
    <t xml:space="preserve">PPM.Client</t>
  </si>
  <si>
    <t xml:space="preserve">S33</t>
  </si>
  <si>
    <t xml:space="preserve">S34</t>
  </si>
  <si>
    <t xml:space="preserve">S35</t>
  </si>
  <si>
    <t xml:space="preserve">Champ Objecti  saisie  
 ( 1 seule fois généralement)
(Red Line, Il ne faut pas dépasser)</t>
  </si>
  <si>
    <t xml:space="preserve">QtéLancéePDP</t>
  </si>
  <si>
    <t xml:space="preserve">QtéEng.Client </t>
  </si>
  <si>
    <t xml:space="preserve">ObjOTP</t>
  </si>
  <si>
    <t xml:space="preserve">ObjOTD</t>
  </si>
  <si>
    <t xml:space="preserve">OTD</t>
  </si>
  <si>
    <t xml:space="preserve">OTP </t>
  </si>
  <si>
    <t xml:space="preserve">IndRdt (Ta/Tp)</t>
  </si>
  <si>
    <t xml:space="preserve">Tpsd'ouv. Nette (s)</t>
  </si>
  <si>
    <t xml:space="preserve">TpsSTD.Unitaire (s)</t>
  </si>
  <si>
    <t xml:space="preserve">TpsPointée.NetProduit (s) </t>
  </si>
  <si>
    <t xml:space="preserve">Hr.Badgées (s)</t>
  </si>
  <si>
    <t xml:space="preserve">ETP.théo</t>
  </si>
  <si>
    <t xml:space="preserve">ETP.Réel</t>
  </si>
  <si>
    <t xml:space="preserve">OBJEFF.NET</t>
  </si>
  <si>
    <t xml:space="preserve">OBJEFF.BRUT</t>
  </si>
  <si>
    <t xml:space="preserve">Efficience Nette</t>
  </si>
  <si>
    <t xml:space="preserve">Efficience Brute</t>
  </si>
  <si>
    <t xml:space="preserve">-</t>
  </si>
  <si>
    <t xml:space="preserve">Champs Saisie ( entier) </t>
  </si>
  <si>
    <t xml:space="preserve">Obj Safety</t>
  </si>
  <si>
    <t xml:space="preserve"># d'accident Avec Arrêt </t>
  </si>
  <si>
    <t xml:space="preserve">Champs Saisie ( chaque jour) </t>
  </si>
  <si>
    <t xml:space="preserve">Obj Abs</t>
  </si>
  <si>
    <t xml:space="preserve">Tx. Abs </t>
  </si>
  <si>
    <t xml:space="preserve">Obj. Polyvalence</t>
  </si>
  <si>
    <t xml:space="preserve">Tx. Polyvalence</t>
  </si>
  <si>
    <t xml:space="preserve">Cause sec</t>
  </si>
  <si>
    <t xml:space="preserve">Cause racine </t>
  </si>
  <si>
    <t xml:space="preserve">Type. Cause </t>
  </si>
  <si>
    <t xml:space="preserve">Cause Potentielle ( Facteur)</t>
  </si>
  <si>
    <t xml:space="preserve">Action </t>
  </si>
  <si>
    <t xml:space="preserve">Resp</t>
  </si>
  <si>
    <t xml:space="preserve">Preuve </t>
  </si>
  <si>
    <t xml:space="preserve">Resultat</t>
  </si>
  <si>
    <t xml:space="preserve">O</t>
  </si>
  <si>
    <t xml:space="preserve">Facteur 1 </t>
  </si>
  <si>
    <t xml:space="preserve">Pourquoi 3</t>
  </si>
  <si>
    <t xml:space="preserve">DSkjd</t>
  </si>
  <si>
    <t xml:space="preserve">ksd</t>
  </si>
  <si>
    <t xml:space="preserve">dsd</t>
  </si>
  <si>
    <t xml:space="preserve">Facteur 2</t>
  </si>
  <si>
    <t xml:space="preserve">Pourquoi 4</t>
  </si>
  <si>
    <t xml:space="preserve">Pourquoi 5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</si>
</sst>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h:mm"/>
    <numFmt numFmtId="167" formatCode="0%"/>
    <numFmt numFmtId="168" formatCode="0.00%"/>
    <numFmt numFmtId="169" formatCode="_-* #,##0.00\ _€_-;\-* #,##0.00\ _€_-;_-* \-??\ _€_-;_-@_-"/>
    <numFmt numFmtId="170" formatCode="d\-mmm"/>
    <numFmt numFmtId="171" formatCode="_-* #,##0\ _€_-;\-* #,##0\ _€_-;_-* \-??\ _€_-;_-@_-"/>
    <numFmt numFmtId="172" formatCode="0.0%"/>
    <numFmt numFmtId="173" formatCode="0.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entury Gothic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entury Gothic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0"/>
      <color rgb="FFFFFFFF"/>
      <name val="Century Gothic"/>
      <family val="2"/>
      <charset val="1"/>
    </font>
    <font>
      <b val="true"/>
      <sz val="10"/>
      <color rgb="FF000000"/>
      <name val="Century Gothic"/>
      <family val="2"/>
      <charset val="1"/>
    </font>
    <font>
      <sz val="11"/>
      <color rgb="FFFFFFFF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17375E"/>
        <bgColor rgb="FF1F497D"/>
      </patternFill>
    </fill>
    <fill>
      <patternFill patternType="solid">
        <fgColor rgb="FF4BACC6"/>
        <bgColor rgb="FF4F81BD"/>
      </patternFill>
    </fill>
    <fill>
      <patternFill patternType="solid">
        <fgColor rgb="FF7F7F7F"/>
        <bgColor rgb="FF808080"/>
      </patternFill>
    </fill>
    <fill>
      <patternFill patternType="solid">
        <fgColor rgb="FF4F81BD"/>
        <bgColor rgb="FF4BACC6"/>
      </patternFill>
    </fill>
    <fill>
      <patternFill patternType="solid">
        <fgColor rgb="FFFDEADA"/>
        <bgColor rgb="FFEEECE1"/>
      </patternFill>
    </fill>
    <fill>
      <patternFill patternType="solid">
        <fgColor rgb="FFDBEEF4"/>
        <bgColor rgb="FFEEECE1"/>
      </patternFill>
    </fill>
    <fill>
      <patternFill patternType="solid">
        <fgColor rgb="FFE46C0A"/>
        <bgColor rgb="FFFF9900"/>
      </patternFill>
    </fill>
    <fill>
      <patternFill patternType="solid">
        <fgColor rgb="FF808080"/>
        <bgColor rgb="FF7F7F7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EECE1"/>
      </patternFill>
    </fill>
    <fill>
      <patternFill patternType="solid">
        <fgColor rgb="FFA6A6A6"/>
        <bgColor rgb="FFC0C0C0"/>
      </patternFill>
    </fill>
    <fill>
      <patternFill patternType="solid">
        <fgColor rgb="FF1F497D"/>
        <bgColor rgb="FF17375E"/>
      </patternFill>
    </fill>
    <fill>
      <patternFill patternType="solid">
        <fgColor rgb="FFEEECE1"/>
        <bgColor rgb="FFF2F2F2"/>
      </patternFill>
    </fill>
    <fill>
      <patternFill patternType="solid">
        <fgColor rgb="FFFF0000"/>
        <bgColor rgb="FF993300"/>
      </patternFill>
    </fill>
    <fill>
      <patternFill patternType="solid">
        <fgColor rgb="FF9BBB59"/>
        <bgColor rgb="FFA6A6A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9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7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6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" fillId="0" borderId="4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9" fillId="0" borderId="8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9" fillId="0" borderId="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9" fillId="0" borderId="9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1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1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3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7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7" fillId="0" borderId="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7" fillId="0" borderId="9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1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1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EECE1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E46C0A"/>
      <rgbColor rgb="FF7F7F7F"/>
      <rgbColor rgb="FFA6A6A6"/>
      <rgbColor rgb="FF17375E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A1:B2"/>
    </sheetView>
  </sheetViews>
  <sheetFormatPr defaultColWidth="10.54296875" defaultRowHeight="14.4" zeroHeight="false" outlineLevelRow="0" outlineLevelCol="0"/>
  <cols>
    <col collapsed="false" customWidth="true" hidden="false" outlineLevel="0" max="2" min="2" style="0" width="18.55"/>
  </cols>
  <sheetData>
    <row r="1" customFormat="false" ht="14.4" hidden="false" customHeight="false" outlineLevel="0" collapsed="false">
      <c r="A1" s="1" t="s">
        <v>0</v>
      </c>
      <c r="B1" s="1" t="s">
        <v>1</v>
      </c>
    </row>
    <row r="2" customFormat="false" ht="14.4" hidden="false" customHeight="false" outlineLevel="0" collapsed="false">
      <c r="A2" s="0" t="s">
        <v>2</v>
      </c>
      <c r="B2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P229"/>
  <sheetViews>
    <sheetView showFormulas="false" showGridLines="true" showRowColHeaders="true" showZeros="true" rightToLeft="false" tabSelected="false" showOutlineSymbols="true" defaultGridColor="true" view="normal" topLeftCell="C6" colorId="64" zoomScale="100" zoomScaleNormal="100" zoomScalePageLayoutView="100" workbookViewId="0">
      <selection pane="topLeft" activeCell="J230" activeCellId="1" sqref="A1:B2 J230"/>
    </sheetView>
  </sheetViews>
  <sheetFormatPr defaultColWidth="10.54296875" defaultRowHeight="14.4" zeroHeight="false" outlineLevelRow="0" outlineLevelCol="0"/>
  <cols>
    <col collapsed="false" customWidth="true" hidden="false" outlineLevel="0" max="2" min="2" style="0" width="7.11"/>
    <col collapsed="false" customWidth="true" hidden="false" outlineLevel="0" max="4" min="4" style="0" width="24"/>
    <col collapsed="false" customWidth="true" hidden="false" outlineLevel="0" max="6" min="6" style="0" width="9.55"/>
    <col collapsed="false" customWidth="true" hidden="false" outlineLevel="0" max="7" min="7" style="0" width="17.77"/>
    <col collapsed="false" customWidth="true" hidden="false" outlineLevel="0" max="8" min="8" style="0" width="17"/>
    <col collapsed="false" customWidth="true" hidden="false" outlineLevel="0" max="9" min="9" style="0" width="24"/>
    <col collapsed="false" customWidth="true" hidden="false" outlineLevel="0" max="10" min="10" style="0" width="14.33"/>
    <col collapsed="false" customWidth="true" hidden="false" outlineLevel="0" max="11" min="11" style="0" width="13.66"/>
    <col collapsed="false" customWidth="true" hidden="false" outlineLevel="0" max="12" min="12" style="0" width="12.78"/>
    <col collapsed="false" customWidth="true" hidden="false" outlineLevel="0" max="13" min="13" style="0" width="11.11"/>
    <col collapsed="false" customWidth="true" hidden="false" outlineLevel="0" max="14" min="14" style="0" width="13.89"/>
    <col collapsed="false" customWidth="true" hidden="false" outlineLevel="0" max="15" min="15" style="5" width="22.21"/>
    <col collapsed="false" customWidth="true" hidden="false" outlineLevel="0" max="16" min="16" style="5" width="15"/>
  </cols>
  <sheetData>
    <row r="5" customFormat="false" ht="15" hidden="false" customHeight="false" outlineLevel="0" collapsed="false">
      <c r="O5" s="66" t="s">
        <v>144</v>
      </c>
    </row>
    <row r="6" customFormat="false" ht="15" hidden="false" customHeight="false" outlineLevel="0" collapsed="false">
      <c r="A6" s="51" t="s">
        <v>117</v>
      </c>
      <c r="B6" s="51" t="s">
        <v>118</v>
      </c>
      <c r="C6" s="51" t="s">
        <v>50</v>
      </c>
      <c r="D6" s="51" t="s">
        <v>51</v>
      </c>
      <c r="E6" s="52" t="s">
        <v>119</v>
      </c>
      <c r="F6" s="52" t="s">
        <v>120</v>
      </c>
      <c r="G6" s="52" t="s">
        <v>145</v>
      </c>
      <c r="H6" s="52" t="s">
        <v>146</v>
      </c>
      <c r="I6" s="52" t="s">
        <v>147</v>
      </c>
      <c r="J6" s="52" t="s">
        <v>148</v>
      </c>
      <c r="K6" s="67" t="s">
        <v>149</v>
      </c>
      <c r="L6" s="67" t="s">
        <v>150</v>
      </c>
      <c r="M6" s="55" t="s">
        <v>151</v>
      </c>
      <c r="N6" s="56" t="s">
        <v>152</v>
      </c>
      <c r="O6" s="55" t="s">
        <v>153</v>
      </c>
      <c r="P6" s="56" t="s">
        <v>154</v>
      </c>
    </row>
    <row r="7" customFormat="false" ht="14.4" hidden="false" customHeight="false" outlineLevel="0" collapsed="false">
      <c r="A7" s="25" t="s">
        <v>134</v>
      </c>
      <c r="B7" s="26" t="n">
        <v>44054</v>
      </c>
      <c r="C7" s="7" t="s">
        <v>53</v>
      </c>
      <c r="D7" s="7" t="s">
        <v>54</v>
      </c>
      <c r="E7" s="28" t="n">
        <v>380</v>
      </c>
      <c r="F7" s="28" t="n">
        <v>0</v>
      </c>
      <c r="G7" s="68" t="n">
        <f aca="false">7.15*3600</f>
        <v>25740</v>
      </c>
      <c r="H7" s="68" t="n">
        <v>258</v>
      </c>
      <c r="I7" s="68" t="n">
        <v>118120.481927711</v>
      </c>
      <c r="J7" s="68" t="n">
        <v>128700</v>
      </c>
      <c r="K7" s="69" t="n">
        <f aca="false">E7*H7/G7</f>
        <v>3.80885780885781</v>
      </c>
      <c r="L7" s="70" t="n">
        <f aca="false">I7/G7</f>
        <v>4.58898531187688</v>
      </c>
      <c r="M7" s="71" t="n">
        <v>0.85</v>
      </c>
      <c r="N7" s="72" t="n">
        <v>0.78</v>
      </c>
      <c r="O7" s="73" t="n">
        <f aca="false">H7*E7/I7</f>
        <v>0.83</v>
      </c>
      <c r="P7" s="74" t="n">
        <f aca="false">+H7*E7/J7</f>
        <v>0.761771561771562</v>
      </c>
    </row>
    <row r="8" customFormat="false" ht="14.4" hidden="false" customHeight="false" outlineLevel="0" collapsed="false">
      <c r="A8" s="25" t="s">
        <v>134</v>
      </c>
      <c r="B8" s="26" t="n">
        <v>44054</v>
      </c>
      <c r="C8" s="7" t="s">
        <v>55</v>
      </c>
      <c r="D8" s="7" t="s">
        <v>56</v>
      </c>
      <c r="E8" s="37" t="n">
        <v>178</v>
      </c>
      <c r="F8" s="28" t="n">
        <v>0</v>
      </c>
      <c r="G8" s="68" t="n">
        <f aca="false">7.15*3600</f>
        <v>25740</v>
      </c>
      <c r="H8" s="68" t="n">
        <v>231</v>
      </c>
      <c r="I8" s="68" t="n">
        <v>49539.7590361446</v>
      </c>
      <c r="J8" s="68" t="n">
        <v>51480</v>
      </c>
      <c r="K8" s="75" t="n">
        <f aca="false">E8*H8/G8</f>
        <v>1.5974358974359</v>
      </c>
      <c r="L8" s="76" t="n">
        <f aca="false">I8/G8</f>
        <v>1.92462156317578</v>
      </c>
      <c r="M8" s="77" t="n">
        <v>0.85</v>
      </c>
      <c r="N8" s="78" t="n">
        <v>0.78</v>
      </c>
      <c r="O8" s="79" t="n">
        <f aca="false">H8*E8/I8</f>
        <v>0.83</v>
      </c>
      <c r="P8" s="80" t="n">
        <f aca="false">+H8*E8/J8</f>
        <v>0.798717948717949</v>
      </c>
    </row>
    <row r="9" customFormat="false" ht="14.4" hidden="false" customHeight="false" outlineLevel="0" collapsed="false">
      <c r="A9" s="25" t="s">
        <v>134</v>
      </c>
      <c r="B9" s="26" t="n">
        <v>44054</v>
      </c>
      <c r="C9" s="7" t="s">
        <v>57</v>
      </c>
      <c r="D9" s="7" t="s">
        <v>58</v>
      </c>
      <c r="E9" s="28" t="n">
        <v>221</v>
      </c>
      <c r="F9" s="28" t="n">
        <v>0</v>
      </c>
      <c r="G9" s="68" t="n">
        <f aca="false">7.15*3600</f>
        <v>25740</v>
      </c>
      <c r="H9" s="68" t="n">
        <v>280.2</v>
      </c>
      <c r="I9" s="68" t="n">
        <v>74607.4698795181</v>
      </c>
      <c r="J9" s="68" t="n">
        <v>77220</v>
      </c>
      <c r="K9" s="75" t="n">
        <f aca="false">E9*H9/G9</f>
        <v>2.40575757575758</v>
      </c>
      <c r="L9" s="76" t="n">
        <f aca="false">I9/G9</f>
        <v>2.89850310332238</v>
      </c>
      <c r="M9" s="77" t="n">
        <v>0.85</v>
      </c>
      <c r="N9" s="78" t="n">
        <v>0.78</v>
      </c>
      <c r="O9" s="79" t="n">
        <f aca="false">H9*E9/I9</f>
        <v>0.83</v>
      </c>
      <c r="P9" s="80" t="n">
        <f aca="false">+H9*E9/J9</f>
        <v>0.801919191919192</v>
      </c>
    </row>
    <row r="10" customFormat="false" ht="14.4" hidden="false" customHeight="false" outlineLevel="0" collapsed="false">
      <c r="A10" s="25" t="s">
        <v>134</v>
      </c>
      <c r="B10" s="26" t="n">
        <v>44054</v>
      </c>
      <c r="C10" s="7" t="s">
        <v>59</v>
      </c>
      <c r="D10" s="7" t="s">
        <v>60</v>
      </c>
      <c r="E10" s="28" t="n">
        <v>412</v>
      </c>
      <c r="F10" s="28" t="n">
        <v>0</v>
      </c>
      <c r="G10" s="68" t="n">
        <f aca="false">7.15*3600</f>
        <v>25740</v>
      </c>
      <c r="H10" s="68" t="n">
        <v>306.6</v>
      </c>
      <c r="I10" s="68" t="n">
        <v>152191.807228916</v>
      </c>
      <c r="J10" s="68" t="n">
        <v>154440</v>
      </c>
      <c r="K10" s="75" t="n">
        <f aca="false">E10*H10/G10</f>
        <v>4.90750582750583</v>
      </c>
      <c r="L10" s="76" t="n">
        <f aca="false">I10/G10</f>
        <v>5.912657623501</v>
      </c>
      <c r="M10" s="77" t="n">
        <v>0.85</v>
      </c>
      <c r="N10" s="78" t="n">
        <v>0.78</v>
      </c>
      <c r="O10" s="79" t="n">
        <f aca="false">H10*E10/I10</f>
        <v>0.83</v>
      </c>
      <c r="P10" s="80" t="n">
        <f aca="false">+H10*E10/J10</f>
        <v>0.817917637917638</v>
      </c>
    </row>
    <row r="11" customFormat="false" ht="14.4" hidden="false" customHeight="false" outlineLevel="0" collapsed="false">
      <c r="A11" s="25" t="s">
        <v>134</v>
      </c>
      <c r="B11" s="26" t="n">
        <v>44054</v>
      </c>
      <c r="C11" s="7" t="s">
        <v>61</v>
      </c>
      <c r="D11" s="7" t="s">
        <v>62</v>
      </c>
      <c r="E11" s="28" t="n">
        <v>548</v>
      </c>
      <c r="F11" s="28" t="n">
        <v>0</v>
      </c>
      <c r="G11" s="68" t="n">
        <f aca="false">7.15*3600</f>
        <v>25740</v>
      </c>
      <c r="H11" s="68" t="n">
        <v>286.8</v>
      </c>
      <c r="I11" s="68" t="n">
        <v>189357.108433735</v>
      </c>
      <c r="J11" s="68" t="n">
        <v>205920</v>
      </c>
      <c r="K11" s="75" t="n">
        <f aca="false">E11*H11/G11</f>
        <v>6.10592074592075</v>
      </c>
      <c r="L11" s="76" t="n">
        <f aca="false">I11/G11</f>
        <v>7.35653101918162</v>
      </c>
      <c r="M11" s="77" t="n">
        <v>0.85</v>
      </c>
      <c r="N11" s="78" t="n">
        <v>0.78</v>
      </c>
      <c r="O11" s="79" t="n">
        <f aca="false">H11*E11/I11</f>
        <v>0.83</v>
      </c>
      <c r="P11" s="80" t="n">
        <f aca="false">+H11*E11/J11</f>
        <v>0.763240093240093</v>
      </c>
    </row>
    <row r="12" customFormat="false" ht="14.4" hidden="false" customHeight="false" outlineLevel="0" collapsed="false">
      <c r="A12" s="25" t="s">
        <v>134</v>
      </c>
      <c r="B12" s="26" t="n">
        <v>44054</v>
      </c>
      <c r="C12" s="7" t="s">
        <v>63</v>
      </c>
      <c r="D12" s="7" t="s">
        <v>64</v>
      </c>
      <c r="E12" s="28" t="n">
        <v>721</v>
      </c>
      <c r="F12" s="28" t="n">
        <v>0</v>
      </c>
      <c r="G12" s="68" t="n">
        <f aca="false">7.15*3600</f>
        <v>25740</v>
      </c>
      <c r="H12" s="68" t="n">
        <v>273</v>
      </c>
      <c r="I12" s="68" t="n">
        <v>237148.192771084</v>
      </c>
      <c r="J12" s="68" t="n">
        <v>257400</v>
      </c>
      <c r="K12" s="75" t="n">
        <f aca="false">E12*H12/G12</f>
        <v>7.6469696969697</v>
      </c>
      <c r="L12" s="76" t="n">
        <f aca="false">I12/G12</f>
        <v>9.21321650237313</v>
      </c>
      <c r="M12" s="77" t="n">
        <v>0.85</v>
      </c>
      <c r="N12" s="78" t="n">
        <v>0.78</v>
      </c>
      <c r="O12" s="79" t="n">
        <f aca="false">H12*E12/I12</f>
        <v>0.83</v>
      </c>
      <c r="P12" s="80" t="n">
        <f aca="false">+H12*E12/J12</f>
        <v>0.76469696969697</v>
      </c>
    </row>
    <row r="13" customFormat="false" ht="14.4" hidden="false" customHeight="false" outlineLevel="0" collapsed="false">
      <c r="A13" s="25" t="s">
        <v>134</v>
      </c>
      <c r="B13" s="26" t="n">
        <v>44054</v>
      </c>
      <c r="C13" s="7" t="s">
        <v>65</v>
      </c>
      <c r="D13" s="7" t="s">
        <v>66</v>
      </c>
      <c r="E13" s="28" t="n">
        <v>618</v>
      </c>
      <c r="F13" s="28" t="n">
        <v>0</v>
      </c>
      <c r="G13" s="68" t="n">
        <f aca="false">7.15*3600</f>
        <v>25740</v>
      </c>
      <c r="H13" s="68" t="n">
        <v>226.8</v>
      </c>
      <c r="I13" s="68" t="n">
        <v>168870.361445783</v>
      </c>
      <c r="J13" s="68" t="n">
        <v>180180</v>
      </c>
      <c r="K13" s="75" t="n">
        <f aca="false">E13*H13/G13</f>
        <v>5.44531468531469</v>
      </c>
      <c r="L13" s="76" t="n">
        <f aca="false">I13/G13</f>
        <v>6.56062010278878</v>
      </c>
      <c r="M13" s="77" t="n">
        <v>0.85</v>
      </c>
      <c r="N13" s="78" t="n">
        <v>0.78</v>
      </c>
      <c r="O13" s="79" t="n">
        <f aca="false">H13*E13/I13</f>
        <v>0.83</v>
      </c>
      <c r="P13" s="80" t="n">
        <f aca="false">+H13*E13/J13</f>
        <v>0.777902097902098</v>
      </c>
    </row>
    <row r="14" customFormat="false" ht="14.4" hidden="false" customHeight="false" outlineLevel="0" collapsed="false">
      <c r="A14" s="25" t="s">
        <v>134</v>
      </c>
      <c r="B14" s="26" t="n">
        <v>44054</v>
      </c>
      <c r="C14" s="7" t="s">
        <v>67</v>
      </c>
      <c r="D14" s="7" t="s">
        <v>68</v>
      </c>
      <c r="E14" s="28" t="n">
        <v>148</v>
      </c>
      <c r="F14" s="28" t="n">
        <v>0</v>
      </c>
      <c r="G14" s="68" t="n">
        <f aca="false">7.15*3600</f>
        <v>25740</v>
      </c>
      <c r="H14" s="68" t="n">
        <v>226.8</v>
      </c>
      <c r="I14" s="68" t="n">
        <v>40441.4457831325</v>
      </c>
      <c r="J14" s="68" t="n">
        <v>51480</v>
      </c>
      <c r="K14" s="75" t="n">
        <f aca="false">E14*H14/G14</f>
        <v>1.30405594405594</v>
      </c>
      <c r="L14" s="76" t="n">
        <f aca="false">I14/G14</f>
        <v>1.57115173982644</v>
      </c>
      <c r="M14" s="77" t="n">
        <v>0.85</v>
      </c>
      <c r="N14" s="78" t="n">
        <v>0.78</v>
      </c>
      <c r="O14" s="79" t="n">
        <f aca="false">H14*E14/I14</f>
        <v>0.83</v>
      </c>
      <c r="P14" s="80" t="n">
        <f aca="false">+H14*E14/J14</f>
        <v>0.652027972027972</v>
      </c>
    </row>
    <row r="15" customFormat="false" ht="14.4" hidden="false" customHeight="false" outlineLevel="0" collapsed="false">
      <c r="A15" s="25" t="s">
        <v>134</v>
      </c>
      <c r="B15" s="26" t="n">
        <v>44054</v>
      </c>
      <c r="C15" s="7" t="s">
        <v>69</v>
      </c>
      <c r="D15" s="7" t="s">
        <v>70</v>
      </c>
      <c r="E15" s="39" t="n">
        <v>0</v>
      </c>
      <c r="F15" s="28" t="n">
        <v>0</v>
      </c>
      <c r="G15" s="68" t="n">
        <f aca="false">7.15*3600</f>
        <v>25740</v>
      </c>
      <c r="H15" s="68" t="n">
        <v>406.8</v>
      </c>
      <c r="I15" s="68" t="n">
        <v>0</v>
      </c>
      <c r="J15" s="68" t="n">
        <v>0</v>
      </c>
      <c r="K15" s="75" t="n">
        <f aca="false">E15*H15/G15</f>
        <v>0</v>
      </c>
      <c r="L15" s="76" t="n">
        <f aca="false">I15/G15</f>
        <v>0</v>
      </c>
      <c r="M15" s="77" t="n">
        <v>0.85</v>
      </c>
      <c r="N15" s="78" t="n">
        <v>0.78</v>
      </c>
      <c r="O15" s="79" t="s">
        <v>155</v>
      </c>
      <c r="P15" s="80" t="s">
        <v>155</v>
      </c>
    </row>
    <row r="16" customFormat="false" ht="14.4" hidden="false" customHeight="false" outlineLevel="0" collapsed="false">
      <c r="A16" s="25" t="s">
        <v>134</v>
      </c>
      <c r="B16" s="26" t="n">
        <v>44054</v>
      </c>
      <c r="C16" s="7" t="s">
        <v>71</v>
      </c>
      <c r="D16" s="7" t="s">
        <v>72</v>
      </c>
      <c r="E16" s="39" t="n">
        <v>0</v>
      </c>
      <c r="F16" s="28" t="n">
        <v>0</v>
      </c>
      <c r="G16" s="68" t="n">
        <f aca="false">7.15*3600</f>
        <v>25740</v>
      </c>
      <c r="H16" s="68" t="n">
        <v>292.8</v>
      </c>
      <c r="I16" s="68" t="n">
        <v>0</v>
      </c>
      <c r="J16" s="68" t="n">
        <v>0</v>
      </c>
      <c r="K16" s="75" t="n">
        <f aca="false">E16*H16/G16</f>
        <v>0</v>
      </c>
      <c r="L16" s="76" t="n">
        <f aca="false">I16/G16</f>
        <v>0</v>
      </c>
      <c r="M16" s="77" t="n">
        <v>0.85</v>
      </c>
      <c r="N16" s="78" t="n">
        <v>0.78</v>
      </c>
      <c r="O16" s="79" t="s">
        <v>155</v>
      </c>
      <c r="P16" s="80" t="s">
        <v>155</v>
      </c>
    </row>
    <row r="17" customFormat="false" ht="14.4" hidden="false" customHeight="false" outlineLevel="0" collapsed="false">
      <c r="A17" s="25" t="s">
        <v>134</v>
      </c>
      <c r="B17" s="26" t="n">
        <v>44054</v>
      </c>
      <c r="C17" s="7" t="s">
        <v>73</v>
      </c>
      <c r="D17" s="7" t="s">
        <v>74</v>
      </c>
      <c r="E17" s="28" t="n">
        <v>364</v>
      </c>
      <c r="F17" s="28" t="n">
        <v>264</v>
      </c>
      <c r="G17" s="68" t="n">
        <f aca="false">7.15*3600</f>
        <v>25740</v>
      </c>
      <c r="H17" s="68" t="n">
        <v>214.8</v>
      </c>
      <c r="I17" s="68" t="n">
        <v>94201.4457831325</v>
      </c>
      <c r="J17" s="68" t="n">
        <v>102960</v>
      </c>
      <c r="K17" s="75" t="n">
        <f aca="false">E17*H17/G17</f>
        <v>3.03757575757576</v>
      </c>
      <c r="L17" s="76" t="n">
        <f aca="false">I17/G17</f>
        <v>3.65972982840453</v>
      </c>
      <c r="M17" s="77" t="n">
        <v>0.85</v>
      </c>
      <c r="N17" s="78" t="n">
        <v>0.78</v>
      </c>
      <c r="O17" s="79" t="n">
        <f aca="false">H17*E17/I17</f>
        <v>0.83</v>
      </c>
      <c r="P17" s="80" t="n">
        <f aca="false">+H17*E17/J17</f>
        <v>0.759393939393939</v>
      </c>
    </row>
    <row r="18" customFormat="false" ht="14.4" hidden="false" customHeight="false" outlineLevel="0" collapsed="false">
      <c r="A18" s="25" t="s">
        <v>134</v>
      </c>
      <c r="B18" s="26" t="n">
        <v>44054</v>
      </c>
      <c r="C18" s="7" t="s">
        <v>75</v>
      </c>
      <c r="D18" s="7" t="s">
        <v>76</v>
      </c>
      <c r="E18" s="28" t="n">
        <v>0</v>
      </c>
      <c r="F18" s="28" t="n">
        <v>250</v>
      </c>
      <c r="G18" s="68" t="n">
        <f aca="false">7.15*3600</f>
        <v>25740</v>
      </c>
      <c r="H18" s="68" t="n">
        <v>766.8</v>
      </c>
      <c r="I18" s="68" t="n">
        <v>0</v>
      </c>
      <c r="J18" s="68" t="n">
        <v>0</v>
      </c>
      <c r="K18" s="75" t="n">
        <f aca="false">E18*H18/G18</f>
        <v>0</v>
      </c>
      <c r="L18" s="76" t="n">
        <f aca="false">I18/G18</f>
        <v>0</v>
      </c>
      <c r="M18" s="77" t="n">
        <v>0.85</v>
      </c>
      <c r="N18" s="78" t="n">
        <v>0.78</v>
      </c>
      <c r="O18" s="79" t="s">
        <v>155</v>
      </c>
      <c r="P18" s="80" t="s">
        <v>155</v>
      </c>
    </row>
    <row r="19" customFormat="false" ht="14.4" hidden="false" customHeight="false" outlineLevel="0" collapsed="false">
      <c r="A19" s="25" t="s">
        <v>134</v>
      </c>
      <c r="B19" s="26" t="n">
        <v>44055</v>
      </c>
      <c r="C19" s="7" t="s">
        <v>53</v>
      </c>
      <c r="D19" s="7" t="s">
        <v>54</v>
      </c>
      <c r="E19" s="28" t="n">
        <v>0</v>
      </c>
      <c r="F19" s="28" t="n">
        <v>0</v>
      </c>
      <c r="G19" s="68" t="n">
        <f aca="false">7.15*3600</f>
        <v>25740</v>
      </c>
      <c r="H19" s="68" t="n">
        <v>258</v>
      </c>
      <c r="I19" s="68" t="n">
        <v>0</v>
      </c>
      <c r="J19" s="68" t="n">
        <v>0</v>
      </c>
      <c r="K19" s="75" t="n">
        <f aca="false">E19*H19/G19</f>
        <v>0</v>
      </c>
      <c r="L19" s="76" t="n">
        <f aca="false">I19/G19</f>
        <v>0</v>
      </c>
      <c r="M19" s="77" t="n">
        <v>0.85</v>
      </c>
      <c r="N19" s="78" t="n">
        <v>0.78</v>
      </c>
      <c r="O19" s="79" t="s">
        <v>155</v>
      </c>
      <c r="P19" s="80" t="s">
        <v>155</v>
      </c>
    </row>
    <row r="20" customFormat="false" ht="14.4" hidden="false" customHeight="false" outlineLevel="0" collapsed="false">
      <c r="A20" s="25" t="s">
        <v>134</v>
      </c>
      <c r="B20" s="26" t="n">
        <v>44055</v>
      </c>
      <c r="C20" s="7" t="s">
        <v>55</v>
      </c>
      <c r="D20" s="7" t="s">
        <v>56</v>
      </c>
      <c r="E20" s="28" t="n">
        <v>0</v>
      </c>
      <c r="F20" s="28" t="n">
        <v>0</v>
      </c>
      <c r="G20" s="68" t="n">
        <f aca="false">7.15*3600</f>
        <v>25740</v>
      </c>
      <c r="H20" s="68" t="n">
        <v>231</v>
      </c>
      <c r="I20" s="68" t="n">
        <v>0</v>
      </c>
      <c r="J20" s="68" t="n">
        <v>0</v>
      </c>
      <c r="K20" s="75" t="n">
        <f aca="false">E20*H20/G20</f>
        <v>0</v>
      </c>
      <c r="L20" s="76" t="n">
        <f aca="false">I20/G20</f>
        <v>0</v>
      </c>
      <c r="M20" s="77" t="n">
        <v>0.85</v>
      </c>
      <c r="N20" s="78" t="n">
        <v>0.78</v>
      </c>
      <c r="O20" s="79" t="s">
        <v>155</v>
      </c>
      <c r="P20" s="80" t="s">
        <v>155</v>
      </c>
    </row>
    <row r="21" customFormat="false" ht="14.4" hidden="false" customHeight="false" outlineLevel="0" collapsed="false">
      <c r="A21" s="25" t="s">
        <v>134</v>
      </c>
      <c r="B21" s="26" t="n">
        <v>44055</v>
      </c>
      <c r="C21" s="7" t="s">
        <v>57</v>
      </c>
      <c r="D21" s="7" t="s">
        <v>58</v>
      </c>
      <c r="E21" s="28" t="n">
        <v>0</v>
      </c>
      <c r="F21" s="28" t="n">
        <v>0</v>
      </c>
      <c r="G21" s="68" t="n">
        <f aca="false">7.15*3600</f>
        <v>25740</v>
      </c>
      <c r="H21" s="68" t="n">
        <v>280.2</v>
      </c>
      <c r="I21" s="68" t="n">
        <v>0</v>
      </c>
      <c r="J21" s="68" t="n">
        <v>0</v>
      </c>
      <c r="K21" s="75" t="n">
        <f aca="false">E21*H21/G21</f>
        <v>0</v>
      </c>
      <c r="L21" s="76" t="n">
        <f aca="false">I21/G21</f>
        <v>0</v>
      </c>
      <c r="M21" s="77" t="n">
        <v>0.85</v>
      </c>
      <c r="N21" s="78" t="n">
        <v>0.78</v>
      </c>
      <c r="O21" s="79" t="s">
        <v>155</v>
      </c>
      <c r="P21" s="80" t="s">
        <v>155</v>
      </c>
    </row>
    <row r="22" customFormat="false" ht="14.4" hidden="false" customHeight="false" outlineLevel="0" collapsed="false">
      <c r="A22" s="25" t="s">
        <v>134</v>
      </c>
      <c r="B22" s="26" t="n">
        <v>44055</v>
      </c>
      <c r="C22" s="7" t="s">
        <v>59</v>
      </c>
      <c r="D22" s="7" t="s">
        <v>60</v>
      </c>
      <c r="E22" s="39" t="n">
        <v>0</v>
      </c>
      <c r="F22" s="28" t="n">
        <v>0</v>
      </c>
      <c r="G22" s="68" t="n">
        <f aca="false">7.15*3600</f>
        <v>25740</v>
      </c>
      <c r="H22" s="68" t="n">
        <v>306.6</v>
      </c>
      <c r="I22" s="68" t="n">
        <v>0</v>
      </c>
      <c r="J22" s="68" t="n">
        <v>0</v>
      </c>
      <c r="K22" s="75" t="n">
        <f aca="false">E22*H22/G22</f>
        <v>0</v>
      </c>
      <c r="L22" s="76" t="n">
        <f aca="false">I22/G22</f>
        <v>0</v>
      </c>
      <c r="M22" s="77" t="n">
        <v>0.85</v>
      </c>
      <c r="N22" s="78" t="n">
        <v>0.78</v>
      </c>
      <c r="O22" s="79" t="s">
        <v>155</v>
      </c>
      <c r="P22" s="80" t="s">
        <v>155</v>
      </c>
    </row>
    <row r="23" customFormat="false" ht="14.4" hidden="false" customHeight="false" outlineLevel="0" collapsed="false">
      <c r="A23" s="25" t="s">
        <v>134</v>
      </c>
      <c r="B23" s="26" t="n">
        <v>44055</v>
      </c>
      <c r="C23" s="7" t="s">
        <v>61</v>
      </c>
      <c r="D23" s="7" t="s">
        <v>62</v>
      </c>
      <c r="E23" s="39" t="n">
        <v>0</v>
      </c>
      <c r="F23" s="28" t="n">
        <v>0</v>
      </c>
      <c r="G23" s="68" t="n">
        <f aca="false">7.15*3600</f>
        <v>25740</v>
      </c>
      <c r="H23" s="68" t="n">
        <v>286.8</v>
      </c>
      <c r="I23" s="68" t="n">
        <v>0</v>
      </c>
      <c r="J23" s="68" t="n">
        <v>0</v>
      </c>
      <c r="K23" s="75" t="n">
        <f aca="false">E23*H23/G23</f>
        <v>0</v>
      </c>
      <c r="L23" s="76" t="n">
        <f aca="false">I23/G23</f>
        <v>0</v>
      </c>
      <c r="M23" s="77" t="n">
        <v>0.85</v>
      </c>
      <c r="N23" s="78" t="n">
        <v>0.78</v>
      </c>
      <c r="O23" s="79" t="s">
        <v>155</v>
      </c>
      <c r="P23" s="80" t="s">
        <v>155</v>
      </c>
    </row>
    <row r="24" customFormat="false" ht="14.4" hidden="false" customHeight="false" outlineLevel="0" collapsed="false">
      <c r="A24" s="25" t="s">
        <v>134</v>
      </c>
      <c r="B24" s="26" t="n">
        <v>44055</v>
      </c>
      <c r="C24" s="7" t="s">
        <v>63</v>
      </c>
      <c r="D24" s="7" t="s">
        <v>64</v>
      </c>
      <c r="E24" s="28" t="n">
        <v>458</v>
      </c>
      <c r="F24" s="28" t="n">
        <v>0</v>
      </c>
      <c r="G24" s="68" t="n">
        <f aca="false">7.15*3600</f>
        <v>25740</v>
      </c>
      <c r="H24" s="68" t="n">
        <v>273</v>
      </c>
      <c r="I24" s="68" t="n">
        <v>152480.487804878</v>
      </c>
      <c r="J24" s="68" t="n">
        <v>154440</v>
      </c>
      <c r="K24" s="75" t="n">
        <f aca="false">E24*H24/G24</f>
        <v>4.85757575757576</v>
      </c>
      <c r="L24" s="76" t="n">
        <f aca="false">I24/G24</f>
        <v>5.92387287509239</v>
      </c>
      <c r="M24" s="77" t="n">
        <v>0.85</v>
      </c>
      <c r="N24" s="78" t="n">
        <v>0.78</v>
      </c>
      <c r="O24" s="79" t="n">
        <f aca="false">H24*E24/I24</f>
        <v>0.82</v>
      </c>
      <c r="P24" s="80" t="n">
        <f aca="false">+H24*E24/J24</f>
        <v>0.80959595959596</v>
      </c>
    </row>
    <row r="25" customFormat="false" ht="14.4" hidden="false" customHeight="false" outlineLevel="0" collapsed="false">
      <c r="A25" s="25" t="s">
        <v>134</v>
      </c>
      <c r="B25" s="26" t="n">
        <v>44055</v>
      </c>
      <c r="C25" s="7" t="s">
        <v>65</v>
      </c>
      <c r="D25" s="7" t="s">
        <v>66</v>
      </c>
      <c r="E25" s="28" t="n">
        <v>356</v>
      </c>
      <c r="F25" s="28" t="n">
        <v>0</v>
      </c>
      <c r="G25" s="68" t="n">
        <f aca="false">7.15*3600</f>
        <v>25740</v>
      </c>
      <c r="H25" s="68" t="n">
        <v>226.8</v>
      </c>
      <c r="I25" s="68" t="n">
        <v>98464.3902439024</v>
      </c>
      <c r="J25" s="68" t="n">
        <v>102960</v>
      </c>
      <c r="K25" s="75" t="n">
        <f aca="false">E25*H25/G25</f>
        <v>3.13678321678322</v>
      </c>
      <c r="L25" s="76" t="n">
        <f aca="false">I25/G25</f>
        <v>3.825345386321</v>
      </c>
      <c r="M25" s="77" t="n">
        <v>0.85</v>
      </c>
      <c r="N25" s="78" t="n">
        <v>0.78</v>
      </c>
      <c r="O25" s="79" t="n">
        <f aca="false">H25*E25/I25</f>
        <v>0.82</v>
      </c>
      <c r="P25" s="80" t="n">
        <f aca="false">+H25*E25/J25</f>
        <v>0.784195804195804</v>
      </c>
    </row>
    <row r="26" customFormat="false" ht="14.4" hidden="false" customHeight="false" outlineLevel="0" collapsed="false">
      <c r="A26" s="25" t="s">
        <v>134</v>
      </c>
      <c r="B26" s="26" t="n">
        <v>44055</v>
      </c>
      <c r="C26" s="7" t="s">
        <v>67</v>
      </c>
      <c r="D26" s="7" t="s">
        <v>68</v>
      </c>
      <c r="E26" s="28" t="n">
        <v>724</v>
      </c>
      <c r="F26" s="28" t="n">
        <v>0</v>
      </c>
      <c r="G26" s="68" t="n">
        <f aca="false">7.15*3600</f>
        <v>25740</v>
      </c>
      <c r="H26" s="68" t="n">
        <v>226.8</v>
      </c>
      <c r="I26" s="68" t="n">
        <v>200247.804878049</v>
      </c>
      <c r="J26" s="68" t="n">
        <v>205920</v>
      </c>
      <c r="K26" s="75" t="n">
        <f aca="false">E26*H26/G26</f>
        <v>6.3793006993007</v>
      </c>
      <c r="L26" s="76" t="n">
        <f aca="false">I26/G26</f>
        <v>7.77963499914719</v>
      </c>
      <c r="M26" s="77" t="n">
        <v>0.85</v>
      </c>
      <c r="N26" s="78" t="n">
        <v>0.78</v>
      </c>
      <c r="O26" s="79" t="n">
        <f aca="false">H26*E26/I26</f>
        <v>0.82</v>
      </c>
      <c r="P26" s="80" t="n">
        <f aca="false">+H26*E26/J26</f>
        <v>0.797412587412587</v>
      </c>
    </row>
    <row r="27" customFormat="false" ht="14.4" hidden="false" customHeight="false" outlineLevel="0" collapsed="false">
      <c r="A27" s="25" t="s">
        <v>134</v>
      </c>
      <c r="B27" s="26" t="n">
        <v>44055</v>
      </c>
      <c r="C27" s="7" t="s">
        <v>69</v>
      </c>
      <c r="D27" s="7" t="s">
        <v>70</v>
      </c>
      <c r="E27" s="28" t="n">
        <v>852</v>
      </c>
      <c r="F27" s="28" t="n">
        <v>0</v>
      </c>
      <c r="G27" s="68" t="n">
        <f aca="false">7.15*3600</f>
        <v>25740</v>
      </c>
      <c r="H27" s="68" t="n">
        <v>406.8</v>
      </c>
      <c r="I27" s="68" t="n">
        <v>422675.12195122</v>
      </c>
      <c r="J27" s="68" t="n">
        <v>437580</v>
      </c>
      <c r="K27" s="75" t="n">
        <f aca="false">E27*H27/G27</f>
        <v>13.4651748251748</v>
      </c>
      <c r="L27" s="76" t="n">
        <f aca="false">I27/G27</f>
        <v>16.4209449087498</v>
      </c>
      <c r="M27" s="77" t="n">
        <v>0.85</v>
      </c>
      <c r="N27" s="78" t="n">
        <v>0.78</v>
      </c>
      <c r="O27" s="79" t="n">
        <f aca="false">H27*E27/I27</f>
        <v>0.82</v>
      </c>
      <c r="P27" s="80" t="n">
        <f aca="false">+H27*E27/J27</f>
        <v>0.792069107363225</v>
      </c>
    </row>
    <row r="28" customFormat="false" ht="14.4" hidden="false" customHeight="false" outlineLevel="0" collapsed="false">
      <c r="A28" s="25" t="s">
        <v>134</v>
      </c>
      <c r="B28" s="26" t="n">
        <v>44055</v>
      </c>
      <c r="C28" s="7" t="s">
        <v>71</v>
      </c>
      <c r="D28" s="7" t="s">
        <v>72</v>
      </c>
      <c r="E28" s="28" t="n">
        <v>816</v>
      </c>
      <c r="F28" s="28" t="n">
        <v>716</v>
      </c>
      <c r="G28" s="68" t="n">
        <f aca="false">7.15*3600</f>
        <v>25740</v>
      </c>
      <c r="H28" s="68" t="n">
        <v>292.8</v>
      </c>
      <c r="I28" s="68" t="n">
        <v>291371.707317073</v>
      </c>
      <c r="J28" s="68" t="n">
        <v>308880</v>
      </c>
      <c r="K28" s="75" t="n">
        <f aca="false">E28*H28/G28</f>
        <v>9.28223776223776</v>
      </c>
      <c r="L28" s="76" t="n">
        <f aca="false">I28/G28</f>
        <v>11.3198021490704</v>
      </c>
      <c r="M28" s="77" t="n">
        <v>0.85</v>
      </c>
      <c r="N28" s="78" t="n">
        <v>0.78</v>
      </c>
      <c r="O28" s="79" t="n">
        <f aca="false">H28*E28/I28</f>
        <v>0.82</v>
      </c>
      <c r="P28" s="80" t="n">
        <f aca="false">+H28*E28/J28</f>
        <v>0.773519813519814</v>
      </c>
    </row>
    <row r="29" customFormat="false" ht="14.4" hidden="false" customHeight="false" outlineLevel="0" collapsed="false">
      <c r="A29" s="25" t="s">
        <v>134</v>
      </c>
      <c r="B29" s="26" t="n">
        <v>44055</v>
      </c>
      <c r="C29" s="7" t="s">
        <v>73</v>
      </c>
      <c r="D29" s="7" t="s">
        <v>74</v>
      </c>
      <c r="E29" s="39" t="n">
        <v>873</v>
      </c>
      <c r="F29" s="28" t="n">
        <v>773</v>
      </c>
      <c r="G29" s="68" t="n">
        <f aca="false">7.15*3600</f>
        <v>25740</v>
      </c>
      <c r="H29" s="68" t="n">
        <v>214.8</v>
      </c>
      <c r="I29" s="68" t="n">
        <v>228683.414634146</v>
      </c>
      <c r="J29" s="68" t="n">
        <v>231660</v>
      </c>
      <c r="K29" s="75" t="n">
        <f aca="false">E29*H29/G29</f>
        <v>7.28517482517483</v>
      </c>
      <c r="L29" s="76" t="n">
        <f aca="false">I29/G29</f>
        <v>8.88435954289613</v>
      </c>
      <c r="M29" s="77" t="n">
        <v>0.85</v>
      </c>
      <c r="N29" s="78" t="n">
        <v>0.78</v>
      </c>
      <c r="O29" s="79" t="n">
        <f aca="false">H29*E29/I29</f>
        <v>0.82</v>
      </c>
      <c r="P29" s="80" t="n">
        <f aca="false">+H29*E29/J29</f>
        <v>0.80946386946387</v>
      </c>
    </row>
    <row r="30" customFormat="false" ht="14.4" hidden="false" customHeight="false" outlineLevel="0" collapsed="false">
      <c r="A30" s="25" t="s">
        <v>134</v>
      </c>
      <c r="B30" s="26" t="n">
        <v>44055</v>
      </c>
      <c r="C30" s="7" t="s">
        <v>75</v>
      </c>
      <c r="D30" s="7" t="s">
        <v>76</v>
      </c>
      <c r="E30" s="28" t="n">
        <v>635</v>
      </c>
      <c r="F30" s="28" t="n">
        <v>535</v>
      </c>
      <c r="G30" s="68" t="n">
        <f aca="false">7.15*3600</f>
        <v>25740</v>
      </c>
      <c r="H30" s="68" t="n">
        <v>766.8</v>
      </c>
      <c r="I30" s="68" t="n">
        <v>593802.43902439</v>
      </c>
      <c r="J30" s="68" t="n">
        <v>617760</v>
      </c>
      <c r="K30" s="75" t="n">
        <f aca="false">E30*H30/G30</f>
        <v>18.9167832167832</v>
      </c>
      <c r="L30" s="76" t="n">
        <f aca="false">I30/G30</f>
        <v>23.0692478253454</v>
      </c>
      <c r="M30" s="77" t="n">
        <v>0.85</v>
      </c>
      <c r="N30" s="78" t="n">
        <v>0.78</v>
      </c>
      <c r="O30" s="79" t="n">
        <f aca="false">H30*E30/I30</f>
        <v>0.82</v>
      </c>
      <c r="P30" s="80" t="n">
        <f aca="false">+H30*E30/J30</f>
        <v>0.788199300699301</v>
      </c>
    </row>
    <row r="31" customFormat="false" ht="14.4" hidden="false" customHeight="false" outlineLevel="0" collapsed="false">
      <c r="A31" s="25" t="s">
        <v>134</v>
      </c>
      <c r="B31" s="26" t="n">
        <v>44056</v>
      </c>
      <c r="C31" s="7" t="s">
        <v>53</v>
      </c>
      <c r="D31" s="7" t="s">
        <v>54</v>
      </c>
      <c r="E31" s="28" t="n">
        <v>851</v>
      </c>
      <c r="F31" s="28" t="n">
        <v>0</v>
      </c>
      <c r="G31" s="68" t="n">
        <f aca="false">7.15*3600</f>
        <v>25740</v>
      </c>
      <c r="H31" s="68" t="n">
        <v>258</v>
      </c>
      <c r="I31" s="68" t="n">
        <v>267753.658536585</v>
      </c>
      <c r="J31" s="68" t="n">
        <v>283140</v>
      </c>
      <c r="K31" s="75" t="n">
        <f aca="false">E31*H31/G31</f>
        <v>8.52983682983683</v>
      </c>
      <c r="L31" s="76" t="n">
        <f aca="false">I31/G31</f>
        <v>10.4022400363864</v>
      </c>
      <c r="M31" s="77" t="n">
        <v>0.85</v>
      </c>
      <c r="N31" s="78" t="n">
        <v>0.78</v>
      </c>
      <c r="O31" s="79" t="n">
        <f aca="false">H31*E31/I31</f>
        <v>0.82</v>
      </c>
      <c r="P31" s="80" t="n">
        <f aca="false">+H31*E31/J31</f>
        <v>0.775439711803348</v>
      </c>
    </row>
    <row r="32" customFormat="false" ht="14.4" hidden="false" customHeight="false" outlineLevel="0" collapsed="false">
      <c r="A32" s="25" t="s">
        <v>134</v>
      </c>
      <c r="B32" s="26" t="n">
        <v>44056</v>
      </c>
      <c r="C32" s="7" t="s">
        <v>55</v>
      </c>
      <c r="D32" s="7" t="s">
        <v>56</v>
      </c>
      <c r="E32" s="28" t="n">
        <v>861</v>
      </c>
      <c r="F32" s="28" t="n">
        <v>0</v>
      </c>
      <c r="G32" s="68" t="n">
        <f aca="false">7.15*3600</f>
        <v>25740</v>
      </c>
      <c r="H32" s="68" t="n">
        <v>231</v>
      </c>
      <c r="I32" s="68" t="n">
        <v>242550</v>
      </c>
      <c r="J32" s="68" t="n">
        <v>257400</v>
      </c>
      <c r="K32" s="75" t="n">
        <f aca="false">E32*H32/G32</f>
        <v>7.72692307692308</v>
      </c>
      <c r="L32" s="76" t="n">
        <f aca="false">I32/G32</f>
        <v>9.42307692307692</v>
      </c>
      <c r="M32" s="77" t="n">
        <v>0.85</v>
      </c>
      <c r="N32" s="78" t="n">
        <v>0.78</v>
      </c>
      <c r="O32" s="79" t="n">
        <f aca="false">H32*E32/I32</f>
        <v>0.82</v>
      </c>
      <c r="P32" s="80" t="n">
        <f aca="false">+H32*E32/J32</f>
        <v>0.772692307692308</v>
      </c>
    </row>
    <row r="33" customFormat="false" ht="14.4" hidden="false" customHeight="false" outlineLevel="0" collapsed="false">
      <c r="A33" s="25" t="s">
        <v>134</v>
      </c>
      <c r="B33" s="26" t="n">
        <v>44056</v>
      </c>
      <c r="C33" s="7" t="s">
        <v>57</v>
      </c>
      <c r="D33" s="7" t="s">
        <v>58</v>
      </c>
      <c r="E33" s="28" t="n">
        <v>1106</v>
      </c>
      <c r="F33" s="28" t="n">
        <v>0</v>
      </c>
      <c r="G33" s="68" t="n">
        <f aca="false">7.15*3600</f>
        <v>25740</v>
      </c>
      <c r="H33" s="68" t="n">
        <v>280.2</v>
      </c>
      <c r="I33" s="68" t="n">
        <v>377928.292682927</v>
      </c>
      <c r="J33" s="68" t="n">
        <v>386100</v>
      </c>
      <c r="K33" s="75" t="n">
        <f aca="false">E33*H33/G33</f>
        <v>12.0396736596737</v>
      </c>
      <c r="L33" s="76" t="n">
        <f aca="false">I33/G33</f>
        <v>14.6825288532606</v>
      </c>
      <c r="M33" s="77" t="n">
        <v>0.85</v>
      </c>
      <c r="N33" s="78" t="n">
        <v>0.78</v>
      </c>
      <c r="O33" s="79" t="n">
        <f aca="false">H33*E33/I33</f>
        <v>0.82</v>
      </c>
      <c r="P33" s="80" t="n">
        <f aca="false">+H33*E33/J33</f>
        <v>0.802644910644911</v>
      </c>
    </row>
    <row r="34" customFormat="false" ht="14.4" hidden="false" customHeight="false" outlineLevel="0" collapsed="false">
      <c r="A34" s="25" t="s">
        <v>134</v>
      </c>
      <c r="B34" s="26" t="n">
        <v>44056</v>
      </c>
      <c r="C34" s="7" t="s">
        <v>59</v>
      </c>
      <c r="D34" s="7" t="s">
        <v>60</v>
      </c>
      <c r="E34" s="28" t="n">
        <v>728</v>
      </c>
      <c r="F34" s="28" t="n">
        <v>0</v>
      </c>
      <c r="G34" s="68" t="n">
        <f aca="false">7.15*3600</f>
        <v>25740</v>
      </c>
      <c r="H34" s="68" t="n">
        <v>306.6</v>
      </c>
      <c r="I34" s="68" t="n">
        <v>272200.975609756</v>
      </c>
      <c r="J34" s="68" t="n">
        <v>283140</v>
      </c>
      <c r="K34" s="75" t="n">
        <f aca="false">E34*H34/G34</f>
        <v>8.67151515151515</v>
      </c>
      <c r="L34" s="76" t="n">
        <f aca="false">I34/G34</f>
        <v>10.5750184774575</v>
      </c>
      <c r="M34" s="77" t="n">
        <v>0.85</v>
      </c>
      <c r="N34" s="78" t="n">
        <v>0.78</v>
      </c>
      <c r="O34" s="79" t="n">
        <f aca="false">H34*E34/I34</f>
        <v>0.82</v>
      </c>
      <c r="P34" s="80" t="n">
        <f aca="false">+H34*E34/J34</f>
        <v>0.78831955922865</v>
      </c>
    </row>
    <row r="35" customFormat="false" ht="14.4" hidden="false" customHeight="false" outlineLevel="0" collapsed="false">
      <c r="A35" s="25" t="s">
        <v>134</v>
      </c>
      <c r="B35" s="26" t="n">
        <v>44056</v>
      </c>
      <c r="C35" s="7" t="s">
        <v>61</v>
      </c>
      <c r="D35" s="7" t="s">
        <v>62</v>
      </c>
      <c r="E35" s="28" t="n">
        <v>788</v>
      </c>
      <c r="F35" s="28" t="n">
        <v>0</v>
      </c>
      <c r="G35" s="68" t="n">
        <f aca="false">7.15*3600</f>
        <v>25740</v>
      </c>
      <c r="H35" s="68" t="n">
        <v>286.8</v>
      </c>
      <c r="I35" s="68" t="n">
        <v>275607.804878049</v>
      </c>
      <c r="J35" s="68" t="n">
        <v>283140</v>
      </c>
      <c r="K35" s="75" t="n">
        <f aca="false">E35*H35/G35</f>
        <v>8.78004662004662</v>
      </c>
      <c r="L35" s="76" t="n">
        <f aca="false">I35/G35</f>
        <v>10.7073739268861</v>
      </c>
      <c r="M35" s="77" t="n">
        <v>0.85</v>
      </c>
      <c r="N35" s="78" t="n">
        <v>0.78</v>
      </c>
      <c r="O35" s="79" t="n">
        <f aca="false">H35*E35/I35</f>
        <v>0.82</v>
      </c>
      <c r="P35" s="80" t="n">
        <f aca="false">+H35*E35/J35</f>
        <v>0.798186056367875</v>
      </c>
    </row>
    <row r="36" customFormat="false" ht="14.4" hidden="false" customHeight="false" outlineLevel="0" collapsed="false">
      <c r="A36" s="25" t="s">
        <v>134</v>
      </c>
      <c r="B36" s="26" t="n">
        <v>44056</v>
      </c>
      <c r="C36" s="7" t="s">
        <v>63</v>
      </c>
      <c r="D36" s="7" t="s">
        <v>64</v>
      </c>
      <c r="E36" s="28" t="n">
        <v>577</v>
      </c>
      <c r="F36" s="28" t="n">
        <v>0</v>
      </c>
      <c r="G36" s="68" t="n">
        <f aca="false">7.15*3600</f>
        <v>25740</v>
      </c>
      <c r="H36" s="68" t="n">
        <v>273</v>
      </c>
      <c r="I36" s="68" t="n">
        <v>192098.780487805</v>
      </c>
      <c r="J36" s="68" t="n">
        <v>205920</v>
      </c>
      <c r="K36" s="75" t="n">
        <f aca="false">E36*H36/G36</f>
        <v>6.11969696969697</v>
      </c>
      <c r="L36" s="76" t="n">
        <f aca="false">I36/G36</f>
        <v>7.4630450849963</v>
      </c>
      <c r="M36" s="77" t="n">
        <v>0.85</v>
      </c>
      <c r="N36" s="78" t="n">
        <v>0.78</v>
      </c>
      <c r="O36" s="79" t="n">
        <f aca="false">H36*E36/I36</f>
        <v>0.82</v>
      </c>
      <c r="P36" s="80" t="n">
        <f aca="false">+H36*E36/J36</f>
        <v>0.764962121212121</v>
      </c>
    </row>
    <row r="37" customFormat="false" ht="14.4" hidden="false" customHeight="false" outlineLevel="0" collapsed="false">
      <c r="A37" s="25" t="s">
        <v>134</v>
      </c>
      <c r="B37" s="26" t="n">
        <v>44056</v>
      </c>
      <c r="C37" s="7" t="s">
        <v>65</v>
      </c>
      <c r="D37" s="7" t="s">
        <v>66</v>
      </c>
      <c r="E37" s="39" t="n">
        <v>672</v>
      </c>
      <c r="F37" s="28" t="n">
        <v>0</v>
      </c>
      <c r="G37" s="68" t="n">
        <f aca="false">7.15*3600</f>
        <v>25740</v>
      </c>
      <c r="H37" s="68" t="n">
        <v>226.8</v>
      </c>
      <c r="I37" s="68" t="n">
        <v>185865.365853659</v>
      </c>
      <c r="J37" s="68" t="n">
        <v>205920</v>
      </c>
      <c r="K37" s="75" t="n">
        <f aca="false">E37*H37/G37</f>
        <v>5.92111888111888</v>
      </c>
      <c r="L37" s="76" t="n">
        <f aca="false">I37/G37</f>
        <v>7.22087668429132</v>
      </c>
      <c r="M37" s="77" t="n">
        <v>0.85</v>
      </c>
      <c r="N37" s="78" t="n">
        <v>0.78</v>
      </c>
      <c r="O37" s="79" t="n">
        <f aca="false">H37*E37/I37</f>
        <v>0.82</v>
      </c>
      <c r="P37" s="80" t="n">
        <f aca="false">+H37*E37/J37</f>
        <v>0.74013986013986</v>
      </c>
    </row>
    <row r="38" customFormat="false" ht="14.4" hidden="false" customHeight="false" outlineLevel="0" collapsed="false">
      <c r="A38" s="25" t="s">
        <v>134</v>
      </c>
      <c r="B38" s="26" t="n">
        <v>44056</v>
      </c>
      <c r="C38" s="7" t="s">
        <v>67</v>
      </c>
      <c r="D38" s="7" t="s">
        <v>68</v>
      </c>
      <c r="E38" s="39" t="n">
        <v>1074</v>
      </c>
      <c r="F38" s="28" t="n">
        <v>0</v>
      </c>
      <c r="G38" s="68" t="n">
        <f aca="false">7.15*3600</f>
        <v>25740</v>
      </c>
      <c r="H38" s="68" t="n">
        <v>226.8</v>
      </c>
      <c r="I38" s="68" t="n">
        <v>297052.682926829</v>
      </c>
      <c r="J38" s="68" t="n">
        <v>308880</v>
      </c>
      <c r="K38" s="75" t="n">
        <f aca="false">E38*H38/G38</f>
        <v>9.46321678321678</v>
      </c>
      <c r="L38" s="76" t="n">
        <f aca="false">I38/G38</f>
        <v>11.5405082722156</v>
      </c>
      <c r="M38" s="77" t="n">
        <v>0.85</v>
      </c>
      <c r="N38" s="78" t="n">
        <v>0.78</v>
      </c>
      <c r="O38" s="79" t="n">
        <f aca="false">H38*E38/I38</f>
        <v>0.82</v>
      </c>
      <c r="P38" s="80" t="n">
        <f aca="false">+H38*E38/J38</f>
        <v>0.788601398601399</v>
      </c>
    </row>
    <row r="39" customFormat="false" ht="14.4" hidden="false" customHeight="false" outlineLevel="0" collapsed="false">
      <c r="A39" s="25" t="s">
        <v>134</v>
      </c>
      <c r="B39" s="26" t="n">
        <v>44056</v>
      </c>
      <c r="C39" s="7" t="s">
        <v>69</v>
      </c>
      <c r="D39" s="7" t="s">
        <v>70</v>
      </c>
      <c r="E39" s="28" t="n">
        <v>427</v>
      </c>
      <c r="F39" s="28" t="n">
        <v>0</v>
      </c>
      <c r="G39" s="68" t="n">
        <f aca="false">7.15*3600</f>
        <v>25740</v>
      </c>
      <c r="H39" s="68" t="n">
        <v>406.8</v>
      </c>
      <c r="I39" s="68" t="n">
        <v>211833.658536585</v>
      </c>
      <c r="J39" s="68" t="n">
        <v>231660</v>
      </c>
      <c r="K39" s="75" t="n">
        <f aca="false">E39*H39/G39</f>
        <v>6.74839160839161</v>
      </c>
      <c r="L39" s="76" t="n">
        <f aca="false">I39/G39</f>
        <v>8.22974586389221</v>
      </c>
      <c r="M39" s="77" t="n">
        <v>0.85</v>
      </c>
      <c r="N39" s="78" t="n">
        <v>0.78</v>
      </c>
      <c r="O39" s="79" t="n">
        <f aca="false">H39*E39/I39</f>
        <v>0.82</v>
      </c>
      <c r="P39" s="80" t="n">
        <f aca="false">+H39*E39/J39</f>
        <v>0.74982128982129</v>
      </c>
    </row>
    <row r="40" customFormat="false" ht="14.4" hidden="false" customHeight="false" outlineLevel="0" collapsed="false">
      <c r="A40" s="25" t="s">
        <v>134</v>
      </c>
      <c r="B40" s="26" t="n">
        <v>44056</v>
      </c>
      <c r="C40" s="7" t="s">
        <v>71</v>
      </c>
      <c r="D40" s="7" t="s">
        <v>72</v>
      </c>
      <c r="E40" s="28" t="n">
        <v>582</v>
      </c>
      <c r="F40" s="28" t="n">
        <v>482</v>
      </c>
      <c r="G40" s="68" t="n">
        <f aca="false">7.15*3600</f>
        <v>25740</v>
      </c>
      <c r="H40" s="68" t="n">
        <v>292.8</v>
      </c>
      <c r="I40" s="68" t="n">
        <v>207816.585365854</v>
      </c>
      <c r="J40" s="68" t="n">
        <v>231660</v>
      </c>
      <c r="K40" s="75" t="n">
        <f aca="false">E40*H40/G40</f>
        <v>6.62041958041958</v>
      </c>
      <c r="L40" s="76" t="n">
        <f aca="false">I40/G40</f>
        <v>8.07368241514583</v>
      </c>
      <c r="M40" s="77" t="n">
        <v>0.85</v>
      </c>
      <c r="N40" s="78" t="n">
        <v>0.78</v>
      </c>
      <c r="O40" s="79" t="n">
        <f aca="false">H40*E40/I40</f>
        <v>0.82</v>
      </c>
      <c r="P40" s="80" t="n">
        <f aca="false">+H40*E40/J40</f>
        <v>0.735602175602176</v>
      </c>
    </row>
    <row r="41" customFormat="false" ht="14.4" hidden="false" customHeight="false" outlineLevel="0" collapsed="false">
      <c r="A41" s="25" t="s">
        <v>134</v>
      </c>
      <c r="B41" s="26" t="n">
        <v>44056</v>
      </c>
      <c r="C41" s="7" t="s">
        <v>73</v>
      </c>
      <c r="D41" s="7" t="s">
        <v>74</v>
      </c>
      <c r="E41" s="28" t="n">
        <v>618</v>
      </c>
      <c r="F41" s="28" t="n">
        <v>518</v>
      </c>
      <c r="G41" s="68" t="n">
        <f aca="false">7.15*3600</f>
        <v>25740</v>
      </c>
      <c r="H41" s="68" t="n">
        <v>214.8</v>
      </c>
      <c r="I41" s="68" t="n">
        <v>161885.853658537</v>
      </c>
      <c r="J41" s="68" t="n">
        <v>180180</v>
      </c>
      <c r="K41" s="75" t="n">
        <f aca="false">E41*H41/G41</f>
        <v>5.1572027972028</v>
      </c>
      <c r="L41" s="76" t="n">
        <f aca="false">I41/G41</f>
        <v>6.28927170390585</v>
      </c>
      <c r="M41" s="77" t="n">
        <v>0.85</v>
      </c>
      <c r="N41" s="78" t="n">
        <v>0.78</v>
      </c>
      <c r="O41" s="79" t="n">
        <f aca="false">H41*E41/I41</f>
        <v>0.82</v>
      </c>
      <c r="P41" s="80" t="n">
        <f aca="false">+H41*E41/J41</f>
        <v>0.736743256743257</v>
      </c>
    </row>
    <row r="42" customFormat="false" ht="14.4" hidden="false" customHeight="false" outlineLevel="0" collapsed="false">
      <c r="A42" s="25" t="s">
        <v>134</v>
      </c>
      <c r="B42" s="26" t="n">
        <v>44056</v>
      </c>
      <c r="C42" s="7" t="s">
        <v>75</v>
      </c>
      <c r="D42" s="7" t="s">
        <v>76</v>
      </c>
      <c r="E42" s="39" t="n">
        <v>783</v>
      </c>
      <c r="F42" s="28" t="n">
        <v>660</v>
      </c>
      <c r="G42" s="68" t="n">
        <f aca="false">7.15*3600</f>
        <v>25740</v>
      </c>
      <c r="H42" s="68" t="n">
        <v>766.8</v>
      </c>
      <c r="I42" s="68" t="n">
        <v>732200.487804878</v>
      </c>
      <c r="J42" s="68" t="n">
        <v>746460</v>
      </c>
      <c r="K42" s="75" t="n">
        <f aca="false">E42*H42/G42</f>
        <v>23.3257342657343</v>
      </c>
      <c r="L42" s="76" t="n">
        <f aca="false">I42/G42</f>
        <v>28.4460173972369</v>
      </c>
      <c r="M42" s="77" t="n">
        <v>0.85</v>
      </c>
      <c r="N42" s="78" t="n">
        <v>0.78</v>
      </c>
      <c r="O42" s="79" t="n">
        <f aca="false">H42*E42/I42</f>
        <v>0.82</v>
      </c>
      <c r="P42" s="80" t="n">
        <f aca="false">+H42*E42/J42</f>
        <v>0.804335664335664</v>
      </c>
    </row>
    <row r="43" customFormat="false" ht="14.4" hidden="false" customHeight="false" outlineLevel="0" collapsed="false">
      <c r="A43" s="25" t="s">
        <v>134</v>
      </c>
      <c r="B43" s="26" t="n">
        <v>44057</v>
      </c>
      <c r="C43" s="7" t="s">
        <v>55</v>
      </c>
      <c r="D43" s="7" t="s">
        <v>56</v>
      </c>
      <c r="E43" s="28" t="n">
        <v>852</v>
      </c>
      <c r="F43" s="28" t="n">
        <v>0</v>
      </c>
      <c r="G43" s="68" t="n">
        <f aca="false">7.15*3600</f>
        <v>25740</v>
      </c>
      <c r="H43" s="68" t="n">
        <v>231</v>
      </c>
      <c r="I43" s="68" t="n">
        <v>240014.634146341</v>
      </c>
      <c r="J43" s="68" t="n">
        <v>257400</v>
      </c>
      <c r="K43" s="75" t="n">
        <f aca="false">E43*H43/G43</f>
        <v>7.64615384615385</v>
      </c>
      <c r="L43" s="76" t="n">
        <f aca="false">I43/G43</f>
        <v>9.32457786116323</v>
      </c>
      <c r="M43" s="77" t="n">
        <v>0.85</v>
      </c>
      <c r="N43" s="78" t="n">
        <v>0.78</v>
      </c>
      <c r="O43" s="79" t="n">
        <f aca="false">H43*E43/I43</f>
        <v>0.82</v>
      </c>
      <c r="P43" s="80" t="n">
        <f aca="false">+H43*E43/J43</f>
        <v>0.764615384615385</v>
      </c>
    </row>
    <row r="44" customFormat="false" ht="14.4" hidden="false" customHeight="false" outlineLevel="0" collapsed="false">
      <c r="A44" s="25" t="s">
        <v>134</v>
      </c>
      <c r="B44" s="26" t="n">
        <v>44058</v>
      </c>
      <c r="C44" s="7" t="s">
        <v>57</v>
      </c>
      <c r="D44" s="7" t="s">
        <v>58</v>
      </c>
      <c r="E44" s="28" t="n">
        <v>816</v>
      </c>
      <c r="F44" s="28" t="n">
        <v>0</v>
      </c>
      <c r="G44" s="68" t="n">
        <f aca="false">7.15*3600</f>
        <v>25740</v>
      </c>
      <c r="H44" s="68" t="n">
        <v>280.2</v>
      </c>
      <c r="I44" s="68" t="n">
        <v>278833.170731707</v>
      </c>
      <c r="J44" s="68" t="n">
        <v>283140</v>
      </c>
      <c r="K44" s="75" t="n">
        <f aca="false">E44*H44/G44</f>
        <v>8.8827972027972</v>
      </c>
      <c r="L44" s="76" t="n">
        <f aca="false">I44/G44</f>
        <v>10.8326795156063</v>
      </c>
      <c r="M44" s="77" t="n">
        <v>0.85</v>
      </c>
      <c r="N44" s="78" t="n">
        <v>0.78</v>
      </c>
      <c r="O44" s="79" t="n">
        <f aca="false">H44*E44/I44</f>
        <v>0.82</v>
      </c>
      <c r="P44" s="80" t="n">
        <f aca="false">+H44*E44/J44</f>
        <v>0.807527018436109</v>
      </c>
    </row>
    <row r="45" customFormat="false" ht="14.4" hidden="false" customHeight="false" outlineLevel="0" collapsed="false">
      <c r="A45" s="25" t="s">
        <v>134</v>
      </c>
      <c r="B45" s="26" t="n">
        <v>44059</v>
      </c>
      <c r="C45" s="7" t="s">
        <v>59</v>
      </c>
      <c r="D45" s="7" t="s">
        <v>60</v>
      </c>
      <c r="E45" s="39" t="n">
        <v>873</v>
      </c>
      <c r="F45" s="28" t="n">
        <v>0</v>
      </c>
      <c r="G45" s="68" t="n">
        <f aca="false">7.15*3600</f>
        <v>25740</v>
      </c>
      <c r="H45" s="68" t="n">
        <v>306.6</v>
      </c>
      <c r="I45" s="68" t="n">
        <v>343156.153846154</v>
      </c>
      <c r="J45" s="68" t="n">
        <v>360360</v>
      </c>
      <c r="K45" s="75" t="n">
        <f aca="false">E45*H45/G45</f>
        <v>10.3986713286713</v>
      </c>
      <c r="L45" s="76" t="n">
        <f aca="false">I45/G45</f>
        <v>13.331629908553</v>
      </c>
      <c r="M45" s="77" t="n">
        <v>0.85</v>
      </c>
      <c r="N45" s="78" t="n">
        <v>0.78</v>
      </c>
      <c r="O45" s="79" t="n">
        <f aca="false">H45*E45/I45</f>
        <v>0.78</v>
      </c>
      <c r="P45" s="80" t="n">
        <f aca="false">+H45*E45/J45</f>
        <v>0.742762237762238</v>
      </c>
    </row>
    <row r="46" customFormat="false" ht="14.4" hidden="false" customHeight="false" outlineLevel="0" collapsed="false">
      <c r="A46" s="25" t="s">
        <v>134</v>
      </c>
      <c r="B46" s="26" t="n">
        <v>44060</v>
      </c>
      <c r="C46" s="7" t="s">
        <v>61</v>
      </c>
      <c r="D46" s="7" t="s">
        <v>62</v>
      </c>
      <c r="E46" s="28" t="n">
        <v>635</v>
      </c>
      <c r="F46" s="28" t="n">
        <v>0</v>
      </c>
      <c r="G46" s="68" t="n">
        <f aca="false">7.15*3600</f>
        <v>25740</v>
      </c>
      <c r="H46" s="68" t="n">
        <v>286.8</v>
      </c>
      <c r="I46" s="68" t="n">
        <v>233484.615384615</v>
      </c>
      <c r="J46" s="68" t="n">
        <v>257400</v>
      </c>
      <c r="K46" s="75" t="n">
        <f aca="false">E46*H46/G46</f>
        <v>7.07529137529138</v>
      </c>
      <c r="L46" s="76" t="n">
        <f aca="false">I46/G46</f>
        <v>9.07088637857869</v>
      </c>
      <c r="M46" s="77" t="n">
        <v>0.85</v>
      </c>
      <c r="N46" s="78" t="n">
        <v>0.78</v>
      </c>
      <c r="O46" s="79" t="n">
        <f aca="false">H46*E46/I46</f>
        <v>0.78</v>
      </c>
      <c r="P46" s="80" t="n">
        <f aca="false">+H46*E46/J46</f>
        <v>0.707529137529138</v>
      </c>
    </row>
    <row r="47" customFormat="false" ht="14.4" hidden="false" customHeight="false" outlineLevel="0" collapsed="false">
      <c r="A47" s="25" t="s">
        <v>134</v>
      </c>
      <c r="B47" s="26" t="n">
        <v>44061</v>
      </c>
      <c r="C47" s="7" t="s">
        <v>63</v>
      </c>
      <c r="D47" s="7" t="s">
        <v>64</v>
      </c>
      <c r="E47" s="28" t="n">
        <v>851</v>
      </c>
      <c r="F47" s="28" t="n">
        <v>0</v>
      </c>
      <c r="G47" s="68" t="n">
        <f aca="false">7.15*3600</f>
        <v>25740</v>
      </c>
      <c r="H47" s="68" t="n">
        <v>273</v>
      </c>
      <c r="I47" s="68" t="n">
        <v>297850</v>
      </c>
      <c r="J47" s="68" t="n">
        <v>308880</v>
      </c>
      <c r="K47" s="75" t="n">
        <f aca="false">E47*H47/G47</f>
        <v>9.02575757575758</v>
      </c>
      <c r="L47" s="76" t="n">
        <f aca="false">I47/G47</f>
        <v>11.5714840714841</v>
      </c>
      <c r="M47" s="77" t="n">
        <v>0.85</v>
      </c>
      <c r="N47" s="78" t="n">
        <v>0.78</v>
      </c>
      <c r="O47" s="79" t="n">
        <f aca="false">H47*E47/I47</f>
        <v>0.78</v>
      </c>
      <c r="P47" s="80" t="n">
        <f aca="false">+H47*E47/J47</f>
        <v>0.752146464646465</v>
      </c>
    </row>
    <row r="48" customFormat="false" ht="14.4" hidden="false" customHeight="false" outlineLevel="0" collapsed="false">
      <c r="A48" s="25" t="s">
        <v>134</v>
      </c>
      <c r="B48" s="26" t="n">
        <v>44062</v>
      </c>
      <c r="C48" s="7" t="s">
        <v>65</v>
      </c>
      <c r="D48" s="7" t="s">
        <v>66</v>
      </c>
      <c r="E48" s="28" t="n">
        <v>861</v>
      </c>
      <c r="F48" s="28" t="n">
        <v>0</v>
      </c>
      <c r="G48" s="68" t="n">
        <f aca="false">7.15*3600</f>
        <v>25740</v>
      </c>
      <c r="H48" s="68" t="n">
        <v>226.8</v>
      </c>
      <c r="I48" s="68" t="n">
        <v>250352.307692308</v>
      </c>
      <c r="J48" s="68" t="n">
        <v>257400</v>
      </c>
      <c r="K48" s="75" t="n">
        <f aca="false">E48*H48/G48</f>
        <v>7.58643356643357</v>
      </c>
      <c r="L48" s="76" t="n">
        <f aca="false">I48/G48</f>
        <v>9.72619688004303</v>
      </c>
      <c r="M48" s="77" t="n">
        <v>0.85</v>
      </c>
      <c r="N48" s="78" t="n">
        <v>0.78</v>
      </c>
      <c r="O48" s="79" t="n">
        <f aca="false">H48*E48/I48</f>
        <v>0.78</v>
      </c>
      <c r="P48" s="80" t="n">
        <f aca="false">+H48*E48/J48</f>
        <v>0.758643356643357</v>
      </c>
    </row>
    <row r="49" customFormat="false" ht="14.4" hidden="false" customHeight="false" outlineLevel="0" collapsed="false">
      <c r="A49" s="25" t="s">
        <v>134</v>
      </c>
      <c r="B49" s="26" t="n">
        <v>44063</v>
      </c>
      <c r="C49" s="7" t="s">
        <v>67</v>
      </c>
      <c r="D49" s="7" t="s">
        <v>68</v>
      </c>
      <c r="E49" s="28" t="n">
        <v>1106</v>
      </c>
      <c r="F49" s="28" t="n">
        <v>0</v>
      </c>
      <c r="G49" s="68" t="n">
        <f aca="false">7.15*3600</f>
        <v>25740</v>
      </c>
      <c r="H49" s="68" t="n">
        <v>226.8</v>
      </c>
      <c r="I49" s="68" t="n">
        <v>321590.769230769</v>
      </c>
      <c r="J49" s="68" t="n">
        <v>334620</v>
      </c>
      <c r="K49" s="75" t="n">
        <f aca="false">E49*H49/G49</f>
        <v>9.74517482517483</v>
      </c>
      <c r="L49" s="76" t="n">
        <f aca="false">I49/G49</f>
        <v>12.4938138784293</v>
      </c>
      <c r="M49" s="77" t="n">
        <v>0.85</v>
      </c>
      <c r="N49" s="78" t="n">
        <v>0.78</v>
      </c>
      <c r="O49" s="79" t="n">
        <f aca="false">H49*E49/I49</f>
        <v>0.78</v>
      </c>
      <c r="P49" s="80" t="n">
        <f aca="false">+H49*E49/J49</f>
        <v>0.749628832705756</v>
      </c>
    </row>
    <row r="50" customFormat="false" ht="14.4" hidden="false" customHeight="false" outlineLevel="0" collapsed="false">
      <c r="A50" s="25" t="s">
        <v>134</v>
      </c>
      <c r="B50" s="26" t="n">
        <v>44064</v>
      </c>
      <c r="C50" s="7" t="s">
        <v>69</v>
      </c>
      <c r="D50" s="7" t="s">
        <v>70</v>
      </c>
      <c r="E50" s="28" t="n">
        <v>728</v>
      </c>
      <c r="F50" s="28" t="n">
        <v>0</v>
      </c>
      <c r="G50" s="68" t="n">
        <f aca="false">7.15*3600</f>
        <v>25740</v>
      </c>
      <c r="H50" s="68" t="n">
        <v>406.8</v>
      </c>
      <c r="I50" s="68" t="n">
        <v>379680</v>
      </c>
      <c r="J50" s="68" t="n">
        <v>386100</v>
      </c>
      <c r="K50" s="75" t="n">
        <f aca="false">E50*H50/G50</f>
        <v>11.5054545454545</v>
      </c>
      <c r="L50" s="76" t="n">
        <f aca="false">I50/G50</f>
        <v>14.7505827505828</v>
      </c>
      <c r="M50" s="77" t="n">
        <v>0.85</v>
      </c>
      <c r="N50" s="78" t="n">
        <v>0.78</v>
      </c>
      <c r="O50" s="79" t="n">
        <f aca="false">H50*E50/I50</f>
        <v>0.78</v>
      </c>
      <c r="P50" s="80" t="n">
        <f aca="false">+H50*E50/J50</f>
        <v>0.767030303030303</v>
      </c>
    </row>
    <row r="51" customFormat="false" ht="14.4" hidden="false" customHeight="false" outlineLevel="0" collapsed="false">
      <c r="A51" s="25" t="s">
        <v>134</v>
      </c>
      <c r="B51" s="26" t="n">
        <v>44065</v>
      </c>
      <c r="C51" s="7" t="s">
        <v>71</v>
      </c>
      <c r="D51" s="7" t="s">
        <v>72</v>
      </c>
      <c r="E51" s="28" t="n">
        <v>788</v>
      </c>
      <c r="F51" s="28" t="n">
        <v>688</v>
      </c>
      <c r="G51" s="68" t="n">
        <f aca="false">7.15*3600</f>
        <v>25740</v>
      </c>
      <c r="H51" s="68" t="n">
        <v>292.8</v>
      </c>
      <c r="I51" s="68" t="n">
        <v>295803.076923077</v>
      </c>
      <c r="J51" s="68" t="n">
        <v>308880</v>
      </c>
      <c r="K51" s="75" t="n">
        <f aca="false">E51*H51/G51</f>
        <v>8.9637296037296</v>
      </c>
      <c r="L51" s="76" t="n">
        <f aca="false">I51/G51</f>
        <v>11.4919610304226</v>
      </c>
      <c r="M51" s="77" t="n">
        <v>0.85</v>
      </c>
      <c r="N51" s="78" t="n">
        <v>0.78</v>
      </c>
      <c r="O51" s="79" t="n">
        <f aca="false">H51*E51/I51</f>
        <v>0.78</v>
      </c>
      <c r="P51" s="80" t="n">
        <f aca="false">+H51*E51/J51</f>
        <v>0.746977466977467</v>
      </c>
    </row>
    <row r="52" customFormat="false" ht="14.4" hidden="false" customHeight="false" outlineLevel="0" collapsed="false">
      <c r="A52" s="25" t="s">
        <v>134</v>
      </c>
      <c r="B52" s="26" t="n">
        <v>44066</v>
      </c>
      <c r="C52" s="7" t="s">
        <v>73</v>
      </c>
      <c r="D52" s="7" t="s">
        <v>74</v>
      </c>
      <c r="E52" s="28" t="n">
        <v>577</v>
      </c>
      <c r="F52" s="28" t="n">
        <v>477</v>
      </c>
      <c r="G52" s="68" t="n">
        <f aca="false">7.15*3600</f>
        <v>25740</v>
      </c>
      <c r="H52" s="68" t="n">
        <v>214.8</v>
      </c>
      <c r="I52" s="68" t="n">
        <v>158896.923076923</v>
      </c>
      <c r="J52" s="68" t="n">
        <v>180180</v>
      </c>
      <c r="K52" s="75" t="n">
        <f aca="false">E52*H52/G52</f>
        <v>4.81505827505828</v>
      </c>
      <c r="L52" s="76" t="n">
        <f aca="false">I52/G52</f>
        <v>6.1731516346901</v>
      </c>
      <c r="M52" s="77" t="n">
        <v>0.85</v>
      </c>
      <c r="N52" s="78" t="n">
        <v>0.78</v>
      </c>
      <c r="O52" s="79" t="n">
        <f aca="false">H52*E52/I52</f>
        <v>0.78</v>
      </c>
      <c r="P52" s="80" t="n">
        <f aca="false">+H52*E52/J52</f>
        <v>0.687865467865468</v>
      </c>
    </row>
    <row r="53" customFormat="false" ht="14.4" hidden="false" customHeight="false" outlineLevel="0" collapsed="false">
      <c r="A53" s="25" t="s">
        <v>134</v>
      </c>
      <c r="B53" s="26" t="n">
        <v>44067</v>
      </c>
      <c r="C53" s="7" t="s">
        <v>75</v>
      </c>
      <c r="D53" s="7" t="s">
        <v>76</v>
      </c>
      <c r="E53" s="39" t="n">
        <v>672</v>
      </c>
      <c r="F53" s="28" t="n">
        <v>572</v>
      </c>
      <c r="G53" s="68" t="n">
        <f aca="false">7.15*3600</f>
        <v>25740</v>
      </c>
      <c r="H53" s="68" t="n">
        <v>766.8</v>
      </c>
      <c r="I53" s="68" t="n">
        <v>660627.692307692</v>
      </c>
      <c r="J53" s="68" t="n">
        <v>669240</v>
      </c>
      <c r="K53" s="75" t="n">
        <f aca="false">E53*H53/G53</f>
        <v>20.019020979021</v>
      </c>
      <c r="L53" s="76" t="n">
        <f aca="false">I53/G53</f>
        <v>25.6654115115654</v>
      </c>
      <c r="M53" s="77" t="n">
        <v>0.85</v>
      </c>
      <c r="N53" s="78" t="n">
        <v>0.78</v>
      </c>
      <c r="O53" s="79" t="n">
        <f aca="false">H53*E53/I53</f>
        <v>0.78</v>
      </c>
      <c r="P53" s="80" t="n">
        <f aca="false">+H53*E53/J53</f>
        <v>0.769962345346961</v>
      </c>
    </row>
    <row r="54" customFormat="false" ht="14.4" hidden="false" customHeight="false" outlineLevel="0" collapsed="false">
      <c r="A54" s="25" t="s">
        <v>134</v>
      </c>
      <c r="B54" s="26" t="n">
        <v>44058</v>
      </c>
      <c r="C54" s="7" t="s">
        <v>55</v>
      </c>
      <c r="D54" s="7" t="s">
        <v>56</v>
      </c>
      <c r="E54" s="28" t="n">
        <v>723.51048951049</v>
      </c>
      <c r="F54" s="28" t="n">
        <v>0</v>
      </c>
      <c r="G54" s="68" t="n">
        <f aca="false">7.15*3600</f>
        <v>25740</v>
      </c>
      <c r="H54" s="68" t="n">
        <v>231</v>
      </c>
      <c r="I54" s="68" t="n">
        <v>214270.414201184</v>
      </c>
      <c r="J54" s="68" t="n">
        <v>231660</v>
      </c>
      <c r="K54" s="75" t="n">
        <f aca="false">E54*H54/G54</f>
        <v>6.49304285458132</v>
      </c>
      <c r="L54" s="76" t="n">
        <f aca="false">I54/G54</f>
        <v>8.3244139161299</v>
      </c>
      <c r="M54" s="77" t="n">
        <v>0.85</v>
      </c>
      <c r="N54" s="78" t="n">
        <v>0.78</v>
      </c>
      <c r="O54" s="79" t="n">
        <f aca="false">H54*E54/I54</f>
        <v>0.78</v>
      </c>
      <c r="P54" s="80" t="n">
        <f aca="false">+H54*E54/J54</f>
        <v>0.721449206064591</v>
      </c>
    </row>
    <row r="55" customFormat="false" ht="14.4" hidden="false" customHeight="false" outlineLevel="0" collapsed="false">
      <c r="A55" s="25" t="s">
        <v>134</v>
      </c>
      <c r="B55" s="26" t="n">
        <v>44058</v>
      </c>
      <c r="C55" s="7" t="s">
        <v>57</v>
      </c>
      <c r="D55" s="7" t="s">
        <v>58</v>
      </c>
      <c r="E55" s="28" t="n">
        <v>714.611888111888</v>
      </c>
      <c r="F55" s="28" t="n">
        <v>0</v>
      </c>
      <c r="G55" s="68" t="n">
        <f aca="false">7.15*3600</f>
        <v>25740</v>
      </c>
      <c r="H55" s="68" t="n">
        <v>280.2</v>
      </c>
      <c r="I55" s="68" t="n">
        <v>256710.578267886</v>
      </c>
      <c r="J55" s="68" t="n">
        <v>257400</v>
      </c>
      <c r="K55" s="75" t="n">
        <f aca="false">E55*H55/G55</f>
        <v>7.77910843236018</v>
      </c>
      <c r="L55" s="76" t="n">
        <f aca="false">I55/G55</f>
        <v>9.97321593892331</v>
      </c>
      <c r="M55" s="77" t="n">
        <v>0.85</v>
      </c>
      <c r="N55" s="78" t="n">
        <v>0.78</v>
      </c>
      <c r="O55" s="79" t="n">
        <f aca="false">H55*E55/I55</f>
        <v>0.78</v>
      </c>
      <c r="P55" s="80" t="n">
        <f aca="false">+H55*E55/J55</f>
        <v>0.777910843236018</v>
      </c>
    </row>
    <row r="56" customFormat="false" ht="14.4" hidden="false" customHeight="false" outlineLevel="0" collapsed="false">
      <c r="A56" s="25" t="s">
        <v>134</v>
      </c>
      <c r="B56" s="26" t="n">
        <v>44058</v>
      </c>
      <c r="C56" s="7" t="s">
        <v>59</v>
      </c>
      <c r="D56" s="7" t="s">
        <v>60</v>
      </c>
      <c r="E56" s="39" t="n">
        <v>705.713286713287</v>
      </c>
      <c r="F56" s="28" t="n">
        <v>0</v>
      </c>
      <c r="G56" s="68" t="n">
        <f aca="false">7.15*3600</f>
        <v>25740</v>
      </c>
      <c r="H56" s="68" t="n">
        <v>306.6</v>
      </c>
      <c r="I56" s="68" t="n">
        <v>277399.607315761</v>
      </c>
      <c r="J56" s="68" t="n">
        <v>283140</v>
      </c>
      <c r="K56" s="75" t="n">
        <f aca="false">E56*H56/G56</f>
        <v>8.40604870653822</v>
      </c>
      <c r="L56" s="76" t="n">
        <f aca="false">I56/G56</f>
        <v>10.7769855212028</v>
      </c>
      <c r="M56" s="77" t="n">
        <v>0.85</v>
      </c>
      <c r="N56" s="78" t="n">
        <v>0.78</v>
      </c>
      <c r="O56" s="79" t="n">
        <f aca="false">H56*E56/I56</f>
        <v>0.78</v>
      </c>
      <c r="P56" s="80" t="n">
        <f aca="false">+H56*E56/J56</f>
        <v>0.764186246048929</v>
      </c>
    </row>
    <row r="57" customFormat="false" ht="14.4" hidden="false" customHeight="false" outlineLevel="0" collapsed="false">
      <c r="A57" s="25" t="s">
        <v>134</v>
      </c>
      <c r="B57" s="26" t="n">
        <v>44058</v>
      </c>
      <c r="C57" s="7" t="s">
        <v>61</v>
      </c>
      <c r="D57" s="7" t="s">
        <v>62</v>
      </c>
      <c r="E57" s="28" t="n">
        <v>696.814685314686</v>
      </c>
      <c r="F57" s="28" t="n">
        <v>0</v>
      </c>
      <c r="G57" s="68" t="n">
        <f aca="false">7.15*3600</f>
        <v>25740</v>
      </c>
      <c r="H57" s="68" t="n">
        <v>286.8</v>
      </c>
      <c r="I57" s="68" t="n">
        <v>256213.399677246</v>
      </c>
      <c r="J57" s="68" t="n">
        <v>257400</v>
      </c>
      <c r="K57" s="75" t="n">
        <f aca="false">E57*H57/G57</f>
        <v>7.764042414462</v>
      </c>
      <c r="L57" s="76" t="n">
        <f aca="false">I57/G57</f>
        <v>9.95390053136154</v>
      </c>
      <c r="M57" s="77" t="n">
        <v>0.85</v>
      </c>
      <c r="N57" s="78" t="n">
        <v>0.78</v>
      </c>
      <c r="O57" s="79" t="n">
        <f aca="false">H57*E57/I57</f>
        <v>0.78</v>
      </c>
      <c r="P57" s="80" t="n">
        <f aca="false">+H57*E57/J57</f>
        <v>0.7764042414462</v>
      </c>
    </row>
    <row r="58" customFormat="false" ht="14.4" hidden="false" customHeight="false" outlineLevel="0" collapsed="false">
      <c r="A58" s="25" t="s">
        <v>134</v>
      </c>
      <c r="B58" s="26" t="n">
        <v>44058</v>
      </c>
      <c r="C58" s="7" t="s">
        <v>63</v>
      </c>
      <c r="D58" s="7" t="s">
        <v>64</v>
      </c>
      <c r="E58" s="28" t="n">
        <v>687.916083916084</v>
      </c>
      <c r="F58" s="28" t="n">
        <v>0</v>
      </c>
      <c r="G58" s="68" t="n">
        <f aca="false">7.15*3600</f>
        <v>25740</v>
      </c>
      <c r="H58" s="68" t="n">
        <v>273</v>
      </c>
      <c r="I58" s="68" t="n">
        <v>240770.629370629</v>
      </c>
      <c r="J58" s="68" t="n">
        <v>257400</v>
      </c>
      <c r="K58" s="75" t="n">
        <f aca="false">E58*H58/G58</f>
        <v>7.29607967789786</v>
      </c>
      <c r="L58" s="76" t="n">
        <f aca="false">I58/G58</f>
        <v>9.35394830499726</v>
      </c>
      <c r="M58" s="77" t="n">
        <v>0.85</v>
      </c>
      <c r="N58" s="78" t="n">
        <v>0.78</v>
      </c>
      <c r="O58" s="79" t="n">
        <f aca="false">H58*E58/I58</f>
        <v>0.78</v>
      </c>
      <c r="P58" s="80" t="n">
        <f aca="false">+H58*E58/J58</f>
        <v>0.729607967789786</v>
      </c>
    </row>
    <row r="59" customFormat="false" ht="14.4" hidden="false" customHeight="false" outlineLevel="0" collapsed="false">
      <c r="A59" s="25" t="s">
        <v>134</v>
      </c>
      <c r="B59" s="26" t="n">
        <v>44058</v>
      </c>
      <c r="C59" s="7" t="s">
        <v>65</v>
      </c>
      <c r="D59" s="7" t="s">
        <v>66</v>
      </c>
      <c r="E59" s="28" t="n">
        <v>679.017482517483</v>
      </c>
      <c r="F59" s="28" t="n">
        <v>0</v>
      </c>
      <c r="G59" s="68" t="n">
        <f aca="false">7.15*3600</f>
        <v>25740</v>
      </c>
      <c r="H59" s="68" t="n">
        <v>226.8</v>
      </c>
      <c r="I59" s="68" t="n">
        <v>197437.391070468</v>
      </c>
      <c r="J59" s="68" t="n">
        <v>205920</v>
      </c>
      <c r="K59" s="75" t="n">
        <f aca="false">E59*H59/G59</f>
        <v>5.98295124455964</v>
      </c>
      <c r="L59" s="76" t="n">
        <f aca="false">I59/G59</f>
        <v>7.670450313538</v>
      </c>
      <c r="M59" s="77" t="n">
        <v>0.85</v>
      </c>
      <c r="N59" s="78" t="n">
        <v>0.78</v>
      </c>
      <c r="O59" s="79" t="n">
        <f aca="false">H59*E59/I59</f>
        <v>0.78</v>
      </c>
      <c r="P59" s="80" t="n">
        <f aca="false">+H59*E59/J59</f>
        <v>0.747868905569955</v>
      </c>
    </row>
    <row r="60" customFormat="false" ht="14.4" hidden="false" customHeight="false" outlineLevel="0" collapsed="false">
      <c r="A60" s="25" t="s">
        <v>134</v>
      </c>
      <c r="B60" s="26" t="n">
        <v>44058</v>
      </c>
      <c r="C60" s="7" t="s">
        <v>67</v>
      </c>
      <c r="D60" s="7" t="s">
        <v>68</v>
      </c>
      <c r="E60" s="28" t="n">
        <v>670.118881118881</v>
      </c>
      <c r="F60" s="28" t="n">
        <v>0</v>
      </c>
      <c r="G60" s="68" t="n">
        <f aca="false">7.15*3600</f>
        <v>25740</v>
      </c>
      <c r="H60" s="68" t="n">
        <v>226.8</v>
      </c>
      <c r="I60" s="68" t="n">
        <v>194849.951586875</v>
      </c>
      <c r="J60" s="68" t="n">
        <v>205920</v>
      </c>
      <c r="K60" s="75" t="n">
        <f aca="false">E60*H60/G60</f>
        <v>5.90454398748105</v>
      </c>
      <c r="L60" s="76" t="n">
        <f aca="false">I60/G60</f>
        <v>7.56992818907827</v>
      </c>
      <c r="M60" s="77" t="n">
        <v>0.85</v>
      </c>
      <c r="N60" s="78" t="n">
        <v>0.78</v>
      </c>
      <c r="O60" s="79" t="n">
        <f aca="false">H60*E60/I60</f>
        <v>0.78</v>
      </c>
      <c r="P60" s="80" t="n">
        <f aca="false">+H60*E60/J60</f>
        <v>0.738067998435131</v>
      </c>
    </row>
    <row r="61" customFormat="false" ht="14.4" hidden="false" customHeight="false" outlineLevel="0" collapsed="false">
      <c r="A61" s="25" t="s">
        <v>134</v>
      </c>
      <c r="B61" s="26" t="n">
        <v>44058</v>
      </c>
      <c r="C61" s="7" t="s">
        <v>69</v>
      </c>
      <c r="D61" s="7" t="s">
        <v>70</v>
      </c>
      <c r="E61" s="28" t="n">
        <v>661.22027972028</v>
      </c>
      <c r="F61" s="28" t="n">
        <v>0</v>
      </c>
      <c r="G61" s="68" t="n">
        <f aca="false">7.15*3600</f>
        <v>25740</v>
      </c>
      <c r="H61" s="68" t="n">
        <v>406.8</v>
      </c>
      <c r="I61" s="68" t="n">
        <v>344851.807423346</v>
      </c>
      <c r="J61" s="68" t="n">
        <v>360360</v>
      </c>
      <c r="K61" s="75" t="n">
        <f aca="false">E61*H61/G61</f>
        <v>10.4500547704044</v>
      </c>
      <c r="L61" s="76" t="n">
        <f aca="false">I61/G61</f>
        <v>13.3975061159031</v>
      </c>
      <c r="M61" s="77" t="n">
        <v>0.85</v>
      </c>
      <c r="N61" s="78" t="n">
        <v>0.78</v>
      </c>
      <c r="O61" s="79" t="n">
        <f aca="false">H61*E61/I61</f>
        <v>0.78</v>
      </c>
      <c r="P61" s="80" t="n">
        <f aca="false">+H61*E61/J61</f>
        <v>0.746432483600316</v>
      </c>
    </row>
    <row r="62" customFormat="false" ht="14.4" hidden="false" customHeight="false" outlineLevel="0" collapsed="false">
      <c r="A62" s="25" t="s">
        <v>134</v>
      </c>
      <c r="B62" s="26" t="n">
        <v>44058</v>
      </c>
      <c r="C62" s="7" t="s">
        <v>71</v>
      </c>
      <c r="D62" s="7" t="s">
        <v>72</v>
      </c>
      <c r="E62" s="28" t="n">
        <v>652.321678321679</v>
      </c>
      <c r="F62" s="28" t="n">
        <v>552.321678321679</v>
      </c>
      <c r="G62" s="68" t="n">
        <f aca="false">7.15*3600</f>
        <v>25740</v>
      </c>
      <c r="H62" s="68" t="n">
        <v>292.8</v>
      </c>
      <c r="I62" s="68" t="n">
        <v>244871.52232383</v>
      </c>
      <c r="J62" s="68" t="n">
        <v>257400</v>
      </c>
      <c r="K62" s="75" t="n">
        <f aca="false">E62*H62/G62</f>
        <v>7.42034916132819</v>
      </c>
      <c r="L62" s="76" t="n">
        <f aca="false">I62/G62</f>
        <v>9.51326815554896</v>
      </c>
      <c r="M62" s="77" t="n">
        <v>0.85</v>
      </c>
      <c r="N62" s="78" t="n">
        <v>0.78</v>
      </c>
      <c r="O62" s="79" t="n">
        <f aca="false">H62*E62/I62</f>
        <v>0.78</v>
      </c>
      <c r="P62" s="80" t="n">
        <f aca="false">+H62*E62/J62</f>
        <v>0.742034916132819</v>
      </c>
    </row>
    <row r="63" customFormat="false" ht="14.4" hidden="false" customHeight="false" outlineLevel="0" collapsed="false">
      <c r="A63" s="25" t="s">
        <v>134</v>
      </c>
      <c r="B63" s="26" t="n">
        <v>44058</v>
      </c>
      <c r="C63" s="7" t="s">
        <v>73</v>
      </c>
      <c r="D63" s="7" t="s">
        <v>74</v>
      </c>
      <c r="E63" s="28" t="n">
        <v>643.423076923077</v>
      </c>
      <c r="F63" s="28" t="n">
        <v>543.423076923077</v>
      </c>
      <c r="G63" s="68" t="n">
        <f aca="false">7.15*3600</f>
        <v>25740</v>
      </c>
      <c r="H63" s="68" t="n">
        <v>214.8</v>
      </c>
      <c r="I63" s="68" t="n">
        <v>177188.816568047</v>
      </c>
      <c r="J63" s="68" t="n">
        <v>180180</v>
      </c>
      <c r="K63" s="75" t="n">
        <f aca="false">E63*H63/G63</f>
        <v>5.36935807781962</v>
      </c>
      <c r="L63" s="76" t="n">
        <f aca="false">I63/G63</f>
        <v>6.88379240746105</v>
      </c>
      <c r="M63" s="77" t="n">
        <v>0.85</v>
      </c>
      <c r="N63" s="78" t="n">
        <v>0.78</v>
      </c>
      <c r="O63" s="79" t="n">
        <f aca="false">H63*E63/I63</f>
        <v>0.78</v>
      </c>
      <c r="P63" s="80" t="n">
        <f aca="false">+H63*E63/J63</f>
        <v>0.767051153974231</v>
      </c>
    </row>
    <row r="64" customFormat="false" ht="14.4" hidden="false" customHeight="false" outlineLevel="0" collapsed="false">
      <c r="A64" s="25" t="s">
        <v>134</v>
      </c>
      <c r="B64" s="26" t="n">
        <v>44058</v>
      </c>
      <c r="C64" s="7" t="s">
        <v>75</v>
      </c>
      <c r="D64" s="7" t="s">
        <v>76</v>
      </c>
      <c r="E64" s="39" t="n">
        <v>634.524475524476</v>
      </c>
      <c r="F64" s="28" t="n">
        <v>534.524475524476</v>
      </c>
      <c r="G64" s="68" t="n">
        <f aca="false">7.15*3600</f>
        <v>25740</v>
      </c>
      <c r="H64" s="68" t="n">
        <v>766.8</v>
      </c>
      <c r="I64" s="68" t="n">
        <v>623786.3690156</v>
      </c>
      <c r="J64" s="68" t="n">
        <v>643500</v>
      </c>
      <c r="K64" s="75" t="n">
        <f aca="false">E64*H64/G64</f>
        <v>18.902617242897</v>
      </c>
      <c r="L64" s="76" t="n">
        <f aca="false">I64/G64</f>
        <v>24.2341246703807</v>
      </c>
      <c r="M64" s="77" t="n">
        <v>0.85</v>
      </c>
      <c r="N64" s="78" t="n">
        <v>0.78</v>
      </c>
      <c r="O64" s="79" t="n">
        <f aca="false">H64*E64/I64</f>
        <v>0.78</v>
      </c>
      <c r="P64" s="80" t="n">
        <f aca="false">+H64*E64/J64</f>
        <v>0.756104689715879</v>
      </c>
    </row>
    <row r="65" customFormat="false" ht="14.4" hidden="false" customHeight="false" outlineLevel="0" collapsed="false">
      <c r="A65" s="25" t="s">
        <v>134</v>
      </c>
      <c r="B65" s="26" t="n">
        <v>44059</v>
      </c>
      <c r="C65" s="7" t="s">
        <v>55</v>
      </c>
      <c r="D65" s="7" t="s">
        <v>56</v>
      </c>
      <c r="E65" s="28" t="n">
        <v>616.727272727273</v>
      </c>
      <c r="F65" s="28" t="n">
        <v>0</v>
      </c>
      <c r="G65" s="68" t="n">
        <f aca="false">7.15*3600</f>
        <v>25740</v>
      </c>
      <c r="H65" s="68" t="n">
        <v>231</v>
      </c>
      <c r="I65" s="68" t="n">
        <v>182646.153846154</v>
      </c>
      <c r="J65" s="68" t="n">
        <v>205920</v>
      </c>
      <c r="K65" s="75" t="n">
        <f aca="false">E65*H65/G65</f>
        <v>5.53473193473194</v>
      </c>
      <c r="L65" s="76" t="n">
        <f aca="false">I65/G65</f>
        <v>7.09581017273325</v>
      </c>
      <c r="M65" s="77" t="n">
        <v>0.85</v>
      </c>
      <c r="N65" s="78" t="n">
        <v>0.78</v>
      </c>
      <c r="O65" s="79" t="n">
        <f aca="false">H65*E65/I65</f>
        <v>0.78</v>
      </c>
      <c r="P65" s="80" t="n">
        <f aca="false">+H65*E65/J65</f>
        <v>0.691841491841492</v>
      </c>
    </row>
    <row r="66" customFormat="false" ht="14.4" hidden="false" customHeight="false" outlineLevel="0" collapsed="false">
      <c r="A66" s="25" t="s">
        <v>134</v>
      </c>
      <c r="B66" s="26" t="n">
        <v>44059</v>
      </c>
      <c r="C66" s="7" t="s">
        <v>57</v>
      </c>
      <c r="D66" s="7" t="s">
        <v>58</v>
      </c>
      <c r="E66" s="28" t="n">
        <v>607.828671328672</v>
      </c>
      <c r="F66" s="28" t="n">
        <v>0</v>
      </c>
      <c r="G66" s="68" t="n">
        <f aca="false">7.15*3600</f>
        <v>25740</v>
      </c>
      <c r="H66" s="68" t="n">
        <v>280.2</v>
      </c>
      <c r="I66" s="68" t="n">
        <v>218350.761161915</v>
      </c>
      <c r="J66" s="68" t="n">
        <v>231660</v>
      </c>
      <c r="K66" s="75" t="n">
        <f aca="false">E66*H66/G66</f>
        <v>6.61668973217925</v>
      </c>
      <c r="L66" s="76" t="n">
        <f aca="false">I66/G66</f>
        <v>8.48293555407596</v>
      </c>
      <c r="M66" s="77" t="n">
        <v>0.85</v>
      </c>
      <c r="N66" s="78" t="n">
        <v>0.78</v>
      </c>
      <c r="O66" s="79" t="n">
        <f aca="false">H66*E66/I66</f>
        <v>0.78</v>
      </c>
      <c r="P66" s="80" t="n">
        <f aca="false">+H66*E66/J66</f>
        <v>0.735187748019917</v>
      </c>
    </row>
    <row r="67" customFormat="false" ht="14.4" hidden="false" customHeight="false" outlineLevel="0" collapsed="false">
      <c r="A67" s="25" t="s">
        <v>134</v>
      </c>
      <c r="B67" s="26" t="n">
        <v>44059</v>
      </c>
      <c r="C67" s="7" t="s">
        <v>59</v>
      </c>
      <c r="D67" s="7" t="s">
        <v>60</v>
      </c>
      <c r="E67" s="39" t="n">
        <v>598.93006993007</v>
      </c>
      <c r="F67" s="28" t="n">
        <v>0</v>
      </c>
      <c r="G67" s="68" t="n">
        <f aca="false">7.15*3600</f>
        <v>25740</v>
      </c>
      <c r="H67" s="68" t="n">
        <v>306.6</v>
      </c>
      <c r="I67" s="68" t="n">
        <v>235425.589026358</v>
      </c>
      <c r="J67" s="68" t="n">
        <v>257400</v>
      </c>
      <c r="K67" s="75" t="n">
        <f aca="false">E67*H67/G67</f>
        <v>7.13410875837449</v>
      </c>
      <c r="L67" s="76" t="n">
        <f aca="false">I67/G67</f>
        <v>9.1462932799673</v>
      </c>
      <c r="M67" s="77" t="n">
        <v>0.85</v>
      </c>
      <c r="N67" s="78" t="n">
        <v>0.78</v>
      </c>
      <c r="O67" s="79" t="n">
        <f aca="false">H67*E67/I67</f>
        <v>0.78</v>
      </c>
      <c r="P67" s="80" t="n">
        <f aca="false">+H67*E67/J67</f>
        <v>0.713410875837449</v>
      </c>
    </row>
    <row r="68" customFormat="false" ht="14.4" hidden="false" customHeight="false" outlineLevel="0" collapsed="false">
      <c r="A68" s="25" t="s">
        <v>134</v>
      </c>
      <c r="B68" s="26" t="n">
        <v>44059</v>
      </c>
      <c r="C68" s="7" t="s">
        <v>61</v>
      </c>
      <c r="D68" s="7" t="s">
        <v>62</v>
      </c>
      <c r="E68" s="28" t="n">
        <v>590.031468531469</v>
      </c>
      <c r="F68" s="28" t="n">
        <v>0</v>
      </c>
      <c r="G68" s="68" t="n">
        <f aca="false">7.15*3600</f>
        <v>25740</v>
      </c>
      <c r="H68" s="68" t="n">
        <v>286.8</v>
      </c>
      <c r="I68" s="68" t="n">
        <v>216950.032275417</v>
      </c>
      <c r="J68" s="68" t="n">
        <v>231660</v>
      </c>
      <c r="K68" s="75" t="n">
        <f aca="false">E68*H68/G68</f>
        <v>6.57424340228537</v>
      </c>
      <c r="L68" s="76" t="n">
        <f aca="false">I68/G68</f>
        <v>8.42851718241714</v>
      </c>
      <c r="M68" s="77" t="n">
        <v>0.85</v>
      </c>
      <c r="N68" s="78" t="n">
        <v>0.78</v>
      </c>
      <c r="O68" s="79" t="n">
        <f aca="false">H68*E68/I68</f>
        <v>0.78</v>
      </c>
      <c r="P68" s="80" t="n">
        <f aca="false">+H68*E68/J68</f>
        <v>0.730471489142819</v>
      </c>
    </row>
    <row r="69" customFormat="false" ht="14.4" hidden="false" customHeight="false" outlineLevel="0" collapsed="false">
      <c r="A69" s="25" t="s">
        <v>134</v>
      </c>
      <c r="B69" s="26" t="n">
        <v>44059</v>
      </c>
      <c r="C69" s="7" t="s">
        <v>63</v>
      </c>
      <c r="D69" s="7" t="s">
        <v>64</v>
      </c>
      <c r="E69" s="28" t="n">
        <v>581.132867132867</v>
      </c>
      <c r="F69" s="28" t="n">
        <v>0</v>
      </c>
      <c r="G69" s="68" t="n">
        <f aca="false">7.15*3600</f>
        <v>25740</v>
      </c>
      <c r="H69" s="68" t="n">
        <v>273</v>
      </c>
      <c r="I69" s="68" t="n">
        <v>203396.503496503</v>
      </c>
      <c r="J69" s="68" t="n">
        <v>205920</v>
      </c>
      <c r="K69" s="75" t="n">
        <f aca="false">E69*H69/G69</f>
        <v>6.16353040898495</v>
      </c>
      <c r="L69" s="76" t="n">
        <f aca="false">I69/G69</f>
        <v>7.90196206280122</v>
      </c>
      <c r="M69" s="77" t="n">
        <v>0.85</v>
      </c>
      <c r="N69" s="78" t="n">
        <v>0.78</v>
      </c>
      <c r="O69" s="79" t="n">
        <f aca="false">H69*E69/I69</f>
        <v>0.78</v>
      </c>
      <c r="P69" s="80" t="n">
        <f aca="false">+H69*E69/J69</f>
        <v>0.770441301123119</v>
      </c>
    </row>
    <row r="70" customFormat="false" ht="14.4" hidden="false" customHeight="false" outlineLevel="0" collapsed="false">
      <c r="A70" s="25" t="s">
        <v>134</v>
      </c>
      <c r="B70" s="26" t="n">
        <v>44059</v>
      </c>
      <c r="C70" s="7" t="s">
        <v>65</v>
      </c>
      <c r="D70" s="7" t="s">
        <v>66</v>
      </c>
      <c r="E70" s="28" t="n">
        <v>572.234265734266</v>
      </c>
      <c r="F70" s="28" t="n">
        <v>0</v>
      </c>
      <c r="G70" s="68" t="n">
        <f aca="false">7.15*3600</f>
        <v>25740</v>
      </c>
      <c r="H70" s="68" t="n">
        <v>226.8</v>
      </c>
      <c r="I70" s="68" t="n">
        <v>166388.117267348</v>
      </c>
      <c r="J70" s="68" t="n">
        <v>180180</v>
      </c>
      <c r="K70" s="75" t="n">
        <f aca="false">E70*H70/G70</f>
        <v>5.04206415961661</v>
      </c>
      <c r="L70" s="76" t="n">
        <f aca="false">I70/G70</f>
        <v>6.46418482002129</v>
      </c>
      <c r="M70" s="77" t="n">
        <v>0.85</v>
      </c>
      <c r="N70" s="78" t="n">
        <v>0.78</v>
      </c>
      <c r="O70" s="79" t="n">
        <f aca="false">H70*E70/I70</f>
        <v>0.78</v>
      </c>
      <c r="P70" s="80" t="n">
        <f aca="false">+H70*E70/J70</f>
        <v>0.72029487994523</v>
      </c>
    </row>
    <row r="71" customFormat="false" ht="14.4" hidden="false" customHeight="false" outlineLevel="0" collapsed="false">
      <c r="A71" s="25" t="s">
        <v>134</v>
      </c>
      <c r="B71" s="26" t="n">
        <v>44059</v>
      </c>
      <c r="C71" s="7" t="s">
        <v>67</v>
      </c>
      <c r="D71" s="7" t="s">
        <v>68</v>
      </c>
      <c r="E71" s="28" t="n">
        <v>563.335664335665</v>
      </c>
      <c r="F71" s="28" t="n">
        <v>0</v>
      </c>
      <c r="G71" s="68" t="n">
        <f aca="false">7.15*3600</f>
        <v>25740</v>
      </c>
      <c r="H71" s="68" t="n">
        <v>226.8</v>
      </c>
      <c r="I71" s="68" t="n">
        <v>163800.677783755</v>
      </c>
      <c r="J71" s="68" t="n">
        <v>180180</v>
      </c>
      <c r="K71" s="75" t="n">
        <f aca="false">E71*H71/G71</f>
        <v>4.96365690253803</v>
      </c>
      <c r="L71" s="76" t="n">
        <f aca="false">I71/G71</f>
        <v>6.36366269556157</v>
      </c>
      <c r="M71" s="77" t="n">
        <v>0.85</v>
      </c>
      <c r="N71" s="78" t="n">
        <v>0.78</v>
      </c>
      <c r="O71" s="79" t="n">
        <f aca="false">H71*E71/I71</f>
        <v>0.78</v>
      </c>
      <c r="P71" s="80" t="n">
        <f aca="false">+H71*E71/J71</f>
        <v>0.709093843219718</v>
      </c>
    </row>
    <row r="72" customFormat="false" ht="14.4" hidden="false" customHeight="false" outlineLevel="0" collapsed="false">
      <c r="A72" s="25" t="s">
        <v>134</v>
      </c>
      <c r="B72" s="26" t="n">
        <v>44059</v>
      </c>
      <c r="C72" s="7" t="s">
        <v>69</v>
      </c>
      <c r="D72" s="7" t="s">
        <v>70</v>
      </c>
      <c r="E72" s="28" t="n">
        <v>554.437062937063</v>
      </c>
      <c r="F72" s="28" t="n">
        <v>0</v>
      </c>
      <c r="G72" s="68" t="n">
        <f aca="false">7.15*3600</f>
        <v>25740</v>
      </c>
      <c r="H72" s="68" t="n">
        <v>406.8</v>
      </c>
      <c r="I72" s="68" t="n">
        <v>289160.252824099</v>
      </c>
      <c r="J72" s="68" t="n">
        <v>308880</v>
      </c>
      <c r="K72" s="75" t="n">
        <f aca="false">E72*H72/G72</f>
        <v>8.76243190376058</v>
      </c>
      <c r="L72" s="76" t="n">
        <f aca="false">I72/G72</f>
        <v>11.2338870561033</v>
      </c>
      <c r="M72" s="77" t="n">
        <v>0.85</v>
      </c>
      <c r="N72" s="78" t="n">
        <v>0.78</v>
      </c>
      <c r="O72" s="79" t="n">
        <f aca="false">H72*E72/I72</f>
        <v>0.78</v>
      </c>
      <c r="P72" s="80" t="n">
        <f aca="false">+H72*E72/J72</f>
        <v>0.730202658646715</v>
      </c>
    </row>
    <row r="73" customFormat="false" ht="14.4" hidden="false" customHeight="false" outlineLevel="0" collapsed="false">
      <c r="A73" s="25" t="s">
        <v>134</v>
      </c>
      <c r="B73" s="26" t="n">
        <v>44059</v>
      </c>
      <c r="C73" s="7" t="s">
        <v>71</v>
      </c>
      <c r="D73" s="7" t="s">
        <v>72</v>
      </c>
      <c r="E73" s="28" t="n">
        <v>545.538461538462</v>
      </c>
      <c r="F73" s="28" t="n">
        <v>445.538461538462</v>
      </c>
      <c r="G73" s="68" t="n">
        <f aca="false">7.15*3600</f>
        <v>25740</v>
      </c>
      <c r="H73" s="68" t="n">
        <v>292.8</v>
      </c>
      <c r="I73" s="68" t="n">
        <v>204786.74556213</v>
      </c>
      <c r="J73" s="68" t="n">
        <v>205920</v>
      </c>
      <c r="K73" s="75" t="n">
        <f aca="false">E73*H73/G73</f>
        <v>6.20565895642819</v>
      </c>
      <c r="L73" s="76" t="n">
        <f aca="false">I73/G73</f>
        <v>7.95597302106179</v>
      </c>
      <c r="M73" s="77" t="n">
        <v>0.85</v>
      </c>
      <c r="N73" s="78" t="n">
        <v>0.78</v>
      </c>
      <c r="O73" s="79" t="n">
        <f aca="false">H73*E73/I73</f>
        <v>0.78</v>
      </c>
      <c r="P73" s="80" t="n">
        <f aca="false">+H73*E73/J73</f>
        <v>0.775707369553524</v>
      </c>
    </row>
    <row r="74" customFormat="false" ht="14.4" hidden="false" customHeight="false" outlineLevel="0" collapsed="false">
      <c r="A74" s="25" t="s">
        <v>134</v>
      </c>
      <c r="B74" s="26" t="n">
        <v>44059</v>
      </c>
      <c r="C74" s="7" t="s">
        <v>73</v>
      </c>
      <c r="D74" s="7" t="s">
        <v>74</v>
      </c>
      <c r="E74" s="28" t="n">
        <v>536.63986013986</v>
      </c>
      <c r="F74" s="28" t="n">
        <v>410</v>
      </c>
      <c r="G74" s="68" t="n">
        <f aca="false">7.15*3600</f>
        <v>25740</v>
      </c>
      <c r="H74" s="68" t="n">
        <v>214.8</v>
      </c>
      <c r="I74" s="68" t="n">
        <v>147782.361484669</v>
      </c>
      <c r="J74" s="68" t="n">
        <v>154440</v>
      </c>
      <c r="K74" s="75" t="n">
        <f aca="false">E74*H74/G74</f>
        <v>4.47825337832331</v>
      </c>
      <c r="L74" s="76" t="n">
        <f aca="false">I74/G74</f>
        <v>5.74135048502988</v>
      </c>
      <c r="M74" s="77" t="n">
        <v>0.85</v>
      </c>
      <c r="N74" s="78" t="n">
        <v>0.78</v>
      </c>
      <c r="O74" s="79" t="n">
        <f aca="false">H74*E74/I74</f>
        <v>0.78</v>
      </c>
      <c r="P74" s="80" t="n">
        <f aca="false">+H74*E74/J74</f>
        <v>0.746375563053885</v>
      </c>
    </row>
    <row r="75" customFormat="false" ht="14.4" hidden="false" customHeight="false" outlineLevel="0" collapsed="false">
      <c r="A75" s="25" t="s">
        <v>134</v>
      </c>
      <c r="B75" s="26" t="n">
        <v>44059</v>
      </c>
      <c r="C75" s="7" t="s">
        <v>75</v>
      </c>
      <c r="D75" s="7" t="s">
        <v>76</v>
      </c>
      <c r="E75" s="39" t="n">
        <v>527.741258741259</v>
      </c>
      <c r="F75" s="28" t="n">
        <v>423</v>
      </c>
      <c r="G75" s="68" t="n">
        <f aca="false">7.15*3600</f>
        <v>25740</v>
      </c>
      <c r="H75" s="68" t="n">
        <v>766.8</v>
      </c>
      <c r="I75" s="68" t="n">
        <v>518810.252824099</v>
      </c>
      <c r="J75" s="68" t="n">
        <v>540540</v>
      </c>
      <c r="K75" s="75" t="n">
        <f aca="false">E75*H75/G75</f>
        <v>15.7215228128515</v>
      </c>
      <c r="L75" s="76" t="n">
        <f aca="false">I75/G75</f>
        <v>20.1557984780147</v>
      </c>
      <c r="M75" s="77" t="n">
        <v>0.85</v>
      </c>
      <c r="N75" s="78" t="n">
        <v>0.78</v>
      </c>
      <c r="O75" s="79" t="n">
        <f aca="false">H75*E75/I75</f>
        <v>0.78</v>
      </c>
      <c r="P75" s="80" t="n">
        <f aca="false">+H75*E75/J75</f>
        <v>0.748643943469119</v>
      </c>
    </row>
    <row r="76" customFormat="false" ht="14.4" hidden="false" customHeight="false" outlineLevel="0" collapsed="false">
      <c r="A76" s="25" t="s">
        <v>135</v>
      </c>
      <c r="B76" s="26" t="n">
        <v>44060</v>
      </c>
      <c r="C76" s="7" t="s">
        <v>55</v>
      </c>
      <c r="D76" s="7" t="s">
        <v>56</v>
      </c>
      <c r="E76" s="28" t="n">
        <v>509.944055944056</v>
      </c>
      <c r="F76" s="28" t="n">
        <v>0</v>
      </c>
      <c r="G76" s="68" t="n">
        <f aca="false">7.15*3600</f>
        <v>25740</v>
      </c>
      <c r="H76" s="68" t="n">
        <v>231</v>
      </c>
      <c r="I76" s="68" t="n">
        <v>151021.893491124</v>
      </c>
      <c r="J76" s="68" t="n">
        <v>154440</v>
      </c>
      <c r="K76" s="75" t="n">
        <f aca="false">E76*H76/G76</f>
        <v>4.57642101488255</v>
      </c>
      <c r="L76" s="76" t="n">
        <f aca="false">I76/G76</f>
        <v>5.86720642933661</v>
      </c>
      <c r="M76" s="77" t="n">
        <v>0.85</v>
      </c>
      <c r="N76" s="78" t="n">
        <v>0.78</v>
      </c>
      <c r="O76" s="79" t="n">
        <f aca="false">H76*E76/I76</f>
        <v>0.78</v>
      </c>
      <c r="P76" s="80" t="n">
        <f aca="false">+H76*E76/J76</f>
        <v>0.762736835813759</v>
      </c>
    </row>
    <row r="77" customFormat="false" ht="14.4" hidden="false" customHeight="false" outlineLevel="0" collapsed="false">
      <c r="A77" s="25" t="s">
        <v>135</v>
      </c>
      <c r="B77" s="26" t="n">
        <v>44060</v>
      </c>
      <c r="C77" s="7" t="s">
        <v>57</v>
      </c>
      <c r="D77" s="7" t="s">
        <v>58</v>
      </c>
      <c r="E77" s="28" t="n">
        <v>501.045454545455</v>
      </c>
      <c r="F77" s="28" t="n">
        <v>0</v>
      </c>
      <c r="G77" s="68" t="n">
        <f aca="false">7.15*3600</f>
        <v>25740</v>
      </c>
      <c r="H77" s="68" t="n">
        <v>280.2</v>
      </c>
      <c r="I77" s="68" t="n">
        <v>179990.944055944</v>
      </c>
      <c r="J77" s="68" t="n">
        <v>180180</v>
      </c>
      <c r="K77" s="75" t="n">
        <f aca="false">E77*H77/G77</f>
        <v>5.45427103199831</v>
      </c>
      <c r="L77" s="76" t="n">
        <f aca="false">I77/G77</f>
        <v>6.9926551692286</v>
      </c>
      <c r="M77" s="77" t="n">
        <v>0.85</v>
      </c>
      <c r="N77" s="78" t="n">
        <v>0.78</v>
      </c>
      <c r="O77" s="79" t="n">
        <f aca="false">H77*E77/I77</f>
        <v>0.78</v>
      </c>
      <c r="P77" s="80" t="n">
        <f aca="false">+H77*E77/J77</f>
        <v>0.779181575999758</v>
      </c>
    </row>
    <row r="78" customFormat="false" ht="14.4" hidden="false" customHeight="false" outlineLevel="0" collapsed="false">
      <c r="A78" s="25" t="s">
        <v>135</v>
      </c>
      <c r="B78" s="26" t="n">
        <v>44060</v>
      </c>
      <c r="C78" s="7" t="s">
        <v>59</v>
      </c>
      <c r="D78" s="7" t="s">
        <v>60</v>
      </c>
      <c r="E78" s="39" t="n">
        <v>492.146853146853</v>
      </c>
      <c r="F78" s="28" t="n">
        <v>0</v>
      </c>
      <c r="G78" s="68" t="n">
        <f aca="false">7.15*3600</f>
        <v>25740</v>
      </c>
      <c r="H78" s="68" t="n">
        <v>306.6</v>
      </c>
      <c r="I78" s="68" t="n">
        <v>193451.570736955</v>
      </c>
      <c r="J78" s="68" t="n">
        <v>205920</v>
      </c>
      <c r="K78" s="75" t="n">
        <f aca="false">E78*H78/G78</f>
        <v>5.86216881021077</v>
      </c>
      <c r="L78" s="76" t="n">
        <f aca="false">I78/G78</f>
        <v>7.51560103873175</v>
      </c>
      <c r="M78" s="77" t="n">
        <v>0.85</v>
      </c>
      <c r="N78" s="78" t="n">
        <v>0.78</v>
      </c>
      <c r="O78" s="79" t="n">
        <f aca="false">H78*E78/I78</f>
        <v>0.78</v>
      </c>
      <c r="P78" s="80" t="n">
        <f aca="false">+H78*E78/J78</f>
        <v>0.732771101276346</v>
      </c>
    </row>
    <row r="79" customFormat="false" ht="14.4" hidden="false" customHeight="false" outlineLevel="0" collapsed="false">
      <c r="A79" s="25" t="s">
        <v>135</v>
      </c>
      <c r="B79" s="26" t="n">
        <v>44060</v>
      </c>
      <c r="C79" s="7" t="s">
        <v>61</v>
      </c>
      <c r="D79" s="7" t="s">
        <v>62</v>
      </c>
      <c r="E79" s="28" t="n">
        <v>483.248251748252</v>
      </c>
      <c r="F79" s="28" t="n">
        <v>0</v>
      </c>
      <c r="G79" s="68" t="n">
        <f aca="false">7.15*3600</f>
        <v>25740</v>
      </c>
      <c r="H79" s="68" t="n">
        <v>286.8</v>
      </c>
      <c r="I79" s="68" t="n">
        <v>177686.664873588</v>
      </c>
      <c r="J79" s="68" t="n">
        <v>180180</v>
      </c>
      <c r="K79" s="75" t="n">
        <f aca="false">E79*H79/G79</f>
        <v>5.38444439010873</v>
      </c>
      <c r="L79" s="76" t="n">
        <f aca="false">I79/G79</f>
        <v>6.90313383347273</v>
      </c>
      <c r="M79" s="77" t="n">
        <v>0.85</v>
      </c>
      <c r="N79" s="78" t="n">
        <v>0.78</v>
      </c>
      <c r="O79" s="79" t="n">
        <f aca="false">H79*E79/I79</f>
        <v>0.78</v>
      </c>
      <c r="P79" s="80" t="n">
        <f aca="false">+H79*E79/J79</f>
        <v>0.769206341444104</v>
      </c>
    </row>
    <row r="80" customFormat="false" ht="14.4" hidden="false" customHeight="false" outlineLevel="0" collapsed="false">
      <c r="A80" s="25" t="s">
        <v>135</v>
      </c>
      <c r="B80" s="26" t="n">
        <v>44060</v>
      </c>
      <c r="C80" s="7" t="s">
        <v>63</v>
      </c>
      <c r="D80" s="7" t="s">
        <v>64</v>
      </c>
      <c r="E80" s="28" t="n">
        <v>474.349650349651</v>
      </c>
      <c r="F80" s="28" t="n">
        <v>0</v>
      </c>
      <c r="G80" s="68" t="n">
        <f aca="false">7.15*3600</f>
        <v>25740</v>
      </c>
      <c r="H80" s="68" t="n">
        <v>273</v>
      </c>
      <c r="I80" s="68" t="n">
        <v>166022.377622378</v>
      </c>
      <c r="J80" s="68" t="n">
        <v>180180</v>
      </c>
      <c r="K80" s="75" t="n">
        <f aca="false">E80*H80/G80</f>
        <v>5.03098114007206</v>
      </c>
      <c r="L80" s="76" t="n">
        <f aca="false">I80/G80</f>
        <v>6.4499758206052</v>
      </c>
      <c r="M80" s="77" t="n">
        <v>0.85</v>
      </c>
      <c r="N80" s="78" t="n">
        <v>0.78</v>
      </c>
      <c r="O80" s="79" t="n">
        <f aca="false">H80*E80/I80</f>
        <v>0.78</v>
      </c>
      <c r="P80" s="80" t="n">
        <f aca="false">+H80*E80/J80</f>
        <v>0.718711591438865</v>
      </c>
    </row>
    <row r="81" customFormat="false" ht="14.4" hidden="false" customHeight="false" outlineLevel="0" collapsed="false">
      <c r="A81" s="25" t="s">
        <v>135</v>
      </c>
      <c r="B81" s="26" t="n">
        <v>44060</v>
      </c>
      <c r="C81" s="7" t="s">
        <v>65</v>
      </c>
      <c r="D81" s="7" t="s">
        <v>66</v>
      </c>
      <c r="E81" s="28" t="n">
        <v>465.451048951049</v>
      </c>
      <c r="F81" s="28" t="n">
        <v>0</v>
      </c>
      <c r="G81" s="68" t="n">
        <f aca="false">7.15*3600</f>
        <v>25740</v>
      </c>
      <c r="H81" s="68" t="n">
        <v>226.8</v>
      </c>
      <c r="I81" s="68" t="n">
        <v>135338.843464228</v>
      </c>
      <c r="J81" s="68" t="n">
        <v>154440</v>
      </c>
      <c r="K81" s="75" t="n">
        <f aca="false">E81*H81/G81</f>
        <v>4.10117707467358</v>
      </c>
      <c r="L81" s="76" t="n">
        <f aca="false">I81/G81</f>
        <v>5.25791932650459</v>
      </c>
      <c r="M81" s="77" t="n">
        <v>0.85</v>
      </c>
      <c r="N81" s="78" t="n">
        <v>0.78</v>
      </c>
      <c r="O81" s="79" t="n">
        <f aca="false">H81*E81/I81</f>
        <v>0.78</v>
      </c>
      <c r="P81" s="80" t="n">
        <f aca="false">+H81*E81/J81</f>
        <v>0.683529512445596</v>
      </c>
    </row>
    <row r="82" customFormat="false" ht="14.4" hidden="false" customHeight="false" outlineLevel="0" collapsed="false">
      <c r="A82" s="25" t="s">
        <v>135</v>
      </c>
      <c r="B82" s="26" t="n">
        <v>44060</v>
      </c>
      <c r="C82" s="7" t="s">
        <v>67</v>
      </c>
      <c r="D82" s="7" t="s">
        <v>68</v>
      </c>
      <c r="E82" s="28" t="n">
        <v>456.552447552448</v>
      </c>
      <c r="F82" s="28" t="n">
        <v>0</v>
      </c>
      <c r="G82" s="68" t="n">
        <f aca="false">7.15*3600</f>
        <v>25740</v>
      </c>
      <c r="H82" s="68" t="n">
        <v>226.8</v>
      </c>
      <c r="I82" s="68" t="n">
        <v>132751.403980635</v>
      </c>
      <c r="J82" s="68" t="n">
        <v>154440</v>
      </c>
      <c r="K82" s="75" t="n">
        <f aca="false">E82*H82/G82</f>
        <v>4.022769817595</v>
      </c>
      <c r="L82" s="76" t="n">
        <f aca="false">I82/G82</f>
        <v>5.15739720204487</v>
      </c>
      <c r="M82" s="77" t="n">
        <v>0.85</v>
      </c>
      <c r="N82" s="78" t="n">
        <v>0.78</v>
      </c>
      <c r="O82" s="79" t="n">
        <f aca="false">H82*E82/I82</f>
        <v>0.78</v>
      </c>
      <c r="P82" s="80" t="n">
        <f aca="false">+H82*E82/J82</f>
        <v>0.670461636265833</v>
      </c>
    </row>
    <row r="83" customFormat="false" ht="14.4" hidden="false" customHeight="false" outlineLevel="0" collapsed="false">
      <c r="A83" s="25" t="s">
        <v>135</v>
      </c>
      <c r="B83" s="26" t="n">
        <v>44060</v>
      </c>
      <c r="C83" s="7" t="s">
        <v>69</v>
      </c>
      <c r="D83" s="7" t="s">
        <v>70</v>
      </c>
      <c r="E83" s="28" t="n">
        <v>447.653846153846</v>
      </c>
      <c r="F83" s="28" t="n">
        <v>0</v>
      </c>
      <c r="G83" s="68" t="n">
        <f aca="false">7.15*3600</f>
        <v>25740</v>
      </c>
      <c r="H83" s="68" t="n">
        <v>406.8</v>
      </c>
      <c r="I83" s="68" t="n">
        <v>233468.698224852</v>
      </c>
      <c r="J83" s="68" t="n">
        <v>257400</v>
      </c>
      <c r="K83" s="75" t="n">
        <f aca="false">E83*H83/G83</f>
        <v>7.07480903711673</v>
      </c>
      <c r="L83" s="76" t="n">
        <f aca="false">I83/G83</f>
        <v>9.0702679963035</v>
      </c>
      <c r="M83" s="77" t="n">
        <v>0.85</v>
      </c>
      <c r="N83" s="78" t="n">
        <v>0.78</v>
      </c>
      <c r="O83" s="79" t="n">
        <f aca="false">H83*E83/I83</f>
        <v>0.78</v>
      </c>
      <c r="P83" s="80" t="n">
        <f aca="false">+H83*E83/J83</f>
        <v>0.707480903711673</v>
      </c>
    </row>
    <row r="84" customFormat="false" ht="14.4" hidden="false" customHeight="false" outlineLevel="0" collapsed="false">
      <c r="A84" s="25" t="s">
        <v>135</v>
      </c>
      <c r="B84" s="26" t="n">
        <v>44060</v>
      </c>
      <c r="C84" s="7" t="s">
        <v>71</v>
      </c>
      <c r="D84" s="7" t="s">
        <v>72</v>
      </c>
      <c r="E84" s="28" t="n">
        <v>438.755244755245</v>
      </c>
      <c r="F84" s="28" t="n">
        <v>293</v>
      </c>
      <c r="G84" s="68" t="n">
        <f aca="false">7.15*3600</f>
        <v>25740</v>
      </c>
      <c r="H84" s="68" t="n">
        <v>292.8</v>
      </c>
      <c r="I84" s="68" t="n">
        <v>164701.96880043</v>
      </c>
      <c r="J84" s="68" t="n">
        <v>180180</v>
      </c>
      <c r="K84" s="75" t="n">
        <f aca="false">E84*H84/G84</f>
        <v>4.9909687515282</v>
      </c>
      <c r="L84" s="76" t="n">
        <f aca="false">I84/G84</f>
        <v>6.39867788657461</v>
      </c>
      <c r="M84" s="77" t="n">
        <v>0.85</v>
      </c>
      <c r="N84" s="78" t="n">
        <v>0.78</v>
      </c>
      <c r="O84" s="79" t="n">
        <f aca="false">H84*E84/I84</f>
        <v>0.78</v>
      </c>
      <c r="P84" s="80" t="n">
        <f aca="false">+H84*E84/J84</f>
        <v>0.712995535932599</v>
      </c>
    </row>
    <row r="85" customFormat="false" ht="14.4" hidden="false" customHeight="false" outlineLevel="0" collapsed="false">
      <c r="A85" s="25" t="s">
        <v>135</v>
      </c>
      <c r="B85" s="26" t="n">
        <v>44060</v>
      </c>
      <c r="C85" s="7" t="s">
        <v>73</v>
      </c>
      <c r="D85" s="7" t="s">
        <v>74</v>
      </c>
      <c r="E85" s="28" t="n">
        <v>429.856643356644</v>
      </c>
      <c r="F85" s="28" t="n">
        <v>329.856643356644</v>
      </c>
      <c r="G85" s="68" t="n">
        <f aca="false">7.15*3600</f>
        <v>25740</v>
      </c>
      <c r="H85" s="68" t="n">
        <v>214.8</v>
      </c>
      <c r="I85" s="68" t="n">
        <v>139898.798474253</v>
      </c>
      <c r="J85" s="68" t="n">
        <v>154440</v>
      </c>
      <c r="K85" s="75" t="n">
        <f aca="false">E85*H85/G85</f>
        <v>3.58714867882701</v>
      </c>
      <c r="L85" s="76" t="n">
        <f aca="false">I85/G85</f>
        <v>5.43507375579849</v>
      </c>
      <c r="M85" s="77" t="n">
        <v>0.85</v>
      </c>
      <c r="N85" s="78" t="n">
        <v>0.78</v>
      </c>
      <c r="O85" s="79" t="n">
        <f aca="false">H85*E85/I85</f>
        <v>0.66</v>
      </c>
      <c r="P85" s="80" t="n">
        <f aca="false">+H85*E85/J85</f>
        <v>0.597858113137834</v>
      </c>
    </row>
    <row r="86" customFormat="false" ht="14.4" hidden="false" customHeight="false" outlineLevel="0" collapsed="false">
      <c r="A86" s="25" t="s">
        <v>135</v>
      </c>
      <c r="B86" s="26" t="n">
        <v>44060</v>
      </c>
      <c r="C86" s="7" t="s">
        <v>75</v>
      </c>
      <c r="D86" s="7" t="s">
        <v>76</v>
      </c>
      <c r="E86" s="39" t="n">
        <v>420.958041958042</v>
      </c>
      <c r="F86" s="28" t="n">
        <v>320.958041958042</v>
      </c>
      <c r="G86" s="68" t="n">
        <f aca="false">7.15*3600</f>
        <v>25740</v>
      </c>
      <c r="H86" s="68" t="n">
        <v>766.8</v>
      </c>
      <c r="I86" s="68" t="n">
        <v>489076.706929434</v>
      </c>
      <c r="J86" s="68" t="n">
        <v>514800</v>
      </c>
      <c r="K86" s="75" t="n">
        <f aca="false">E86*H86/G86</f>
        <v>12.540428382806</v>
      </c>
      <c r="L86" s="76" t="n">
        <f aca="false">I86/G86</f>
        <v>19.0006490648576</v>
      </c>
      <c r="M86" s="77" t="n">
        <v>0.85</v>
      </c>
      <c r="N86" s="78" t="n">
        <v>0.78</v>
      </c>
      <c r="O86" s="79" t="n">
        <f aca="false">H86*E86/I86</f>
        <v>0.66</v>
      </c>
      <c r="P86" s="80" t="n">
        <f aca="false">+H86*E86/J86</f>
        <v>0.6270214191403</v>
      </c>
    </row>
    <row r="87" customFormat="false" ht="14.4" hidden="false" customHeight="false" outlineLevel="0" collapsed="false">
      <c r="A87" s="25" t="s">
        <v>135</v>
      </c>
      <c r="B87" s="26" t="n">
        <v>44061</v>
      </c>
      <c r="C87" s="7" t="s">
        <v>55</v>
      </c>
      <c r="D87" s="7" t="s">
        <v>56</v>
      </c>
      <c r="E87" s="28" t="n">
        <v>403.160839160839</v>
      </c>
      <c r="F87" s="28" t="n">
        <v>0</v>
      </c>
      <c r="G87" s="68" t="n">
        <f aca="false">7.15*3600</f>
        <v>25740</v>
      </c>
      <c r="H87" s="68" t="n">
        <v>231</v>
      </c>
      <c r="I87" s="68" t="n">
        <v>141106.293706294</v>
      </c>
      <c r="J87" s="68" t="n">
        <v>154440</v>
      </c>
      <c r="K87" s="75" t="n">
        <f aca="false">E87*H87/G87</f>
        <v>3.61811009503317</v>
      </c>
      <c r="L87" s="76" t="n">
        <f aca="false">I87/G87</f>
        <v>5.4819849924745</v>
      </c>
      <c r="M87" s="77" t="n">
        <v>0.85</v>
      </c>
      <c r="N87" s="78" t="n">
        <v>0.78</v>
      </c>
      <c r="O87" s="79" t="n">
        <f aca="false">H87*E87/I87</f>
        <v>0.66</v>
      </c>
      <c r="P87" s="80" t="n">
        <f aca="false">+H87*E87/J87</f>
        <v>0.603018349172195</v>
      </c>
    </row>
    <row r="88" customFormat="false" ht="14.4" hidden="false" customHeight="false" outlineLevel="0" collapsed="false">
      <c r="A88" s="25" t="s">
        <v>135</v>
      </c>
      <c r="B88" s="26" t="n">
        <v>44061</v>
      </c>
      <c r="C88" s="7" t="s">
        <v>57</v>
      </c>
      <c r="D88" s="7" t="s">
        <v>58</v>
      </c>
      <c r="E88" s="28" t="n">
        <v>356</v>
      </c>
      <c r="F88" s="28" t="n">
        <v>0</v>
      </c>
      <c r="G88" s="68" t="n">
        <f aca="false">7.15*3600</f>
        <v>25740</v>
      </c>
      <c r="H88" s="68" t="n">
        <v>280.2</v>
      </c>
      <c r="I88" s="68" t="n">
        <v>151138.181818182</v>
      </c>
      <c r="J88" s="68" t="n">
        <v>154440</v>
      </c>
      <c r="K88" s="75" t="n">
        <f aca="false">E88*H88/G88</f>
        <v>3.875337995338</v>
      </c>
      <c r="L88" s="76" t="n">
        <f aca="false">I88/G88</f>
        <v>5.8717242353606</v>
      </c>
      <c r="M88" s="77" t="n">
        <v>0.85</v>
      </c>
      <c r="N88" s="78" t="n">
        <v>0.78</v>
      </c>
      <c r="O88" s="79" t="n">
        <f aca="false">H88*E88/I88</f>
        <v>0.66</v>
      </c>
      <c r="P88" s="80" t="n">
        <f aca="false">+H88*E88/J88</f>
        <v>0.645889665889666</v>
      </c>
    </row>
    <row r="89" customFormat="false" ht="14.4" hidden="false" customHeight="false" outlineLevel="0" collapsed="false">
      <c r="A89" s="25" t="s">
        <v>135</v>
      </c>
      <c r="B89" s="26" t="n">
        <v>44061</v>
      </c>
      <c r="C89" s="7" t="s">
        <v>59</v>
      </c>
      <c r="D89" s="7" t="s">
        <v>60</v>
      </c>
      <c r="E89" s="28" t="n">
        <v>724</v>
      </c>
      <c r="F89" s="28" t="n">
        <v>0</v>
      </c>
      <c r="G89" s="68" t="n">
        <f aca="false">7.15*3600</f>
        <v>25740</v>
      </c>
      <c r="H89" s="68" t="n">
        <v>306.6</v>
      </c>
      <c r="I89" s="68" t="n">
        <v>336330.909090909</v>
      </c>
      <c r="J89" s="68" t="n">
        <v>360360</v>
      </c>
      <c r="K89" s="75" t="n">
        <f aca="false">E89*H89/G89</f>
        <v>8.62386946386946</v>
      </c>
      <c r="L89" s="76" t="n">
        <f aca="false">I89/G89</f>
        <v>13.0664688846507</v>
      </c>
      <c r="M89" s="77" t="n">
        <v>0.85</v>
      </c>
      <c r="N89" s="78" t="n">
        <v>0.78</v>
      </c>
      <c r="O89" s="79" t="n">
        <f aca="false">H89*E89/I89</f>
        <v>0.66</v>
      </c>
      <c r="P89" s="80" t="n">
        <f aca="false">+H89*E89/J89</f>
        <v>0.615990675990676</v>
      </c>
    </row>
    <row r="90" customFormat="false" ht="14.4" hidden="false" customHeight="false" outlineLevel="0" collapsed="false">
      <c r="A90" s="25" t="s">
        <v>135</v>
      </c>
      <c r="B90" s="26" t="n">
        <v>44061</v>
      </c>
      <c r="C90" s="7" t="s">
        <v>61</v>
      </c>
      <c r="D90" s="7" t="s">
        <v>62</v>
      </c>
      <c r="E90" s="28" t="n">
        <v>852</v>
      </c>
      <c r="F90" s="28" t="n">
        <v>0</v>
      </c>
      <c r="G90" s="68" t="n">
        <f aca="false">7.15*3600</f>
        <v>25740</v>
      </c>
      <c r="H90" s="68" t="n">
        <v>286.8</v>
      </c>
      <c r="I90" s="68" t="n">
        <v>370232.727272727</v>
      </c>
      <c r="J90" s="68" t="n">
        <v>386100</v>
      </c>
      <c r="K90" s="75" t="n">
        <f aca="false">E90*H90/G90</f>
        <v>9.49314685314685</v>
      </c>
      <c r="L90" s="76" t="n">
        <f aca="false">I90/G90</f>
        <v>14.3835558381013</v>
      </c>
      <c r="M90" s="77" t="n">
        <v>0.85</v>
      </c>
      <c r="N90" s="78" t="n">
        <v>0.78</v>
      </c>
      <c r="O90" s="79" t="n">
        <f aca="false">H90*E90/I90</f>
        <v>0.66</v>
      </c>
      <c r="P90" s="80" t="n">
        <f aca="false">+H90*E90/J90</f>
        <v>0.632876456876457</v>
      </c>
    </row>
    <row r="91" customFormat="false" ht="14.4" hidden="false" customHeight="false" outlineLevel="0" collapsed="false">
      <c r="A91" s="25" t="s">
        <v>135</v>
      </c>
      <c r="B91" s="26" t="n">
        <v>44061</v>
      </c>
      <c r="C91" s="7" t="s">
        <v>63</v>
      </c>
      <c r="D91" s="7" t="s">
        <v>64</v>
      </c>
      <c r="E91" s="28" t="n">
        <v>816</v>
      </c>
      <c r="F91" s="28" t="n">
        <v>0</v>
      </c>
      <c r="G91" s="68" t="n">
        <f aca="false">7.15*3600</f>
        <v>25740</v>
      </c>
      <c r="H91" s="68" t="n">
        <v>273</v>
      </c>
      <c r="I91" s="68" t="n">
        <v>337527.272727273</v>
      </c>
      <c r="J91" s="68" t="n">
        <v>360360</v>
      </c>
      <c r="K91" s="75" t="n">
        <f aca="false">E91*H91/G91</f>
        <v>8.65454545454545</v>
      </c>
      <c r="L91" s="76" t="n">
        <f aca="false">I91/G91</f>
        <v>13.1129476584022</v>
      </c>
      <c r="M91" s="77" t="n">
        <v>0.85</v>
      </c>
      <c r="N91" s="78" t="n">
        <v>0.78</v>
      </c>
      <c r="O91" s="79" t="n">
        <f aca="false">H91*E91/I91</f>
        <v>0.66</v>
      </c>
      <c r="P91" s="80" t="n">
        <f aca="false">+H91*E91/J91</f>
        <v>0.618181818181818</v>
      </c>
    </row>
    <row r="92" customFormat="false" ht="14.4" hidden="false" customHeight="false" outlineLevel="0" collapsed="false">
      <c r="A92" s="25" t="s">
        <v>135</v>
      </c>
      <c r="B92" s="26" t="n">
        <v>44061</v>
      </c>
      <c r="C92" s="7" t="s">
        <v>65</v>
      </c>
      <c r="D92" s="7" t="s">
        <v>66</v>
      </c>
      <c r="E92" s="39" t="n">
        <v>873</v>
      </c>
      <c r="F92" s="28" t="n">
        <v>0</v>
      </c>
      <c r="G92" s="68" t="n">
        <f aca="false">7.15*3600</f>
        <v>25740</v>
      </c>
      <c r="H92" s="68" t="n">
        <v>226.8</v>
      </c>
      <c r="I92" s="68" t="n">
        <v>299994.545454545</v>
      </c>
      <c r="J92" s="68" t="n">
        <v>308880</v>
      </c>
      <c r="K92" s="75" t="n">
        <f aca="false">E92*H92/G92</f>
        <v>7.69216783216783</v>
      </c>
      <c r="L92" s="76" t="n">
        <f aca="false">I92/G92</f>
        <v>11.6547997457088</v>
      </c>
      <c r="M92" s="77" t="n">
        <v>0.85</v>
      </c>
      <c r="N92" s="78" t="n">
        <v>0.78</v>
      </c>
      <c r="O92" s="79" t="n">
        <f aca="false">H92*E92/I92</f>
        <v>0.66</v>
      </c>
      <c r="P92" s="80" t="n">
        <f aca="false">+H92*E92/J92</f>
        <v>0.641013986013986</v>
      </c>
    </row>
    <row r="93" customFormat="false" ht="14.4" hidden="false" customHeight="false" outlineLevel="0" collapsed="false">
      <c r="A93" s="25" t="s">
        <v>135</v>
      </c>
      <c r="B93" s="26" t="n">
        <v>44061</v>
      </c>
      <c r="C93" s="7" t="s">
        <v>67</v>
      </c>
      <c r="D93" s="7" t="s">
        <v>68</v>
      </c>
      <c r="E93" s="28" t="n">
        <v>635</v>
      </c>
      <c r="F93" s="28" t="n">
        <v>0</v>
      </c>
      <c r="G93" s="68" t="n">
        <f aca="false">7.15*3600</f>
        <v>25740</v>
      </c>
      <c r="H93" s="68" t="n">
        <v>226.8</v>
      </c>
      <c r="I93" s="68" t="n">
        <v>218209.090909091</v>
      </c>
      <c r="J93" s="68" t="n">
        <v>231660</v>
      </c>
      <c r="K93" s="75" t="n">
        <f aca="false">E93*H93/G93</f>
        <v>5.5951048951049</v>
      </c>
      <c r="L93" s="76" t="n">
        <f aca="false">I93/G93</f>
        <v>8.47743165924984</v>
      </c>
      <c r="M93" s="77" t="n">
        <v>0.85</v>
      </c>
      <c r="N93" s="78" t="n">
        <v>0.78</v>
      </c>
      <c r="O93" s="79" t="n">
        <f aca="false">H93*E93/I93</f>
        <v>0.66</v>
      </c>
      <c r="P93" s="80" t="n">
        <f aca="false">+H93*E93/J93</f>
        <v>0.621678321678322</v>
      </c>
    </row>
    <row r="94" customFormat="false" ht="14.4" hidden="false" customHeight="false" outlineLevel="0" collapsed="false">
      <c r="A94" s="25" t="s">
        <v>135</v>
      </c>
      <c r="B94" s="26" t="n">
        <v>44061</v>
      </c>
      <c r="C94" s="7" t="s">
        <v>69</v>
      </c>
      <c r="D94" s="7" t="s">
        <v>70</v>
      </c>
      <c r="E94" s="28" t="n">
        <v>851</v>
      </c>
      <c r="F94" s="28" t="n">
        <v>0</v>
      </c>
      <c r="G94" s="68" t="n">
        <f aca="false">7.15*3600</f>
        <v>25740</v>
      </c>
      <c r="H94" s="68" t="n">
        <v>406.8</v>
      </c>
      <c r="I94" s="68" t="n">
        <v>524525.454545455</v>
      </c>
      <c r="J94" s="68" t="n">
        <v>540540</v>
      </c>
      <c r="K94" s="75" t="n">
        <f aca="false">E94*H94/G94</f>
        <v>13.4493706293706</v>
      </c>
      <c r="L94" s="76" t="n">
        <f aca="false">I94/G94</f>
        <v>20.3778342869252</v>
      </c>
      <c r="M94" s="77" t="n">
        <v>0.85</v>
      </c>
      <c r="N94" s="78" t="n">
        <v>0.78</v>
      </c>
      <c r="O94" s="79" t="n">
        <f aca="false">H94*E94/I94</f>
        <v>0.66</v>
      </c>
      <c r="P94" s="80" t="n">
        <f aca="false">+H94*E94/J94</f>
        <v>0.64044622044622</v>
      </c>
    </row>
    <row r="95" customFormat="false" ht="14.4" hidden="false" customHeight="false" outlineLevel="0" collapsed="false">
      <c r="A95" s="25" t="s">
        <v>135</v>
      </c>
      <c r="B95" s="26" t="n">
        <v>44061</v>
      </c>
      <c r="C95" s="7" t="s">
        <v>71</v>
      </c>
      <c r="D95" s="7" t="s">
        <v>72</v>
      </c>
      <c r="E95" s="28" t="n">
        <v>861</v>
      </c>
      <c r="F95" s="28" t="n">
        <v>761</v>
      </c>
      <c r="G95" s="68" t="n">
        <f aca="false">7.15*3600</f>
        <v>25740</v>
      </c>
      <c r="H95" s="68" t="n">
        <v>292.8</v>
      </c>
      <c r="I95" s="68" t="n">
        <v>381970.909090909</v>
      </c>
      <c r="J95" s="68" t="n">
        <v>386100</v>
      </c>
      <c r="K95" s="75" t="n">
        <f aca="false">E95*H95/G95</f>
        <v>9.79412587412588</v>
      </c>
      <c r="L95" s="76" t="n">
        <f aca="false">I95/G95</f>
        <v>14.8395846577665</v>
      </c>
      <c r="M95" s="77" t="n">
        <v>0.85</v>
      </c>
      <c r="N95" s="78" t="n">
        <v>0.78</v>
      </c>
      <c r="O95" s="79" t="n">
        <f aca="false">H95*E95/I95</f>
        <v>0.66</v>
      </c>
      <c r="P95" s="80" t="n">
        <f aca="false">+H95*E95/J95</f>
        <v>0.652941724941725</v>
      </c>
    </row>
    <row r="96" customFormat="false" ht="14.4" hidden="false" customHeight="false" outlineLevel="0" collapsed="false">
      <c r="A96" s="25" t="s">
        <v>135</v>
      </c>
      <c r="B96" s="26" t="n">
        <v>44061</v>
      </c>
      <c r="C96" s="7" t="s">
        <v>73</v>
      </c>
      <c r="D96" s="7" t="s">
        <v>74</v>
      </c>
      <c r="E96" s="28" t="n">
        <v>1106</v>
      </c>
      <c r="F96" s="28" t="n">
        <v>0</v>
      </c>
      <c r="G96" s="68" t="n">
        <f aca="false">7.15*3600</f>
        <v>25740</v>
      </c>
      <c r="H96" s="68" t="n">
        <v>214.8</v>
      </c>
      <c r="I96" s="68" t="n">
        <v>359952.727272727</v>
      </c>
      <c r="J96" s="68" t="n">
        <v>360360</v>
      </c>
      <c r="K96" s="75" t="n">
        <f aca="false">E96*H96/G96</f>
        <v>9.22955710955711</v>
      </c>
      <c r="L96" s="76" t="n">
        <f aca="false">I96/G96</f>
        <v>13.9841774387229</v>
      </c>
      <c r="M96" s="77" t="n">
        <v>0.85</v>
      </c>
      <c r="N96" s="78" t="n">
        <v>0.78</v>
      </c>
      <c r="O96" s="79" t="n">
        <f aca="false">H96*E96/I96</f>
        <v>0.66</v>
      </c>
      <c r="P96" s="80" t="n">
        <f aca="false">+H96*E96/J96</f>
        <v>0.659254079254079</v>
      </c>
    </row>
    <row r="97" customFormat="false" ht="14.4" hidden="false" customHeight="false" outlineLevel="0" collapsed="false">
      <c r="A97" s="25" t="s">
        <v>135</v>
      </c>
      <c r="B97" s="26" t="n">
        <v>44061</v>
      </c>
      <c r="C97" s="7" t="s">
        <v>75</v>
      </c>
      <c r="D97" s="7" t="s">
        <v>76</v>
      </c>
      <c r="E97" s="28" t="n">
        <v>728</v>
      </c>
      <c r="F97" s="28" t="n">
        <v>628</v>
      </c>
      <c r="G97" s="68" t="n">
        <f aca="false">7.15*3600</f>
        <v>25740</v>
      </c>
      <c r="H97" s="68" t="n">
        <v>766.8</v>
      </c>
      <c r="I97" s="68" t="n">
        <v>845803.636363636</v>
      </c>
      <c r="J97" s="68" t="n">
        <v>849420</v>
      </c>
      <c r="K97" s="75" t="n">
        <f aca="false">E97*H97/G97</f>
        <v>21.6872727272727</v>
      </c>
      <c r="L97" s="76" t="n">
        <f aca="false">I97/G97</f>
        <v>32.8595041322314</v>
      </c>
      <c r="M97" s="77" t="n">
        <v>0.85</v>
      </c>
      <c r="N97" s="78" t="n">
        <v>0.78</v>
      </c>
      <c r="O97" s="79" t="n">
        <f aca="false">H97*E97/I97</f>
        <v>0.66</v>
      </c>
      <c r="P97" s="80" t="n">
        <f aca="false">+H97*E97/J97</f>
        <v>0.657190082644628</v>
      </c>
    </row>
    <row r="98" customFormat="false" ht="14.4" hidden="false" customHeight="false" outlineLevel="0" collapsed="false">
      <c r="A98" s="25" t="s">
        <v>135</v>
      </c>
      <c r="B98" s="26" t="n">
        <v>44062</v>
      </c>
      <c r="C98" s="7" t="s">
        <v>55</v>
      </c>
      <c r="D98" s="7" t="s">
        <v>56</v>
      </c>
      <c r="E98" s="28" t="n">
        <v>577</v>
      </c>
      <c r="F98" s="28" t="n">
        <v>0</v>
      </c>
      <c r="G98" s="68" t="n">
        <f aca="false">7.15*3600</f>
        <v>25740</v>
      </c>
      <c r="H98" s="68" t="n">
        <v>231</v>
      </c>
      <c r="I98" s="68" t="n">
        <v>164551.851851852</v>
      </c>
      <c r="J98" s="68" t="n">
        <v>180180</v>
      </c>
      <c r="K98" s="75" t="n">
        <f aca="false">E98*H98/G98</f>
        <v>5.17820512820513</v>
      </c>
      <c r="L98" s="76" t="n">
        <f aca="false">I98/G98</f>
        <v>6.39284583729028</v>
      </c>
      <c r="M98" s="77" t="n">
        <v>0.85</v>
      </c>
      <c r="N98" s="78" t="n">
        <v>0.78</v>
      </c>
      <c r="O98" s="79" t="n">
        <f aca="false">H98*E98/I98</f>
        <v>0.81</v>
      </c>
      <c r="P98" s="80" t="n">
        <f aca="false">+H98*E98/J98</f>
        <v>0.73974358974359</v>
      </c>
    </row>
    <row r="99" customFormat="false" ht="14.4" hidden="false" customHeight="false" outlineLevel="0" collapsed="false">
      <c r="A99" s="25" t="s">
        <v>135</v>
      </c>
      <c r="B99" s="26" t="n">
        <v>44062</v>
      </c>
      <c r="C99" s="7" t="s">
        <v>57</v>
      </c>
      <c r="D99" s="7" t="s">
        <v>58</v>
      </c>
      <c r="E99" s="39" t="n">
        <v>672</v>
      </c>
      <c r="F99" s="28" t="n">
        <v>0</v>
      </c>
      <c r="G99" s="68" t="n">
        <f aca="false">7.15*3600</f>
        <v>25740</v>
      </c>
      <c r="H99" s="68" t="n">
        <v>280.2</v>
      </c>
      <c r="I99" s="68" t="n">
        <v>232462.222222222</v>
      </c>
      <c r="J99" s="68" t="n">
        <v>257400</v>
      </c>
      <c r="K99" s="75" t="n">
        <f aca="false">E99*H99/G99</f>
        <v>7.31524475524475</v>
      </c>
      <c r="L99" s="76" t="n">
        <f aca="false">I99/G99</f>
        <v>9.0311663644997</v>
      </c>
      <c r="M99" s="77" t="n">
        <v>0.85</v>
      </c>
      <c r="N99" s="78" t="n">
        <v>0.78</v>
      </c>
      <c r="O99" s="79" t="n">
        <f aca="false">H99*E99/I99</f>
        <v>0.81</v>
      </c>
      <c r="P99" s="80" t="n">
        <f aca="false">+H99*E99/J99</f>
        <v>0.731524475524475</v>
      </c>
    </row>
    <row r="100" customFormat="false" ht="14.4" hidden="false" customHeight="false" outlineLevel="0" collapsed="false">
      <c r="A100" s="25" t="s">
        <v>135</v>
      </c>
      <c r="B100" s="26" t="n">
        <v>44062</v>
      </c>
      <c r="C100" s="7" t="s">
        <v>59</v>
      </c>
      <c r="D100" s="7" t="s">
        <v>60</v>
      </c>
      <c r="E100" s="39" t="n">
        <v>1074</v>
      </c>
      <c r="F100" s="28" t="n">
        <v>0</v>
      </c>
      <c r="G100" s="68" t="n">
        <f aca="false">7.15*3600</f>
        <v>25740</v>
      </c>
      <c r="H100" s="68" t="n">
        <v>306.6</v>
      </c>
      <c r="I100" s="68" t="n">
        <v>406528.888888889</v>
      </c>
      <c r="J100" s="68" t="n">
        <v>411840</v>
      </c>
      <c r="K100" s="75" t="n">
        <f aca="false">E100*H100/G100</f>
        <v>12.7928671328671</v>
      </c>
      <c r="L100" s="76" t="n">
        <f aca="false">I100/G100</f>
        <v>15.7936631269965</v>
      </c>
      <c r="M100" s="77" t="n">
        <v>0.85</v>
      </c>
      <c r="N100" s="78" t="n">
        <v>0.78</v>
      </c>
      <c r="O100" s="79" t="n">
        <f aca="false">H100*E100/I100</f>
        <v>0.81</v>
      </c>
      <c r="P100" s="80" t="n">
        <f aca="false">+H100*E100/J100</f>
        <v>0.799554195804196</v>
      </c>
    </row>
    <row r="101" customFormat="false" ht="14.4" hidden="false" customHeight="false" outlineLevel="0" collapsed="false">
      <c r="A101" s="25" t="s">
        <v>135</v>
      </c>
      <c r="B101" s="26" t="n">
        <v>44062</v>
      </c>
      <c r="C101" s="7" t="s">
        <v>61</v>
      </c>
      <c r="D101" s="7" t="s">
        <v>62</v>
      </c>
      <c r="E101" s="28" t="n">
        <v>427</v>
      </c>
      <c r="F101" s="28" t="n">
        <v>0</v>
      </c>
      <c r="G101" s="68" t="n">
        <f aca="false">7.15*3600</f>
        <v>25740</v>
      </c>
      <c r="H101" s="68" t="n">
        <v>286.8</v>
      </c>
      <c r="I101" s="68" t="n">
        <v>151189.62962963</v>
      </c>
      <c r="J101" s="68" t="n">
        <v>154440</v>
      </c>
      <c r="K101" s="75" t="n">
        <f aca="false">E101*H101/G101</f>
        <v>4.75771561771562</v>
      </c>
      <c r="L101" s="76" t="n">
        <f aca="false">I101/G101</f>
        <v>5.8737229848341</v>
      </c>
      <c r="M101" s="77" t="n">
        <v>0.85</v>
      </c>
      <c r="N101" s="78" t="n">
        <v>0.78</v>
      </c>
      <c r="O101" s="79" t="n">
        <f aca="false">H101*E101/I101</f>
        <v>0.81</v>
      </c>
      <c r="P101" s="80" t="n">
        <f aca="false">+H101*E101/J101</f>
        <v>0.792952602952603</v>
      </c>
    </row>
    <row r="102" customFormat="false" ht="14.4" hidden="false" customHeight="false" outlineLevel="0" collapsed="false">
      <c r="A102" s="25" t="s">
        <v>135</v>
      </c>
      <c r="B102" s="26" t="n">
        <v>44062</v>
      </c>
      <c r="C102" s="7" t="s">
        <v>63</v>
      </c>
      <c r="D102" s="7" t="s">
        <v>64</v>
      </c>
      <c r="E102" s="28" t="n">
        <v>582</v>
      </c>
      <c r="F102" s="28" t="n">
        <v>0</v>
      </c>
      <c r="G102" s="68" t="n">
        <f aca="false">7.15*3600</f>
        <v>25740</v>
      </c>
      <c r="H102" s="68" t="n">
        <v>273</v>
      </c>
      <c r="I102" s="68" t="n">
        <v>196155.555555556</v>
      </c>
      <c r="J102" s="68" t="n">
        <v>205920</v>
      </c>
      <c r="K102" s="75" t="n">
        <f aca="false">E102*H102/G102</f>
        <v>6.17272727272727</v>
      </c>
      <c r="L102" s="76" t="n">
        <f aca="false">I102/G102</f>
        <v>7.62065095398429</v>
      </c>
      <c r="M102" s="77" t="n">
        <v>0.85</v>
      </c>
      <c r="N102" s="78" t="n">
        <v>0.78</v>
      </c>
      <c r="O102" s="79" t="n">
        <f aca="false">H102*E102/I102</f>
        <v>0.81</v>
      </c>
      <c r="P102" s="80" t="n">
        <f aca="false">+H102*E102/J102</f>
        <v>0.771590909090909</v>
      </c>
    </row>
    <row r="103" customFormat="false" ht="14.4" hidden="false" customHeight="false" outlineLevel="0" collapsed="false">
      <c r="A103" s="25" t="s">
        <v>135</v>
      </c>
      <c r="B103" s="26" t="n">
        <v>44062</v>
      </c>
      <c r="C103" s="7" t="s">
        <v>65</v>
      </c>
      <c r="D103" s="7" t="s">
        <v>66</v>
      </c>
      <c r="E103" s="28" t="n">
        <v>618</v>
      </c>
      <c r="F103" s="28" t="n">
        <v>0</v>
      </c>
      <c r="G103" s="68" t="n">
        <f aca="false">7.15*3600</f>
        <v>25740</v>
      </c>
      <c r="H103" s="68" t="n">
        <v>226.8</v>
      </c>
      <c r="I103" s="68" t="n">
        <v>173040</v>
      </c>
      <c r="J103" s="68" t="n">
        <v>180180</v>
      </c>
      <c r="K103" s="75" t="n">
        <f aca="false">E103*H103/G103</f>
        <v>5.44531468531469</v>
      </c>
      <c r="L103" s="76" t="n">
        <f aca="false">I103/G103</f>
        <v>6.72261072261072</v>
      </c>
      <c r="M103" s="77" t="n">
        <v>0.85</v>
      </c>
      <c r="N103" s="78" t="n">
        <v>0.78</v>
      </c>
      <c r="O103" s="79" t="n">
        <f aca="false">H103*E103/I103</f>
        <v>0.81</v>
      </c>
      <c r="P103" s="80" t="n">
        <f aca="false">+H103*E103/J103</f>
        <v>0.777902097902098</v>
      </c>
    </row>
    <row r="104" customFormat="false" ht="14.4" hidden="false" customHeight="false" outlineLevel="0" collapsed="false">
      <c r="A104" s="25" t="s">
        <v>135</v>
      </c>
      <c r="B104" s="26" t="n">
        <v>44062</v>
      </c>
      <c r="C104" s="7" t="s">
        <v>67</v>
      </c>
      <c r="D104" s="7" t="s">
        <v>68</v>
      </c>
      <c r="E104" s="39" t="n">
        <v>783</v>
      </c>
      <c r="F104" s="28" t="n">
        <v>0</v>
      </c>
      <c r="G104" s="68" t="n">
        <f aca="false">7.15*3600</f>
        <v>25740</v>
      </c>
      <c r="H104" s="68" t="n">
        <v>226.8</v>
      </c>
      <c r="I104" s="68" t="n">
        <v>219240</v>
      </c>
      <c r="J104" s="68" t="n">
        <v>231660</v>
      </c>
      <c r="K104" s="75" t="n">
        <f aca="false">E104*H104/G104</f>
        <v>6.89916083916084</v>
      </c>
      <c r="L104" s="76" t="n">
        <f aca="false">I104/G104</f>
        <v>8.51748251748252</v>
      </c>
      <c r="M104" s="77" t="n">
        <v>0.85</v>
      </c>
      <c r="N104" s="78" t="n">
        <v>0.78</v>
      </c>
      <c r="O104" s="79" t="n">
        <f aca="false">H104*E104/I104</f>
        <v>0.81</v>
      </c>
      <c r="P104" s="80" t="n">
        <f aca="false">+H104*E104/J104</f>
        <v>0.766573426573427</v>
      </c>
    </row>
    <row r="105" customFormat="false" ht="14.4" hidden="false" customHeight="false" outlineLevel="0" collapsed="false">
      <c r="A105" s="25" t="s">
        <v>135</v>
      </c>
      <c r="B105" s="26" t="n">
        <v>44062</v>
      </c>
      <c r="C105" s="7" t="s">
        <v>69</v>
      </c>
      <c r="D105" s="7" t="s">
        <v>70</v>
      </c>
      <c r="E105" s="28" t="n">
        <v>724</v>
      </c>
      <c r="F105" s="28" t="n">
        <v>0</v>
      </c>
      <c r="G105" s="68" t="n">
        <f aca="false">7.15*3600</f>
        <v>25740</v>
      </c>
      <c r="H105" s="68" t="n">
        <v>406.8</v>
      </c>
      <c r="I105" s="68" t="n">
        <v>363608.888888889</v>
      </c>
      <c r="J105" s="68" t="n">
        <v>386100</v>
      </c>
      <c r="K105" s="75" t="n">
        <f aca="false">E105*H105/G105</f>
        <v>11.4422377622378</v>
      </c>
      <c r="L105" s="76" t="n">
        <f aca="false">I105/G105</f>
        <v>14.1262194595528</v>
      </c>
      <c r="M105" s="77" t="n">
        <v>0.85</v>
      </c>
      <c r="N105" s="78" t="n">
        <v>0.78</v>
      </c>
      <c r="O105" s="79" t="n">
        <f aca="false">H105*E105/I105</f>
        <v>0.81</v>
      </c>
      <c r="P105" s="80" t="n">
        <f aca="false">+H105*E105/J105</f>
        <v>0.762815850815851</v>
      </c>
    </row>
    <row r="106" customFormat="false" ht="14.4" hidden="false" customHeight="false" outlineLevel="0" collapsed="false">
      <c r="A106" s="25" t="s">
        <v>135</v>
      </c>
      <c r="B106" s="26" t="n">
        <v>44062</v>
      </c>
      <c r="C106" s="7" t="s">
        <v>71</v>
      </c>
      <c r="D106" s="7" t="s">
        <v>72</v>
      </c>
      <c r="E106" s="28" t="n">
        <v>852</v>
      </c>
      <c r="F106" s="28" t="n">
        <v>752</v>
      </c>
      <c r="G106" s="68" t="n">
        <f aca="false">7.15*3600</f>
        <v>25740</v>
      </c>
      <c r="H106" s="68" t="n">
        <v>292.8</v>
      </c>
      <c r="I106" s="68" t="n">
        <v>307982.222222222</v>
      </c>
      <c r="J106" s="68" t="n">
        <v>308880</v>
      </c>
      <c r="K106" s="75" t="n">
        <f aca="false">E106*H106/G106</f>
        <v>9.69174825174825</v>
      </c>
      <c r="L106" s="76" t="n">
        <f aca="false">I106/G106</f>
        <v>11.9651212984546</v>
      </c>
      <c r="M106" s="77" t="n">
        <v>0.85</v>
      </c>
      <c r="N106" s="78" t="n">
        <v>0.78</v>
      </c>
      <c r="O106" s="79" t="n">
        <f aca="false">H106*E106/I106</f>
        <v>0.81</v>
      </c>
      <c r="P106" s="80" t="n">
        <f aca="false">+H106*E106/J106</f>
        <v>0.807645687645688</v>
      </c>
    </row>
    <row r="107" customFormat="false" ht="14.4" hidden="false" customHeight="false" outlineLevel="0" collapsed="false">
      <c r="A107" s="25" t="s">
        <v>135</v>
      </c>
      <c r="B107" s="26" t="n">
        <v>44062</v>
      </c>
      <c r="C107" s="7" t="s">
        <v>73</v>
      </c>
      <c r="D107" s="7" t="s">
        <v>74</v>
      </c>
      <c r="E107" s="28" t="n">
        <v>216.29020979021</v>
      </c>
      <c r="F107" s="28" t="n">
        <v>116.29020979021</v>
      </c>
      <c r="G107" s="68" t="n">
        <f aca="false">7.15*3600</f>
        <v>25740</v>
      </c>
      <c r="H107" s="68" t="n">
        <v>214.8</v>
      </c>
      <c r="I107" s="68" t="n">
        <v>57356.9593369594</v>
      </c>
      <c r="J107" s="68" t="n">
        <v>77220</v>
      </c>
      <c r="K107" s="75" t="n">
        <f aca="false">E107*H107/G107</f>
        <v>1.80493927983439</v>
      </c>
      <c r="L107" s="76" t="n">
        <f aca="false">I107/G107</f>
        <v>2.22832009856097</v>
      </c>
      <c r="M107" s="77" t="n">
        <v>0.85</v>
      </c>
      <c r="N107" s="78" t="n">
        <v>0.78</v>
      </c>
      <c r="O107" s="79" t="n">
        <f aca="false">H107*E107/I107</f>
        <v>0.81</v>
      </c>
      <c r="P107" s="80" t="n">
        <f aca="false">+H107*E107/J107</f>
        <v>0.601646426611462</v>
      </c>
    </row>
    <row r="108" customFormat="false" ht="14.4" hidden="false" customHeight="false" outlineLevel="0" collapsed="false">
      <c r="A108" s="25" t="s">
        <v>135</v>
      </c>
      <c r="B108" s="26" t="n">
        <v>44062</v>
      </c>
      <c r="C108" s="7" t="s">
        <v>75</v>
      </c>
      <c r="D108" s="7" t="s">
        <v>76</v>
      </c>
      <c r="E108" s="39" t="n">
        <v>873</v>
      </c>
      <c r="F108" s="28" t="n">
        <v>773</v>
      </c>
      <c r="G108" s="68" t="n">
        <f aca="false">7.15*3600</f>
        <v>25740</v>
      </c>
      <c r="H108" s="68" t="n">
        <v>766.8</v>
      </c>
      <c r="I108" s="68" t="n">
        <v>826440</v>
      </c>
      <c r="J108" s="68" t="n">
        <v>849420</v>
      </c>
      <c r="K108" s="75" t="n">
        <f aca="false">E108*H108/G108</f>
        <v>26.0068531468531</v>
      </c>
      <c r="L108" s="76" t="n">
        <f aca="false">I108/G108</f>
        <v>32.1072261072261</v>
      </c>
      <c r="M108" s="77" t="n">
        <v>0.85</v>
      </c>
      <c r="N108" s="78" t="n">
        <v>0.78</v>
      </c>
      <c r="O108" s="79" t="n">
        <f aca="false">H108*E108/I108</f>
        <v>0.81</v>
      </c>
      <c r="P108" s="80" t="n">
        <f aca="false">+H108*E108/J108</f>
        <v>0.78808645899555</v>
      </c>
    </row>
    <row r="109" customFormat="false" ht="14.4" hidden="false" customHeight="false" outlineLevel="0" collapsed="false">
      <c r="A109" s="25" t="s">
        <v>135</v>
      </c>
      <c r="B109" s="26" t="n">
        <v>44063</v>
      </c>
      <c r="C109" s="7" t="s">
        <v>55</v>
      </c>
      <c r="D109" s="7" t="s">
        <v>56</v>
      </c>
      <c r="E109" s="28" t="n">
        <v>1106</v>
      </c>
      <c r="F109" s="28" t="n">
        <v>0</v>
      </c>
      <c r="G109" s="68" t="n">
        <f aca="false">7.15*3600</f>
        <v>25740</v>
      </c>
      <c r="H109" s="68" t="n">
        <v>231</v>
      </c>
      <c r="I109" s="68" t="n">
        <v>315414.814814815</v>
      </c>
      <c r="J109" s="68" t="n">
        <v>334620</v>
      </c>
      <c r="K109" s="75" t="n">
        <f aca="false">E109*H109/G109</f>
        <v>9.92564102564103</v>
      </c>
      <c r="L109" s="76" t="n">
        <f aca="false">I109/G109</f>
        <v>12.2538778094334</v>
      </c>
      <c r="M109" s="77" t="n">
        <v>0.85</v>
      </c>
      <c r="N109" s="78" t="n">
        <v>0.78</v>
      </c>
      <c r="O109" s="79" t="n">
        <f aca="false">H109*E109/I109</f>
        <v>0.81</v>
      </c>
      <c r="P109" s="80" t="n">
        <f aca="false">+H109*E109/J109</f>
        <v>0.763510848126233</v>
      </c>
    </row>
    <row r="110" customFormat="false" ht="14.4" hidden="false" customHeight="false" outlineLevel="0" collapsed="false">
      <c r="A110" s="25" t="s">
        <v>135</v>
      </c>
      <c r="B110" s="26" t="n">
        <v>44063</v>
      </c>
      <c r="C110" s="7" t="s">
        <v>57</v>
      </c>
      <c r="D110" s="7" t="s">
        <v>58</v>
      </c>
      <c r="E110" s="39" t="n">
        <v>1176.33333333333</v>
      </c>
      <c r="F110" s="28" t="n">
        <v>0</v>
      </c>
      <c r="G110" s="68" t="n">
        <f aca="false">7.15*3600</f>
        <v>25740</v>
      </c>
      <c r="H110" s="68" t="n">
        <v>280.2</v>
      </c>
      <c r="I110" s="68" t="n">
        <v>406924.197530863</v>
      </c>
      <c r="J110" s="68" t="n">
        <v>411840</v>
      </c>
      <c r="K110" s="75" t="n">
        <f aca="false">E110*H110/G110</f>
        <v>12.8053069153069</v>
      </c>
      <c r="L110" s="76" t="n">
        <f aca="false">I110/G110</f>
        <v>15.8090208830949</v>
      </c>
      <c r="M110" s="77" t="n">
        <v>0.85</v>
      </c>
      <c r="N110" s="78" t="n">
        <v>0.78</v>
      </c>
      <c r="O110" s="79" t="n">
        <f aca="false">H110*E110/I110</f>
        <v>0.81</v>
      </c>
      <c r="P110" s="80" t="n">
        <f aca="false">+H110*E110/J110</f>
        <v>0.80033168220668</v>
      </c>
    </row>
    <row r="111" customFormat="false" ht="14.4" hidden="false" customHeight="false" outlineLevel="0" collapsed="false">
      <c r="A111" s="25" t="s">
        <v>135</v>
      </c>
      <c r="B111" s="26" t="n">
        <v>44063</v>
      </c>
      <c r="C111" s="7" t="s">
        <v>59</v>
      </c>
      <c r="D111" s="7" t="s">
        <v>60</v>
      </c>
      <c r="E111" s="28" t="n">
        <v>1292.83333333333</v>
      </c>
      <c r="F111" s="28" t="n">
        <v>0</v>
      </c>
      <c r="G111" s="68" t="n">
        <f aca="false">7.15*3600</f>
        <v>25740</v>
      </c>
      <c r="H111" s="68" t="n">
        <v>306.6</v>
      </c>
      <c r="I111" s="68" t="n">
        <v>489361.35802469</v>
      </c>
      <c r="J111" s="68" t="n">
        <v>514800</v>
      </c>
      <c r="K111" s="75" t="n">
        <f aca="false">E111*H111/G111</f>
        <v>15.3994832944833</v>
      </c>
      <c r="L111" s="76" t="n">
        <f aca="false">I111/G111</f>
        <v>19.011707770967</v>
      </c>
      <c r="M111" s="77" t="n">
        <v>0.85</v>
      </c>
      <c r="N111" s="78" t="n">
        <v>0.78</v>
      </c>
      <c r="O111" s="79" t="n">
        <f aca="false">H111*E111/I111</f>
        <v>0.81</v>
      </c>
      <c r="P111" s="80" t="n">
        <f aca="false">+H111*E111/J111</f>
        <v>0.769974164724163</v>
      </c>
    </row>
    <row r="112" customFormat="false" ht="14.4" hidden="false" customHeight="false" outlineLevel="0" collapsed="false">
      <c r="A112" s="25" t="s">
        <v>135</v>
      </c>
      <c r="B112" s="26" t="n">
        <v>44063</v>
      </c>
      <c r="C112" s="7" t="s">
        <v>61</v>
      </c>
      <c r="D112" s="7" t="s">
        <v>62</v>
      </c>
      <c r="E112" s="28" t="n">
        <v>1409.33333333333</v>
      </c>
      <c r="F112" s="28" t="n">
        <v>0</v>
      </c>
      <c r="G112" s="68" t="n">
        <f aca="false">7.15*3600</f>
        <v>25740</v>
      </c>
      <c r="H112" s="68" t="n">
        <v>286.8</v>
      </c>
      <c r="I112" s="68" t="n">
        <v>499008.395061727</v>
      </c>
      <c r="J112" s="68" t="n">
        <v>514800</v>
      </c>
      <c r="K112" s="75" t="n">
        <f aca="false">E112*H112/G112</f>
        <v>15.7030613830613</v>
      </c>
      <c r="L112" s="76" t="n">
        <f aca="false">I112/G112</f>
        <v>19.3864955346436</v>
      </c>
      <c r="M112" s="77" t="n">
        <v>0.85</v>
      </c>
      <c r="N112" s="78" t="n">
        <v>0.78</v>
      </c>
      <c r="O112" s="79" t="n">
        <f aca="false">H112*E112/I112</f>
        <v>0.81</v>
      </c>
      <c r="P112" s="80" t="n">
        <f aca="false">+H112*E112/J112</f>
        <v>0.785153069153067</v>
      </c>
    </row>
    <row r="113" customFormat="false" ht="14.4" hidden="false" customHeight="false" outlineLevel="0" collapsed="false">
      <c r="A113" s="25" t="s">
        <v>135</v>
      </c>
      <c r="B113" s="26" t="n">
        <v>44063</v>
      </c>
      <c r="C113" s="7" t="s">
        <v>63</v>
      </c>
      <c r="D113" s="7" t="s">
        <v>64</v>
      </c>
      <c r="E113" s="39" t="n">
        <v>985.83333333333</v>
      </c>
      <c r="F113" s="28" t="n">
        <v>0</v>
      </c>
      <c r="G113" s="68" t="n">
        <f aca="false">7.15*3600</f>
        <v>25740</v>
      </c>
      <c r="H113" s="68" t="n">
        <v>273</v>
      </c>
      <c r="I113" s="68" t="n">
        <v>332262.345679011</v>
      </c>
      <c r="J113" s="68" t="n">
        <v>334620</v>
      </c>
      <c r="K113" s="75" t="n">
        <f aca="false">E113*H113/G113</f>
        <v>10.455808080808</v>
      </c>
      <c r="L113" s="76" t="n">
        <f aca="false">I113/G113</f>
        <v>12.9084050380346</v>
      </c>
      <c r="M113" s="77" t="n">
        <v>0.85</v>
      </c>
      <c r="N113" s="78" t="n">
        <v>0.78</v>
      </c>
      <c r="O113" s="79" t="n">
        <f aca="false">H113*E113/I113</f>
        <v>0.81</v>
      </c>
      <c r="P113" s="80" t="n">
        <f aca="false">+H113*E113/J113</f>
        <v>0.804292929292927</v>
      </c>
    </row>
    <row r="114" customFormat="false" ht="14.4" hidden="false" customHeight="false" outlineLevel="0" collapsed="false">
      <c r="A114" s="25" t="s">
        <v>135</v>
      </c>
      <c r="B114" s="26" t="n">
        <v>44063</v>
      </c>
      <c r="C114" s="7" t="s">
        <v>65</v>
      </c>
      <c r="D114" s="7" t="s">
        <v>66</v>
      </c>
      <c r="E114" s="28" t="n">
        <v>1102.33333333333</v>
      </c>
      <c r="F114" s="28" t="n">
        <v>0</v>
      </c>
      <c r="G114" s="68" t="n">
        <f aca="false">7.15*3600</f>
        <v>25740</v>
      </c>
      <c r="H114" s="68" t="n">
        <v>226.8</v>
      </c>
      <c r="I114" s="68" t="n">
        <v>308653.333333332</v>
      </c>
      <c r="J114" s="68" t="n">
        <v>308880</v>
      </c>
      <c r="K114" s="75" t="n">
        <f aca="false">E114*H114/G114</f>
        <v>9.7128671328671</v>
      </c>
      <c r="L114" s="76" t="n">
        <f aca="false">I114/G114</f>
        <v>11.991193991194</v>
      </c>
      <c r="M114" s="77" t="n">
        <v>0.85</v>
      </c>
      <c r="N114" s="78" t="n">
        <v>0.78</v>
      </c>
      <c r="O114" s="79" t="n">
        <f aca="false">H114*E114/I114</f>
        <v>0.81</v>
      </c>
      <c r="P114" s="80" t="n">
        <f aca="false">+H114*E114/J114</f>
        <v>0.809405594405592</v>
      </c>
    </row>
    <row r="115" customFormat="false" ht="14.4" hidden="false" customHeight="false" outlineLevel="0" collapsed="false">
      <c r="A115" s="25" t="s">
        <v>135</v>
      </c>
      <c r="B115" s="26" t="n">
        <v>44063</v>
      </c>
      <c r="C115" s="7" t="s">
        <v>67</v>
      </c>
      <c r="D115" s="7" t="s">
        <v>68</v>
      </c>
      <c r="E115" s="28" t="n">
        <v>888.83333333333</v>
      </c>
      <c r="F115" s="28" t="n">
        <v>0</v>
      </c>
      <c r="G115" s="68" t="n">
        <f aca="false">7.15*3600</f>
        <v>25740</v>
      </c>
      <c r="H115" s="68" t="n">
        <v>226.8</v>
      </c>
      <c r="I115" s="68" t="n">
        <v>248873.333333332</v>
      </c>
      <c r="J115" s="68" t="n">
        <v>257400</v>
      </c>
      <c r="K115" s="75" t="n">
        <f aca="false">E115*H115/G115</f>
        <v>7.83167832167829</v>
      </c>
      <c r="L115" s="76" t="n">
        <f aca="false">I115/G115</f>
        <v>9.66873866873863</v>
      </c>
      <c r="M115" s="77" t="n">
        <v>0.85</v>
      </c>
      <c r="N115" s="78" t="n">
        <v>0.78</v>
      </c>
      <c r="O115" s="79" t="n">
        <f aca="false">H115*E115/I115</f>
        <v>0.81</v>
      </c>
      <c r="P115" s="80" t="n">
        <f aca="false">+H115*E115/J115</f>
        <v>0.783167832167829</v>
      </c>
    </row>
    <row r="116" customFormat="false" ht="14.4" hidden="false" customHeight="false" outlineLevel="0" collapsed="false">
      <c r="A116" s="25" t="s">
        <v>135</v>
      </c>
      <c r="B116" s="26" t="n">
        <v>44063</v>
      </c>
      <c r="C116" s="7" t="s">
        <v>69</v>
      </c>
      <c r="D116" s="7" t="s">
        <v>70</v>
      </c>
      <c r="E116" s="39" t="n">
        <v>1005.33333333333</v>
      </c>
      <c r="F116" s="28" t="n">
        <v>0</v>
      </c>
      <c r="G116" s="68" t="n">
        <f aca="false">7.15*3600</f>
        <v>25740</v>
      </c>
      <c r="H116" s="68" t="n">
        <v>406.8</v>
      </c>
      <c r="I116" s="68" t="n">
        <v>504900.740740739</v>
      </c>
      <c r="J116" s="68" t="n">
        <v>514800</v>
      </c>
      <c r="K116" s="75" t="n">
        <f aca="false">E116*H116/G116</f>
        <v>15.8884848484848</v>
      </c>
      <c r="L116" s="76" t="n">
        <f aca="false">I116/G116</f>
        <v>19.6154133931911</v>
      </c>
      <c r="M116" s="77" t="n">
        <v>0.85</v>
      </c>
      <c r="N116" s="78" t="n">
        <v>0.78</v>
      </c>
      <c r="O116" s="79" t="n">
        <f aca="false">H116*E116/I116</f>
        <v>0.81</v>
      </c>
      <c r="P116" s="80" t="n">
        <f aca="false">+H116*E116/J116</f>
        <v>0.79442424242424</v>
      </c>
    </row>
    <row r="117" customFormat="false" ht="14.4" hidden="false" customHeight="false" outlineLevel="0" collapsed="false">
      <c r="A117" s="25" t="s">
        <v>135</v>
      </c>
      <c r="B117" s="26" t="n">
        <v>44063</v>
      </c>
      <c r="C117" s="7" t="s">
        <v>71</v>
      </c>
      <c r="D117" s="7" t="s">
        <v>72</v>
      </c>
      <c r="E117" s="28" t="n">
        <v>1121.83333333333</v>
      </c>
      <c r="F117" s="28" t="n">
        <v>1021.83333333333</v>
      </c>
      <c r="G117" s="68" t="n">
        <f aca="false">7.15*3600</f>
        <v>25740</v>
      </c>
      <c r="H117" s="68" t="n">
        <v>292.8</v>
      </c>
      <c r="I117" s="68" t="n">
        <v>405521.975308641</v>
      </c>
      <c r="J117" s="68" t="n">
        <v>411840</v>
      </c>
      <c r="K117" s="75" t="n">
        <f aca="false">E117*H117/G117</f>
        <v>12.761181041181</v>
      </c>
      <c r="L117" s="76" t="n">
        <f aca="false">I117/G117</f>
        <v>15.7545444952852</v>
      </c>
      <c r="M117" s="77" t="n">
        <v>0.85</v>
      </c>
      <c r="N117" s="78" t="n">
        <v>0.78</v>
      </c>
      <c r="O117" s="79" t="n">
        <f aca="false">H117*E117/I117</f>
        <v>0.81</v>
      </c>
      <c r="P117" s="80" t="n">
        <f aca="false">+H117*E117/J117</f>
        <v>0.797573815073813</v>
      </c>
    </row>
    <row r="118" customFormat="false" ht="14.4" hidden="false" customHeight="false" outlineLevel="0" collapsed="false">
      <c r="A118" s="25" t="s">
        <v>135</v>
      </c>
      <c r="B118" s="26" t="n">
        <v>44063</v>
      </c>
      <c r="C118" s="7" t="s">
        <v>73</v>
      </c>
      <c r="D118" s="7" t="s">
        <v>74</v>
      </c>
      <c r="E118" s="28" t="n">
        <v>1188.33333333333</v>
      </c>
      <c r="F118" s="28" t="n">
        <v>1088.33333333333</v>
      </c>
      <c r="G118" s="68" t="n">
        <f aca="false">7.15*3600</f>
        <v>25740</v>
      </c>
      <c r="H118" s="68" t="n">
        <v>214.8</v>
      </c>
      <c r="I118" s="68" t="n">
        <v>315128.395061727</v>
      </c>
      <c r="J118" s="68" t="n">
        <v>334620</v>
      </c>
      <c r="K118" s="75" t="n">
        <f aca="false">E118*H118/G118</f>
        <v>9.91662781662779</v>
      </c>
      <c r="L118" s="76" t="n">
        <f aca="false">I118/G118</f>
        <v>12.2427503908985</v>
      </c>
      <c r="M118" s="77" t="n">
        <v>0.85</v>
      </c>
      <c r="N118" s="78" t="n">
        <v>0.78</v>
      </c>
      <c r="O118" s="79" t="n">
        <f aca="false">H118*E118/I118</f>
        <v>0.81</v>
      </c>
      <c r="P118" s="80" t="n">
        <f aca="false">+H118*E118/J118</f>
        <v>0.762817524355984</v>
      </c>
    </row>
    <row r="119" customFormat="false" ht="14.4" hidden="false" customHeight="false" outlineLevel="0" collapsed="false">
      <c r="A119" s="25" t="s">
        <v>135</v>
      </c>
      <c r="B119" s="26" t="n">
        <v>44063</v>
      </c>
      <c r="C119" s="7" t="s">
        <v>75</v>
      </c>
      <c r="D119" s="7" t="s">
        <v>76</v>
      </c>
      <c r="E119" s="39" t="n">
        <v>664.83333333333</v>
      </c>
      <c r="F119" s="28" t="n">
        <v>564.83333333333</v>
      </c>
      <c r="G119" s="68" t="n">
        <f aca="false">7.15*3600</f>
        <v>25740</v>
      </c>
      <c r="H119" s="68" t="n">
        <v>766.8</v>
      </c>
      <c r="I119" s="68" t="n">
        <v>629375.555555552</v>
      </c>
      <c r="J119" s="68" t="n">
        <v>643500</v>
      </c>
      <c r="K119" s="75" t="n">
        <f aca="false">E119*H119/G119</f>
        <v>19.8055244755244</v>
      </c>
      <c r="L119" s="76" t="n">
        <f aca="false">I119/G119</f>
        <v>24.451264784598</v>
      </c>
      <c r="M119" s="77" t="n">
        <v>0.85</v>
      </c>
      <c r="N119" s="78" t="n">
        <v>0.78</v>
      </c>
      <c r="O119" s="79" t="n">
        <f aca="false">H119*E119/I119</f>
        <v>0.81</v>
      </c>
      <c r="P119" s="80" t="n">
        <f aca="false">+H119*E119/J119</f>
        <v>0.792220979020975</v>
      </c>
    </row>
    <row r="120" customFormat="false" ht="14.4" hidden="false" customHeight="false" outlineLevel="0" collapsed="false">
      <c r="A120" s="25" t="s">
        <v>135</v>
      </c>
      <c r="B120" s="26" t="n">
        <v>44064</v>
      </c>
      <c r="C120" s="7" t="s">
        <v>55</v>
      </c>
      <c r="D120" s="7" t="s">
        <v>56</v>
      </c>
      <c r="E120" s="28" t="n">
        <v>567.83333333333</v>
      </c>
      <c r="F120" s="28" t="n">
        <v>0</v>
      </c>
      <c r="G120" s="68" t="n">
        <f aca="false">7.15*3600</f>
        <v>25740</v>
      </c>
      <c r="H120" s="68" t="n">
        <v>231</v>
      </c>
      <c r="I120" s="68" t="n">
        <v>161937.654320987</v>
      </c>
      <c r="J120" s="68" t="n">
        <v>180180</v>
      </c>
      <c r="K120" s="75" t="n">
        <f aca="false">E120*H120/G120</f>
        <v>5.09594017094014</v>
      </c>
      <c r="L120" s="76" t="n">
        <f aca="false">I120/G120</f>
        <v>6.29128416165449</v>
      </c>
      <c r="M120" s="77" t="n">
        <v>0.85</v>
      </c>
      <c r="N120" s="78" t="n">
        <v>0.78</v>
      </c>
      <c r="O120" s="79" t="n">
        <f aca="false">H120*E120/I120</f>
        <v>0.81</v>
      </c>
      <c r="P120" s="80" t="n">
        <f aca="false">+H120*E120/J120</f>
        <v>0.727991452991448</v>
      </c>
    </row>
    <row r="121" customFormat="false" ht="14.4" hidden="false" customHeight="false" outlineLevel="0" collapsed="false">
      <c r="A121" s="25" t="s">
        <v>135</v>
      </c>
      <c r="B121" s="26" t="n">
        <v>44064</v>
      </c>
      <c r="C121" s="7" t="s">
        <v>57</v>
      </c>
      <c r="D121" s="7" t="s">
        <v>58</v>
      </c>
      <c r="E121" s="28" t="n">
        <v>635</v>
      </c>
      <c r="F121" s="28" t="n">
        <v>0</v>
      </c>
      <c r="G121" s="68" t="n">
        <f aca="false">7.15*3600</f>
        <v>25740</v>
      </c>
      <c r="H121" s="68" t="n">
        <v>280.2</v>
      </c>
      <c r="I121" s="68" t="n">
        <v>219662.962962963</v>
      </c>
      <c r="J121" s="68" t="n">
        <v>231660</v>
      </c>
      <c r="K121" s="75" t="n">
        <f aca="false">E121*H121/G121</f>
        <v>6.91247086247086</v>
      </c>
      <c r="L121" s="76" t="n">
        <f aca="false">I121/G121</f>
        <v>8.53391464502576</v>
      </c>
      <c r="M121" s="77" t="n">
        <v>0.85</v>
      </c>
      <c r="N121" s="78" t="n">
        <v>0.78</v>
      </c>
      <c r="O121" s="79" t="n">
        <f aca="false">H121*E121/I121</f>
        <v>0.81</v>
      </c>
      <c r="P121" s="80" t="n">
        <f aca="false">+H121*E121/J121</f>
        <v>0.768052318052318</v>
      </c>
    </row>
    <row r="122" customFormat="false" ht="14.4" hidden="false" customHeight="false" outlineLevel="0" collapsed="false">
      <c r="A122" s="25" t="s">
        <v>135</v>
      </c>
      <c r="B122" s="26" t="n">
        <v>44064</v>
      </c>
      <c r="C122" s="7" t="s">
        <v>59</v>
      </c>
      <c r="D122" s="7" t="s">
        <v>60</v>
      </c>
      <c r="E122" s="28" t="n">
        <v>851</v>
      </c>
      <c r="F122" s="28" t="n">
        <v>0</v>
      </c>
      <c r="G122" s="68" t="n">
        <f aca="false">7.15*3600</f>
        <v>25740</v>
      </c>
      <c r="H122" s="68" t="n">
        <v>306.6</v>
      </c>
      <c r="I122" s="68" t="n">
        <v>322119.259259259</v>
      </c>
      <c r="J122" s="68" t="n">
        <v>334620</v>
      </c>
      <c r="K122" s="75" t="n">
        <f aca="false">E122*H122/G122</f>
        <v>10.13662004662</v>
      </c>
      <c r="L122" s="76" t="n">
        <f aca="false">I122/G122</f>
        <v>12.514345736568</v>
      </c>
      <c r="M122" s="77" t="n">
        <v>0.85</v>
      </c>
      <c r="N122" s="78" t="n">
        <v>0.78</v>
      </c>
      <c r="O122" s="79" t="n">
        <f aca="false">H122*E122/I122</f>
        <v>0.81</v>
      </c>
      <c r="P122" s="80" t="n">
        <f aca="false">+H122*E122/J122</f>
        <v>0.779740003586158</v>
      </c>
    </row>
    <row r="123" customFormat="false" ht="14.4" hidden="false" customHeight="false" outlineLevel="0" collapsed="false">
      <c r="A123" s="25" t="s">
        <v>135</v>
      </c>
      <c r="B123" s="26" t="n">
        <v>44064</v>
      </c>
      <c r="C123" s="7" t="s">
        <v>61</v>
      </c>
      <c r="D123" s="7" t="s">
        <v>62</v>
      </c>
      <c r="E123" s="28" t="n">
        <v>861</v>
      </c>
      <c r="F123" s="28" t="n">
        <v>0</v>
      </c>
      <c r="G123" s="68" t="n">
        <f aca="false">7.15*3600</f>
        <v>25740</v>
      </c>
      <c r="H123" s="68" t="n">
        <v>286.8</v>
      </c>
      <c r="I123" s="68" t="n">
        <v>304857.777777778</v>
      </c>
      <c r="J123" s="68" t="n">
        <v>308880</v>
      </c>
      <c r="K123" s="75" t="n">
        <f aca="false">E123*H123/G123</f>
        <v>9.59342657342658</v>
      </c>
      <c r="L123" s="76" t="n">
        <f aca="false">I123/G123</f>
        <v>11.8437365104032</v>
      </c>
      <c r="M123" s="77" t="n">
        <v>0.85</v>
      </c>
      <c r="N123" s="78" t="n">
        <v>0.78</v>
      </c>
      <c r="O123" s="79" t="n">
        <f aca="false">H123*E123/I123</f>
        <v>0.81</v>
      </c>
      <c r="P123" s="80" t="n">
        <f aca="false">+H123*E123/J123</f>
        <v>0.799452214452214</v>
      </c>
    </row>
    <row r="124" customFormat="false" ht="14.4" hidden="false" customHeight="false" outlineLevel="0" collapsed="false">
      <c r="A124" s="25" t="s">
        <v>135</v>
      </c>
      <c r="B124" s="26" t="n">
        <v>44064</v>
      </c>
      <c r="C124" s="7" t="s">
        <v>63</v>
      </c>
      <c r="D124" s="7" t="s">
        <v>64</v>
      </c>
      <c r="E124" s="28" t="n">
        <v>1106</v>
      </c>
      <c r="F124" s="28" t="n">
        <v>0</v>
      </c>
      <c r="G124" s="68" t="n">
        <f aca="false">7.15*3600</f>
        <v>25740</v>
      </c>
      <c r="H124" s="68" t="n">
        <v>273</v>
      </c>
      <c r="I124" s="68" t="n">
        <v>372762.962962963</v>
      </c>
      <c r="J124" s="68" t="n">
        <v>386100</v>
      </c>
      <c r="K124" s="75" t="n">
        <f aca="false">E124*H124/G124</f>
        <v>11.730303030303</v>
      </c>
      <c r="L124" s="76" t="n">
        <f aca="false">I124/G124</f>
        <v>14.4818555929667</v>
      </c>
      <c r="M124" s="77" t="n">
        <v>0.85</v>
      </c>
      <c r="N124" s="78" t="n">
        <v>0.78</v>
      </c>
      <c r="O124" s="79" t="n">
        <f aca="false">H124*E124/I124</f>
        <v>0.81</v>
      </c>
      <c r="P124" s="80" t="n">
        <f aca="false">+H124*E124/J124</f>
        <v>0.782020202020202</v>
      </c>
    </row>
    <row r="125" customFormat="false" ht="14.4" hidden="false" customHeight="false" outlineLevel="0" collapsed="false">
      <c r="A125" s="25" t="s">
        <v>135</v>
      </c>
      <c r="B125" s="26" t="n">
        <v>44064</v>
      </c>
      <c r="C125" s="7" t="s">
        <v>65</v>
      </c>
      <c r="D125" s="7" t="s">
        <v>66</v>
      </c>
      <c r="E125" s="28" t="n">
        <v>728</v>
      </c>
      <c r="F125" s="28" t="n">
        <v>0</v>
      </c>
      <c r="G125" s="68" t="n">
        <f aca="false">7.15*3600</f>
        <v>25740</v>
      </c>
      <c r="H125" s="68" t="n">
        <v>226.8</v>
      </c>
      <c r="I125" s="68" t="n">
        <v>189782.068965517</v>
      </c>
      <c r="J125" s="68" t="n">
        <v>205920</v>
      </c>
      <c r="K125" s="75" t="n">
        <f aca="false">E125*H125/G125</f>
        <v>6.41454545454545</v>
      </c>
      <c r="L125" s="76" t="n">
        <f aca="false">I125/G125</f>
        <v>7.3730407523511</v>
      </c>
      <c r="M125" s="77" t="n">
        <v>0.85</v>
      </c>
      <c r="N125" s="78" t="n">
        <v>0.78</v>
      </c>
      <c r="O125" s="79" t="n">
        <f aca="false">H125*E125/I125</f>
        <v>0.87</v>
      </c>
      <c r="P125" s="80" t="n">
        <f aca="false">+H125*E125/J125</f>
        <v>0.801818181818182</v>
      </c>
    </row>
    <row r="126" customFormat="false" ht="14.4" hidden="false" customHeight="false" outlineLevel="0" collapsed="false">
      <c r="A126" s="25" t="s">
        <v>135</v>
      </c>
      <c r="B126" s="26" t="n">
        <v>44064</v>
      </c>
      <c r="C126" s="7" t="s">
        <v>67</v>
      </c>
      <c r="D126" s="7" t="s">
        <v>68</v>
      </c>
      <c r="E126" s="28" t="n">
        <v>788</v>
      </c>
      <c r="F126" s="28" t="n">
        <v>0</v>
      </c>
      <c r="G126" s="68" t="n">
        <f aca="false">7.15*3600</f>
        <v>25740</v>
      </c>
      <c r="H126" s="68" t="n">
        <v>226.8</v>
      </c>
      <c r="I126" s="68" t="n">
        <v>205423.448275862</v>
      </c>
      <c r="J126" s="68" t="n">
        <v>205920</v>
      </c>
      <c r="K126" s="75" t="n">
        <f aca="false">E126*H126/G126</f>
        <v>6.94321678321678</v>
      </c>
      <c r="L126" s="76" t="n">
        <f aca="false">I126/G126</f>
        <v>7.98070894622619</v>
      </c>
      <c r="M126" s="77" t="n">
        <v>0.85</v>
      </c>
      <c r="N126" s="78" t="n">
        <v>0.78</v>
      </c>
      <c r="O126" s="79" t="n">
        <f aca="false">H126*E126/I126</f>
        <v>0.87</v>
      </c>
      <c r="P126" s="80" t="n">
        <f aca="false">+H126*E126/J126</f>
        <v>0.867902097902098</v>
      </c>
    </row>
    <row r="127" customFormat="false" ht="14.4" hidden="false" customHeight="false" outlineLevel="0" collapsed="false">
      <c r="A127" s="25" t="s">
        <v>135</v>
      </c>
      <c r="B127" s="26" t="n">
        <v>44064</v>
      </c>
      <c r="C127" s="7" t="s">
        <v>69</v>
      </c>
      <c r="D127" s="7" t="s">
        <v>70</v>
      </c>
      <c r="E127" s="28" t="n">
        <v>577</v>
      </c>
      <c r="F127" s="28" t="n">
        <v>0</v>
      </c>
      <c r="G127" s="68" t="n">
        <f aca="false">7.15*3600</f>
        <v>25740</v>
      </c>
      <c r="H127" s="68" t="n">
        <v>406.8</v>
      </c>
      <c r="I127" s="68" t="n">
        <v>269797.24137931</v>
      </c>
      <c r="J127" s="68" t="n">
        <v>283140</v>
      </c>
      <c r="K127" s="75" t="n">
        <f aca="false">E127*H127/G127</f>
        <v>9.11902097902098</v>
      </c>
      <c r="L127" s="76" t="n">
        <f aca="false">I127/G127</f>
        <v>10.4816333092195</v>
      </c>
      <c r="M127" s="77" t="n">
        <v>0.85</v>
      </c>
      <c r="N127" s="78" t="n">
        <v>0.78</v>
      </c>
      <c r="O127" s="79" t="n">
        <f aca="false">H127*E127/I127</f>
        <v>0.87</v>
      </c>
      <c r="P127" s="80" t="n">
        <f aca="false">+H127*E127/J127</f>
        <v>0.829001907183725</v>
      </c>
    </row>
    <row r="128" customFormat="false" ht="14.4" hidden="false" customHeight="false" outlineLevel="0" collapsed="false">
      <c r="A128" s="25" t="s">
        <v>135</v>
      </c>
      <c r="B128" s="26" t="n">
        <v>44064</v>
      </c>
      <c r="C128" s="7" t="s">
        <v>71</v>
      </c>
      <c r="D128" s="7" t="s">
        <v>72</v>
      </c>
      <c r="E128" s="39" t="n">
        <v>672</v>
      </c>
      <c r="F128" s="28" t="n">
        <v>572</v>
      </c>
      <c r="G128" s="68" t="n">
        <f aca="false">7.15*3600</f>
        <v>25740</v>
      </c>
      <c r="H128" s="68" t="n">
        <v>292.8</v>
      </c>
      <c r="I128" s="68" t="n">
        <v>226162.75862069</v>
      </c>
      <c r="J128" s="68" t="n">
        <v>231660</v>
      </c>
      <c r="K128" s="75" t="n">
        <f aca="false">E128*H128/G128</f>
        <v>7.6441958041958</v>
      </c>
      <c r="L128" s="76" t="n">
        <f aca="false">I128/G128</f>
        <v>8.78643195884575</v>
      </c>
      <c r="M128" s="77" t="n">
        <v>0.85</v>
      </c>
      <c r="N128" s="78" t="n">
        <v>0.78</v>
      </c>
      <c r="O128" s="79" t="n">
        <f aca="false">H128*E128/I128</f>
        <v>0.87</v>
      </c>
      <c r="P128" s="80" t="n">
        <f aca="false">+H128*E128/J128</f>
        <v>0.849355089355089</v>
      </c>
    </row>
    <row r="129" customFormat="false" ht="14.4" hidden="false" customHeight="false" outlineLevel="0" collapsed="false">
      <c r="A129" s="25" t="s">
        <v>135</v>
      </c>
      <c r="B129" s="26" t="n">
        <v>44064</v>
      </c>
      <c r="C129" s="7" t="s">
        <v>73</v>
      </c>
      <c r="D129" s="7" t="s">
        <v>74</v>
      </c>
      <c r="E129" s="39" t="n">
        <v>1074</v>
      </c>
      <c r="F129" s="28" t="n">
        <v>974</v>
      </c>
      <c r="G129" s="68" t="n">
        <f aca="false">7.15*3600</f>
        <v>25740</v>
      </c>
      <c r="H129" s="68" t="n">
        <v>214.8</v>
      </c>
      <c r="I129" s="68" t="n">
        <v>265166.896551724</v>
      </c>
      <c r="J129" s="68" t="n">
        <v>283140</v>
      </c>
      <c r="K129" s="75" t="n">
        <f aca="false">E129*H129/G129</f>
        <v>8.96251748251748</v>
      </c>
      <c r="L129" s="76" t="n">
        <f aca="false">I129/G129</f>
        <v>10.3017442327787</v>
      </c>
      <c r="M129" s="77" t="n">
        <v>0.85</v>
      </c>
      <c r="N129" s="78" t="n">
        <v>0.78</v>
      </c>
      <c r="O129" s="79" t="n">
        <f aca="false">H129*E129/I129</f>
        <v>0.87</v>
      </c>
      <c r="P129" s="80" t="n">
        <f aca="false">+H129*E129/J129</f>
        <v>0.814774316592498</v>
      </c>
    </row>
    <row r="130" customFormat="false" ht="14.4" hidden="false" customHeight="false" outlineLevel="0" collapsed="false">
      <c r="A130" s="25" t="s">
        <v>135</v>
      </c>
      <c r="B130" s="26" t="n">
        <v>44064</v>
      </c>
      <c r="C130" s="7" t="s">
        <v>75</v>
      </c>
      <c r="D130" s="7" t="s">
        <v>76</v>
      </c>
      <c r="E130" s="28" t="n">
        <v>427</v>
      </c>
      <c r="F130" s="28" t="n">
        <v>0</v>
      </c>
      <c r="G130" s="68" t="n">
        <f aca="false">7.15*3600</f>
        <v>25740</v>
      </c>
      <c r="H130" s="68" t="n">
        <v>766.8</v>
      </c>
      <c r="I130" s="68" t="n">
        <v>376348.965517241</v>
      </c>
      <c r="J130" s="68" t="n">
        <v>386100</v>
      </c>
      <c r="K130" s="75" t="n">
        <f aca="false">E130*H130/G130</f>
        <v>12.7204195804196</v>
      </c>
      <c r="L130" s="76" t="n">
        <f aca="false">I130/G130</f>
        <v>14.6211719315168</v>
      </c>
      <c r="M130" s="77" t="n">
        <v>0.85</v>
      </c>
      <c r="N130" s="78" t="n">
        <v>0.78</v>
      </c>
      <c r="O130" s="79" t="n">
        <f aca="false">H130*E130/I130</f>
        <v>0.87</v>
      </c>
      <c r="P130" s="80" t="n">
        <f aca="false">+H130*E130/J130</f>
        <v>0.848027972027972</v>
      </c>
    </row>
    <row r="131" customFormat="false" ht="14.4" hidden="false" customHeight="false" outlineLevel="0" collapsed="false">
      <c r="A131" s="25" t="s">
        <v>135</v>
      </c>
      <c r="B131" s="26" t="n">
        <v>44065</v>
      </c>
      <c r="C131" s="7" t="s">
        <v>55</v>
      </c>
      <c r="D131" s="7" t="s">
        <v>56</v>
      </c>
      <c r="E131" s="28" t="n">
        <v>618</v>
      </c>
      <c r="F131" s="28" t="n">
        <v>0</v>
      </c>
      <c r="G131" s="68" t="n">
        <f aca="false">7.15*3600</f>
        <v>25740</v>
      </c>
      <c r="H131" s="68" t="n">
        <v>231</v>
      </c>
      <c r="I131" s="68" t="n">
        <v>164089.655172414</v>
      </c>
      <c r="J131" s="68" t="n">
        <v>180180</v>
      </c>
      <c r="K131" s="75" t="n">
        <f aca="false">E131*H131/G131</f>
        <v>5.54615384615385</v>
      </c>
      <c r="L131" s="76" t="n">
        <f aca="false">I131/G131</f>
        <v>6.37488947833776</v>
      </c>
      <c r="M131" s="77" t="n">
        <v>0.85</v>
      </c>
      <c r="N131" s="78" t="n">
        <v>0.78</v>
      </c>
      <c r="O131" s="79" t="n">
        <f aca="false">H131*E131/I131</f>
        <v>0.87</v>
      </c>
      <c r="P131" s="80" t="n">
        <f aca="false">+H131*E131/J131</f>
        <v>0.792307692307692</v>
      </c>
    </row>
    <row r="132" customFormat="false" ht="14.4" hidden="false" customHeight="false" outlineLevel="0" collapsed="false">
      <c r="A132" s="25" t="s">
        <v>135</v>
      </c>
      <c r="B132" s="26" t="n">
        <v>44065</v>
      </c>
      <c r="C132" s="7" t="s">
        <v>57</v>
      </c>
      <c r="D132" s="7" t="s">
        <v>58</v>
      </c>
      <c r="E132" s="39" t="n">
        <v>783</v>
      </c>
      <c r="F132" s="28" t="n">
        <v>0</v>
      </c>
      <c r="G132" s="68" t="n">
        <f aca="false">7.15*3600</f>
        <v>25740</v>
      </c>
      <c r="H132" s="68" t="n">
        <v>280.2</v>
      </c>
      <c r="I132" s="68" t="n">
        <v>252180</v>
      </c>
      <c r="J132" s="68" t="n">
        <v>257400</v>
      </c>
      <c r="K132" s="75" t="n">
        <f aca="false">E132*H132/G132</f>
        <v>8.52356643356643</v>
      </c>
      <c r="L132" s="76" t="n">
        <f aca="false">I132/G132</f>
        <v>9.7972027972028</v>
      </c>
      <c r="M132" s="77" t="n">
        <v>0.85</v>
      </c>
      <c r="N132" s="78" t="n">
        <v>0.78</v>
      </c>
      <c r="O132" s="79" t="n">
        <f aca="false">H132*E132/I132</f>
        <v>0.87</v>
      </c>
      <c r="P132" s="80" t="n">
        <f aca="false">+H132*E132/J132</f>
        <v>0.852356643356643</v>
      </c>
    </row>
    <row r="133" customFormat="false" ht="14.4" hidden="false" customHeight="false" outlineLevel="0" collapsed="false">
      <c r="A133" s="25" t="s">
        <v>135</v>
      </c>
      <c r="B133" s="26" t="n">
        <v>44065</v>
      </c>
      <c r="C133" s="7" t="s">
        <v>59</v>
      </c>
      <c r="D133" s="7" t="s">
        <v>60</v>
      </c>
      <c r="E133" s="28" t="n">
        <v>724</v>
      </c>
      <c r="F133" s="28" t="n">
        <v>0</v>
      </c>
      <c r="G133" s="68" t="n">
        <f aca="false">7.15*3600</f>
        <v>25740</v>
      </c>
      <c r="H133" s="68" t="n">
        <v>306.6</v>
      </c>
      <c r="I133" s="68" t="n">
        <v>255147.586206897</v>
      </c>
      <c r="J133" s="68" t="n">
        <v>257400</v>
      </c>
      <c r="K133" s="75" t="n">
        <f aca="false">E133*H133/G133</f>
        <v>8.62386946386946</v>
      </c>
      <c r="L133" s="76" t="n">
        <f aca="false">I133/G133</f>
        <v>9.91249363663157</v>
      </c>
      <c r="M133" s="77" t="n">
        <v>0.85</v>
      </c>
      <c r="N133" s="78" t="n">
        <v>0.78</v>
      </c>
      <c r="O133" s="79" t="n">
        <f aca="false">H133*E133/I133</f>
        <v>0.87</v>
      </c>
      <c r="P133" s="80" t="n">
        <f aca="false">+H133*E133/J133</f>
        <v>0.862386946386946</v>
      </c>
    </row>
    <row r="134" customFormat="false" ht="14.4" hidden="false" customHeight="false" outlineLevel="0" collapsed="false">
      <c r="A134" s="25" t="s">
        <v>135</v>
      </c>
      <c r="B134" s="26" t="n">
        <v>44065</v>
      </c>
      <c r="C134" s="7" t="s">
        <v>61</v>
      </c>
      <c r="D134" s="7" t="s">
        <v>62</v>
      </c>
      <c r="E134" s="28" t="n">
        <v>852</v>
      </c>
      <c r="F134" s="28" t="n">
        <v>0</v>
      </c>
      <c r="G134" s="68" t="n">
        <f aca="false">7.15*3600</f>
        <v>25740</v>
      </c>
      <c r="H134" s="68" t="n">
        <v>286.8</v>
      </c>
      <c r="I134" s="68" t="n">
        <v>280866.206896552</v>
      </c>
      <c r="J134" s="68" t="n">
        <v>283140</v>
      </c>
      <c r="K134" s="75" t="n">
        <f aca="false">E134*H134/G134</f>
        <v>9.49314685314685</v>
      </c>
      <c r="L134" s="76" t="n">
        <f aca="false">I134/G134</f>
        <v>10.9116630495941</v>
      </c>
      <c r="M134" s="77" t="n">
        <v>0.85</v>
      </c>
      <c r="N134" s="78" t="n">
        <v>0.78</v>
      </c>
      <c r="O134" s="79" t="n">
        <f aca="false">H134*E134/I134</f>
        <v>0.87</v>
      </c>
      <c r="P134" s="80" t="n">
        <f aca="false">+H134*E134/J134</f>
        <v>0.863013350286078</v>
      </c>
    </row>
    <row r="135" customFormat="false" ht="14.4" hidden="false" customHeight="false" outlineLevel="0" collapsed="false">
      <c r="A135" s="25" t="s">
        <v>135</v>
      </c>
      <c r="B135" s="26" t="n">
        <v>44065</v>
      </c>
      <c r="C135" s="7" t="s">
        <v>63</v>
      </c>
      <c r="D135" s="7" t="s">
        <v>64</v>
      </c>
      <c r="E135" s="28" t="n">
        <v>0</v>
      </c>
      <c r="F135" s="28" t="n">
        <v>0</v>
      </c>
      <c r="G135" s="68" t="n">
        <f aca="false">7.15*3600</f>
        <v>25740</v>
      </c>
      <c r="H135" s="68" t="n">
        <v>273</v>
      </c>
      <c r="I135" s="68" t="n">
        <v>0</v>
      </c>
      <c r="J135" s="68" t="n">
        <v>0</v>
      </c>
      <c r="K135" s="75" t="n">
        <f aca="false">E135*H135/G135</f>
        <v>0</v>
      </c>
      <c r="L135" s="76" t="n">
        <f aca="false">I135/G135</f>
        <v>0</v>
      </c>
      <c r="M135" s="77" t="n">
        <v>0.85</v>
      </c>
      <c r="N135" s="78" t="n">
        <v>0.78</v>
      </c>
      <c r="O135" s="79" t="s">
        <v>155</v>
      </c>
      <c r="P135" s="80" t="s">
        <v>155</v>
      </c>
    </row>
    <row r="136" customFormat="false" ht="14.4" hidden="false" customHeight="false" outlineLevel="0" collapsed="false">
      <c r="A136" s="25" t="s">
        <v>135</v>
      </c>
      <c r="B136" s="26" t="n">
        <v>44065</v>
      </c>
      <c r="C136" s="7" t="s">
        <v>65</v>
      </c>
      <c r="D136" s="7" t="s">
        <v>66</v>
      </c>
      <c r="E136" s="28" t="n">
        <v>0</v>
      </c>
      <c r="F136" s="28" t="n">
        <v>0</v>
      </c>
      <c r="G136" s="68" t="n">
        <f aca="false">7.15*3600</f>
        <v>25740</v>
      </c>
      <c r="H136" s="68" t="n">
        <v>226.8</v>
      </c>
      <c r="I136" s="68" t="n">
        <v>0</v>
      </c>
      <c r="J136" s="68" t="n">
        <v>0</v>
      </c>
      <c r="K136" s="75" t="n">
        <f aca="false">E136*H136/G136</f>
        <v>0</v>
      </c>
      <c r="L136" s="76" t="n">
        <f aca="false">I136/G136</f>
        <v>0</v>
      </c>
      <c r="M136" s="77" t="n">
        <v>0.85</v>
      </c>
      <c r="N136" s="78" t="n">
        <v>0.78</v>
      </c>
      <c r="O136" s="79" t="s">
        <v>155</v>
      </c>
      <c r="P136" s="80" t="s">
        <v>155</v>
      </c>
    </row>
    <row r="137" customFormat="false" ht="14.4" hidden="false" customHeight="false" outlineLevel="0" collapsed="false">
      <c r="A137" s="25" t="s">
        <v>135</v>
      </c>
      <c r="B137" s="26" t="n">
        <v>44065</v>
      </c>
      <c r="C137" s="7" t="s">
        <v>67</v>
      </c>
      <c r="D137" s="7" t="s">
        <v>68</v>
      </c>
      <c r="E137" s="28" t="n">
        <v>356</v>
      </c>
      <c r="F137" s="28" t="n">
        <v>0</v>
      </c>
      <c r="G137" s="68" t="n">
        <f aca="false">7.15*3600</f>
        <v>25740</v>
      </c>
      <c r="H137" s="68" t="n">
        <v>226.8</v>
      </c>
      <c r="I137" s="68" t="n">
        <v>92805.5172413793</v>
      </c>
      <c r="J137" s="68" t="n">
        <v>102960</v>
      </c>
      <c r="K137" s="75" t="n">
        <f aca="false">E137*H137/G137</f>
        <v>3.13678321678322</v>
      </c>
      <c r="L137" s="76" t="n">
        <f aca="false">I137/G137</f>
        <v>3.60549795032554</v>
      </c>
      <c r="M137" s="77" t="n">
        <v>0.85</v>
      </c>
      <c r="N137" s="78" t="n">
        <v>0.78</v>
      </c>
      <c r="O137" s="79" t="n">
        <f aca="false">H137*E137/I137</f>
        <v>0.87</v>
      </c>
      <c r="P137" s="80" t="n">
        <f aca="false">+H137*E137/J137</f>
        <v>0.784195804195804</v>
      </c>
    </row>
    <row r="138" customFormat="false" ht="14.4" hidden="false" customHeight="false" outlineLevel="0" collapsed="false">
      <c r="A138" s="25" t="s">
        <v>135</v>
      </c>
      <c r="B138" s="26" t="n">
        <v>44065</v>
      </c>
      <c r="C138" s="7" t="s">
        <v>69</v>
      </c>
      <c r="D138" s="7" t="s">
        <v>70</v>
      </c>
      <c r="E138" s="28" t="n">
        <v>724</v>
      </c>
      <c r="F138" s="28" t="n">
        <v>0</v>
      </c>
      <c r="G138" s="68" t="n">
        <f aca="false">7.15*3600</f>
        <v>25740</v>
      </c>
      <c r="H138" s="68" t="n">
        <v>406.8</v>
      </c>
      <c r="I138" s="68" t="n">
        <v>338532.413793103</v>
      </c>
      <c r="J138" s="68" t="n">
        <v>360360</v>
      </c>
      <c r="K138" s="75" t="n">
        <f aca="false">E138*H138/G138</f>
        <v>11.4422377622378</v>
      </c>
      <c r="L138" s="76" t="n">
        <f aca="false">I138/G138</f>
        <v>13.1519974278595</v>
      </c>
      <c r="M138" s="77" t="n">
        <v>0.85</v>
      </c>
      <c r="N138" s="78" t="n">
        <v>0.78</v>
      </c>
      <c r="O138" s="79" t="n">
        <f aca="false">H138*E138/I138</f>
        <v>0.87</v>
      </c>
      <c r="P138" s="80" t="n">
        <f aca="false">+H138*E138/J138</f>
        <v>0.817302697302697</v>
      </c>
    </row>
    <row r="139" customFormat="false" ht="14.4" hidden="false" customHeight="false" outlineLevel="0" collapsed="false">
      <c r="A139" s="25" t="s">
        <v>135</v>
      </c>
      <c r="B139" s="26" t="n">
        <v>44065</v>
      </c>
      <c r="C139" s="7" t="s">
        <v>71</v>
      </c>
      <c r="D139" s="7" t="s">
        <v>72</v>
      </c>
      <c r="E139" s="28" t="n">
        <v>852</v>
      </c>
      <c r="F139" s="28" t="n">
        <v>752</v>
      </c>
      <c r="G139" s="68" t="n">
        <f aca="false">7.15*3600</f>
        <v>25740</v>
      </c>
      <c r="H139" s="68" t="n">
        <v>292.8</v>
      </c>
      <c r="I139" s="68" t="n">
        <v>286742.068965517</v>
      </c>
      <c r="J139" s="68" t="n">
        <v>308880</v>
      </c>
      <c r="K139" s="75" t="n">
        <f aca="false">E139*H139/G139</f>
        <v>9.69174825174825</v>
      </c>
      <c r="L139" s="76" t="n">
        <f aca="false">I139/G139</f>
        <v>11.1399405192509</v>
      </c>
      <c r="M139" s="77" t="n">
        <v>0.85</v>
      </c>
      <c r="N139" s="78" t="n">
        <v>0.78</v>
      </c>
      <c r="O139" s="79" t="n">
        <f aca="false">H139*E139/I139</f>
        <v>0.87</v>
      </c>
      <c r="P139" s="80" t="n">
        <f aca="false">+H139*E139/J139</f>
        <v>0.807645687645688</v>
      </c>
    </row>
    <row r="140" customFormat="false" ht="14.4" hidden="false" customHeight="false" outlineLevel="0" collapsed="false">
      <c r="A140" s="25" t="s">
        <v>135</v>
      </c>
      <c r="B140" s="26" t="n">
        <v>44065</v>
      </c>
      <c r="C140" s="7" t="s">
        <v>73</v>
      </c>
      <c r="D140" s="7" t="s">
        <v>74</v>
      </c>
      <c r="E140" s="28" t="n">
        <v>816</v>
      </c>
      <c r="F140" s="28" t="n">
        <v>716</v>
      </c>
      <c r="G140" s="68" t="n">
        <f aca="false">7.15*3600</f>
        <v>25740</v>
      </c>
      <c r="H140" s="68" t="n">
        <v>214.8</v>
      </c>
      <c r="I140" s="68" t="n">
        <v>201467.586206897</v>
      </c>
      <c r="J140" s="68" t="n">
        <v>205920</v>
      </c>
      <c r="K140" s="75" t="n">
        <f aca="false">E140*H140/G140</f>
        <v>6.80951048951049</v>
      </c>
      <c r="L140" s="76" t="n">
        <f aca="false">I140/G140</f>
        <v>7.82702355116148</v>
      </c>
      <c r="M140" s="77" t="n">
        <v>0.85</v>
      </c>
      <c r="N140" s="78" t="n">
        <v>0.78</v>
      </c>
      <c r="O140" s="79" t="n">
        <f aca="false">H140*E140/I140</f>
        <v>0.87</v>
      </c>
      <c r="P140" s="80" t="n">
        <f aca="false">+H140*E140/J140</f>
        <v>0.851188811188811</v>
      </c>
    </row>
    <row r="141" customFormat="false" ht="14.4" hidden="false" customHeight="false" outlineLevel="0" collapsed="false">
      <c r="A141" s="25" t="s">
        <v>135</v>
      </c>
      <c r="B141" s="26" t="n">
        <v>44065</v>
      </c>
      <c r="C141" s="7" t="s">
        <v>75</v>
      </c>
      <c r="D141" s="7" t="s">
        <v>76</v>
      </c>
      <c r="E141" s="39" t="n">
        <v>873</v>
      </c>
      <c r="F141" s="28" t="n">
        <v>773</v>
      </c>
      <c r="G141" s="68" t="n">
        <f aca="false">7.15*3600</f>
        <v>25740</v>
      </c>
      <c r="H141" s="68" t="n">
        <v>766.8</v>
      </c>
      <c r="I141" s="68" t="n">
        <v>769444.137931034</v>
      </c>
      <c r="J141" s="68" t="n">
        <v>772200</v>
      </c>
      <c r="K141" s="75" t="n">
        <f aca="false">E141*H141/G141</f>
        <v>26.0068531468531</v>
      </c>
      <c r="L141" s="76" t="n">
        <f aca="false">I141/G141</f>
        <v>29.8929346515553</v>
      </c>
      <c r="M141" s="77" t="n">
        <v>0.85</v>
      </c>
      <c r="N141" s="78" t="n">
        <v>0.78</v>
      </c>
      <c r="O141" s="79" t="n">
        <f aca="false">H141*E141/I141</f>
        <v>0.87</v>
      </c>
      <c r="P141" s="80" t="n">
        <f aca="false">+H141*E141/J141</f>
        <v>0.866895104895105</v>
      </c>
    </row>
    <row r="142" customFormat="false" ht="14.4" hidden="false" customHeight="false" outlineLevel="0" collapsed="false">
      <c r="A142" s="25" t="s">
        <v>135</v>
      </c>
      <c r="B142" s="26" t="n">
        <v>44066</v>
      </c>
      <c r="C142" s="7" t="s">
        <v>55</v>
      </c>
      <c r="D142" s="7" t="s">
        <v>56</v>
      </c>
      <c r="E142" s="28" t="n">
        <v>851</v>
      </c>
      <c r="F142" s="28" t="n">
        <v>0</v>
      </c>
      <c r="G142" s="68" t="n">
        <f aca="false">7.15*3600</f>
        <v>25740</v>
      </c>
      <c r="H142" s="68" t="n">
        <v>231</v>
      </c>
      <c r="I142" s="68" t="n">
        <v>225955.172413793</v>
      </c>
      <c r="J142" s="68" t="n">
        <v>231660</v>
      </c>
      <c r="K142" s="75" t="n">
        <f aca="false">E142*H142/G142</f>
        <v>7.63717948717949</v>
      </c>
      <c r="L142" s="76" t="n">
        <f aca="false">I142/G142</f>
        <v>8.77836722664309</v>
      </c>
      <c r="M142" s="77" t="n">
        <v>0.85</v>
      </c>
      <c r="N142" s="78" t="n">
        <v>0.78</v>
      </c>
      <c r="O142" s="79" t="n">
        <f aca="false">H142*E142/I142</f>
        <v>0.87</v>
      </c>
      <c r="P142" s="80" t="n">
        <f aca="false">+H142*E142/J142</f>
        <v>0.848575498575499</v>
      </c>
    </row>
    <row r="143" customFormat="false" ht="14.4" hidden="false" customHeight="false" outlineLevel="0" collapsed="false">
      <c r="A143" s="25" t="s">
        <v>135</v>
      </c>
      <c r="B143" s="26" t="n">
        <v>44066</v>
      </c>
      <c r="C143" s="7" t="s">
        <v>57</v>
      </c>
      <c r="D143" s="7" t="s">
        <v>58</v>
      </c>
      <c r="E143" s="28" t="n">
        <v>861</v>
      </c>
      <c r="F143" s="28" t="n">
        <v>0</v>
      </c>
      <c r="G143" s="68" t="n">
        <f aca="false">7.15*3600</f>
        <v>25740</v>
      </c>
      <c r="H143" s="68" t="n">
        <v>280.2</v>
      </c>
      <c r="I143" s="68" t="n">
        <v>277301.379310345</v>
      </c>
      <c r="J143" s="68" t="n">
        <v>283140</v>
      </c>
      <c r="K143" s="75" t="n">
        <f aca="false">E143*H143/G143</f>
        <v>9.37265734265734</v>
      </c>
      <c r="L143" s="76" t="n">
        <f aca="false">I143/G143</f>
        <v>10.7731693593763</v>
      </c>
      <c r="M143" s="77" t="n">
        <v>0.85</v>
      </c>
      <c r="N143" s="78" t="n">
        <v>0.78</v>
      </c>
      <c r="O143" s="79" t="n">
        <f aca="false">H143*E143/I143</f>
        <v>0.87</v>
      </c>
      <c r="P143" s="80" t="n">
        <f aca="false">+H143*E143/J143</f>
        <v>0.852059758423395</v>
      </c>
    </row>
    <row r="144" customFormat="false" ht="14.4" hidden="false" customHeight="false" outlineLevel="0" collapsed="false">
      <c r="A144" s="25" t="s">
        <v>135</v>
      </c>
      <c r="B144" s="26" t="n">
        <v>44066</v>
      </c>
      <c r="C144" s="7" t="s">
        <v>59</v>
      </c>
      <c r="D144" s="7" t="s">
        <v>60</v>
      </c>
      <c r="E144" s="28" t="n">
        <v>1106</v>
      </c>
      <c r="F144" s="28" t="n">
        <v>0</v>
      </c>
      <c r="G144" s="68" t="n">
        <f aca="false">7.15*3600</f>
        <v>25740</v>
      </c>
      <c r="H144" s="68" t="n">
        <v>306.6</v>
      </c>
      <c r="I144" s="68" t="n">
        <v>389769.655172414</v>
      </c>
      <c r="J144" s="68" t="n">
        <v>411840</v>
      </c>
      <c r="K144" s="75" t="n">
        <f aca="false">E144*H144/G144</f>
        <v>13.1740326340326</v>
      </c>
      <c r="L144" s="76" t="n">
        <f aca="false">I144/G144</f>
        <v>15.1425662460145</v>
      </c>
      <c r="M144" s="77" t="n">
        <v>0.85</v>
      </c>
      <c r="N144" s="78" t="n">
        <v>0.78</v>
      </c>
      <c r="O144" s="79" t="n">
        <f aca="false">H144*E144/I144</f>
        <v>0.87</v>
      </c>
      <c r="P144" s="80" t="n">
        <f aca="false">+H144*E144/J144</f>
        <v>0.82337703962704</v>
      </c>
    </row>
    <row r="145" customFormat="false" ht="14.4" hidden="false" customHeight="false" outlineLevel="0" collapsed="false">
      <c r="A145" s="25" t="s">
        <v>135</v>
      </c>
      <c r="B145" s="26" t="n">
        <v>44066</v>
      </c>
      <c r="C145" s="7" t="s">
        <v>61</v>
      </c>
      <c r="D145" s="7" t="s">
        <v>62</v>
      </c>
      <c r="E145" s="28" t="n">
        <v>728</v>
      </c>
      <c r="F145" s="28" t="n">
        <v>0</v>
      </c>
      <c r="G145" s="68" t="n">
        <f aca="false">7.15*3600</f>
        <v>25740</v>
      </c>
      <c r="H145" s="68" t="n">
        <v>286.8</v>
      </c>
      <c r="I145" s="68" t="n">
        <v>239988.965517241</v>
      </c>
      <c r="J145" s="68" t="n">
        <v>257400</v>
      </c>
      <c r="K145" s="75" t="n">
        <f aca="false">E145*H145/G145</f>
        <v>8.11151515151515</v>
      </c>
      <c r="L145" s="76" t="n">
        <f aca="false">I145/G145</f>
        <v>9.32358063392546</v>
      </c>
      <c r="M145" s="77" t="n">
        <v>0.85</v>
      </c>
      <c r="N145" s="78" t="n">
        <v>0.78</v>
      </c>
      <c r="O145" s="79" t="n">
        <f aca="false">H145*E145/I145</f>
        <v>0.87</v>
      </c>
      <c r="P145" s="80" t="n">
        <f aca="false">+H145*E145/J145</f>
        <v>0.811151515151515</v>
      </c>
    </row>
    <row r="146" customFormat="false" ht="14.4" hidden="false" customHeight="false" outlineLevel="0" collapsed="false">
      <c r="A146" s="25" t="s">
        <v>135</v>
      </c>
      <c r="B146" s="26" t="n">
        <v>44066</v>
      </c>
      <c r="C146" s="7" t="s">
        <v>63</v>
      </c>
      <c r="D146" s="7" t="s">
        <v>64</v>
      </c>
      <c r="E146" s="28" t="n">
        <v>788</v>
      </c>
      <c r="F146" s="28" t="n">
        <v>0</v>
      </c>
      <c r="G146" s="68" t="n">
        <f aca="false">7.15*3600</f>
        <v>25740</v>
      </c>
      <c r="H146" s="68" t="n">
        <v>273</v>
      </c>
      <c r="I146" s="68" t="n">
        <v>247268.965517241</v>
      </c>
      <c r="J146" s="68" t="n">
        <v>257400</v>
      </c>
      <c r="K146" s="75" t="n">
        <f aca="false">E146*H146/G146</f>
        <v>8.35757575757576</v>
      </c>
      <c r="L146" s="76" t="n">
        <f aca="false">I146/G146</f>
        <v>9.60640891675375</v>
      </c>
      <c r="M146" s="77" t="n">
        <v>0.85</v>
      </c>
      <c r="N146" s="78" t="n">
        <v>0.78</v>
      </c>
      <c r="O146" s="79" t="n">
        <f aca="false">H146*E146/I146</f>
        <v>0.87</v>
      </c>
      <c r="P146" s="80" t="n">
        <f aca="false">+H146*E146/J146</f>
        <v>0.835757575757576</v>
      </c>
    </row>
    <row r="147" customFormat="false" ht="14.4" hidden="false" customHeight="false" outlineLevel="0" collapsed="false">
      <c r="A147" s="25" t="s">
        <v>135</v>
      </c>
      <c r="B147" s="26" t="n">
        <v>44066</v>
      </c>
      <c r="C147" s="7" t="s">
        <v>65</v>
      </c>
      <c r="D147" s="7" t="s">
        <v>66</v>
      </c>
      <c r="E147" s="28" t="n">
        <v>577</v>
      </c>
      <c r="F147" s="28" t="n">
        <v>0</v>
      </c>
      <c r="G147" s="68" t="n">
        <f aca="false">7.15*3600</f>
        <v>25740</v>
      </c>
      <c r="H147" s="68" t="n">
        <v>226.8</v>
      </c>
      <c r="I147" s="68" t="n">
        <v>150417.931034483</v>
      </c>
      <c r="J147" s="68" t="n">
        <v>154440</v>
      </c>
      <c r="K147" s="75" t="n">
        <f aca="false">E147*H147/G147</f>
        <v>5.08405594405594</v>
      </c>
      <c r="L147" s="76" t="n">
        <f aca="false">I147/G147</f>
        <v>5.84374246443212</v>
      </c>
      <c r="M147" s="77" t="n">
        <v>0.85</v>
      </c>
      <c r="N147" s="78" t="n">
        <v>0.78</v>
      </c>
      <c r="O147" s="79" t="n">
        <f aca="false">H147*E147/I147</f>
        <v>0.87</v>
      </c>
      <c r="P147" s="80" t="n">
        <f aca="false">+H147*E147/J147</f>
        <v>0.847342657342657</v>
      </c>
    </row>
    <row r="148" customFormat="false" ht="14.4" hidden="false" customHeight="false" outlineLevel="0" collapsed="false">
      <c r="A148" s="25" t="s">
        <v>135</v>
      </c>
      <c r="B148" s="26" t="n">
        <v>44066</v>
      </c>
      <c r="C148" s="7" t="s">
        <v>67</v>
      </c>
      <c r="D148" s="7" t="s">
        <v>68</v>
      </c>
      <c r="E148" s="39" t="n">
        <v>672</v>
      </c>
      <c r="F148" s="28" t="n">
        <v>0</v>
      </c>
      <c r="G148" s="68" t="n">
        <f aca="false">7.15*3600</f>
        <v>25740</v>
      </c>
      <c r="H148" s="68" t="n">
        <v>226.8</v>
      </c>
      <c r="I148" s="68" t="n">
        <v>175183.448275862</v>
      </c>
      <c r="J148" s="68" t="n">
        <v>180180</v>
      </c>
      <c r="K148" s="75" t="n">
        <f aca="false">E148*H148/G148</f>
        <v>5.92111888111888</v>
      </c>
      <c r="L148" s="76" t="n">
        <f aca="false">I148/G148</f>
        <v>6.80588377140101</v>
      </c>
      <c r="M148" s="77" t="n">
        <v>0.85</v>
      </c>
      <c r="N148" s="78" t="n">
        <v>0.78</v>
      </c>
      <c r="O148" s="79" t="n">
        <f aca="false">H148*E148/I148</f>
        <v>0.87</v>
      </c>
      <c r="P148" s="80" t="n">
        <f aca="false">+H148*E148/J148</f>
        <v>0.845874125874126</v>
      </c>
    </row>
    <row r="149" customFormat="false" ht="14.4" hidden="false" customHeight="false" outlineLevel="0" collapsed="false">
      <c r="A149" s="25" t="s">
        <v>135</v>
      </c>
      <c r="B149" s="26" t="n">
        <v>44066</v>
      </c>
      <c r="C149" s="7" t="s">
        <v>69</v>
      </c>
      <c r="D149" s="7" t="s">
        <v>70</v>
      </c>
      <c r="E149" s="39" t="n">
        <v>1074</v>
      </c>
      <c r="F149" s="28" t="n">
        <v>0</v>
      </c>
      <c r="G149" s="68" t="n">
        <f aca="false">7.15*3600</f>
        <v>25740</v>
      </c>
      <c r="H149" s="68" t="n">
        <v>406.8</v>
      </c>
      <c r="I149" s="68" t="n">
        <v>502187.586206897</v>
      </c>
      <c r="J149" s="68" t="n">
        <v>514800</v>
      </c>
      <c r="K149" s="75" t="n">
        <f aca="false">E149*H149/G149</f>
        <v>16.9737062937063</v>
      </c>
      <c r="L149" s="76" t="n">
        <f aca="false">I149/G149</f>
        <v>19.5100072341452</v>
      </c>
      <c r="M149" s="77" t="n">
        <v>0.85</v>
      </c>
      <c r="N149" s="78" t="n">
        <v>0.78</v>
      </c>
      <c r="O149" s="79" t="n">
        <f aca="false">H149*E149/I149</f>
        <v>0.87</v>
      </c>
      <c r="P149" s="80" t="n">
        <f aca="false">+H149*E149/J149</f>
        <v>0.848685314685315</v>
      </c>
    </row>
    <row r="150" customFormat="false" ht="14.4" hidden="false" customHeight="false" outlineLevel="0" collapsed="false">
      <c r="A150" s="25" t="s">
        <v>135</v>
      </c>
      <c r="B150" s="26" t="n">
        <v>44066</v>
      </c>
      <c r="C150" s="7" t="s">
        <v>71</v>
      </c>
      <c r="D150" s="7" t="s">
        <v>72</v>
      </c>
      <c r="E150" s="28" t="n">
        <v>427</v>
      </c>
      <c r="F150" s="28" t="n">
        <v>327</v>
      </c>
      <c r="G150" s="68" t="n">
        <f aca="false">7.15*3600</f>
        <v>25740</v>
      </c>
      <c r="H150" s="68" t="n">
        <v>292.8</v>
      </c>
      <c r="I150" s="68" t="n">
        <v>143707.586206897</v>
      </c>
      <c r="J150" s="68" t="n">
        <v>154440</v>
      </c>
      <c r="K150" s="75" t="n">
        <f aca="false">E150*H150/G150</f>
        <v>4.85724941724942</v>
      </c>
      <c r="L150" s="76" t="n">
        <f aca="false">I150/G150</f>
        <v>5.58304530718324</v>
      </c>
      <c r="M150" s="77" t="n">
        <v>0.85</v>
      </c>
      <c r="N150" s="78" t="n">
        <v>0.78</v>
      </c>
      <c r="O150" s="79" t="n">
        <f aca="false">H150*E150/I150</f>
        <v>0.87</v>
      </c>
      <c r="P150" s="80" t="n">
        <f aca="false">+H150*E150/J150</f>
        <v>0.809541569541569</v>
      </c>
    </row>
    <row r="151" customFormat="false" ht="14.4" hidden="false" customHeight="false" outlineLevel="0" collapsed="false">
      <c r="A151" s="25" t="s">
        <v>135</v>
      </c>
      <c r="B151" s="26" t="n">
        <v>44066</v>
      </c>
      <c r="C151" s="7" t="s">
        <v>73</v>
      </c>
      <c r="D151" s="7" t="s">
        <v>74</v>
      </c>
      <c r="E151" s="28" t="n">
        <v>582</v>
      </c>
      <c r="F151" s="28" t="n">
        <v>482</v>
      </c>
      <c r="G151" s="68" t="n">
        <f aca="false">7.15*3600</f>
        <v>25740</v>
      </c>
      <c r="H151" s="68" t="n">
        <v>214.8</v>
      </c>
      <c r="I151" s="68" t="n">
        <v>143693.793103448</v>
      </c>
      <c r="J151" s="68" t="n">
        <v>154440</v>
      </c>
      <c r="K151" s="75" t="n">
        <f aca="false">E151*H151/G151</f>
        <v>4.85678321678322</v>
      </c>
      <c r="L151" s="76" t="n">
        <f aca="false">I151/G151</f>
        <v>5.58250944457841</v>
      </c>
      <c r="M151" s="77" t="n">
        <v>0.85</v>
      </c>
      <c r="N151" s="78" t="n">
        <v>0.78</v>
      </c>
      <c r="O151" s="79" t="n">
        <f aca="false">H151*E151/I151</f>
        <v>0.87</v>
      </c>
      <c r="P151" s="80" t="n">
        <f aca="false">+H151*E151/J151</f>
        <v>0.80946386946387</v>
      </c>
    </row>
    <row r="152" customFormat="false" ht="14.4" hidden="false" customHeight="false" outlineLevel="0" collapsed="false">
      <c r="A152" s="25" t="s">
        <v>135</v>
      </c>
      <c r="B152" s="26" t="n">
        <v>44066</v>
      </c>
      <c r="C152" s="7" t="s">
        <v>75</v>
      </c>
      <c r="D152" s="7" t="s">
        <v>76</v>
      </c>
      <c r="E152" s="28" t="n">
        <v>618</v>
      </c>
      <c r="F152" s="28" t="n">
        <v>518</v>
      </c>
      <c r="G152" s="68" t="n">
        <f aca="false">7.15*3600</f>
        <v>25740</v>
      </c>
      <c r="H152" s="68" t="n">
        <v>766.8</v>
      </c>
      <c r="I152" s="68" t="n">
        <v>544692.413793103</v>
      </c>
      <c r="J152" s="68" t="n">
        <v>566280</v>
      </c>
      <c r="K152" s="75" t="n">
        <f aca="false">E152*H152/G152</f>
        <v>18.4103496503496</v>
      </c>
      <c r="L152" s="76" t="n">
        <f aca="false">I152/G152</f>
        <v>21.1613214371835</v>
      </c>
      <c r="M152" s="77" t="n">
        <v>0.85</v>
      </c>
      <c r="N152" s="78" t="n">
        <v>0.78</v>
      </c>
      <c r="O152" s="79" t="n">
        <f aca="false">H152*E152/I152</f>
        <v>0.87</v>
      </c>
      <c r="P152" s="80" t="n">
        <f aca="false">+H152*E152/J152</f>
        <v>0.836834075015893</v>
      </c>
    </row>
    <row r="153" customFormat="false" ht="14.4" hidden="false" customHeight="false" outlineLevel="0" collapsed="false">
      <c r="A153" s="43" t="s">
        <v>136</v>
      </c>
      <c r="B153" s="26" t="n">
        <v>44067</v>
      </c>
      <c r="C153" s="7" t="s">
        <v>55</v>
      </c>
      <c r="D153" s="7" t="s">
        <v>56</v>
      </c>
      <c r="E153" s="28" t="n">
        <v>724</v>
      </c>
      <c r="F153" s="28" t="n">
        <v>0</v>
      </c>
      <c r="G153" s="68" t="n">
        <f aca="false">7.15*3600</f>
        <v>25740</v>
      </c>
      <c r="H153" s="68" t="n">
        <v>231</v>
      </c>
      <c r="I153" s="68" t="n">
        <v>192234.482758621</v>
      </c>
      <c r="J153" s="68" t="n">
        <v>205920</v>
      </c>
      <c r="K153" s="75" t="n">
        <f aca="false">E153*H153/G153</f>
        <v>6.4974358974359</v>
      </c>
      <c r="L153" s="76" t="n">
        <f aca="false">I153/G153</f>
        <v>7.46831712348954</v>
      </c>
      <c r="M153" s="77" t="n">
        <v>0.85</v>
      </c>
      <c r="N153" s="78" t="n">
        <v>0.78</v>
      </c>
      <c r="O153" s="79" t="n">
        <f aca="false">H153*E153/I153</f>
        <v>0.87</v>
      </c>
      <c r="P153" s="80" t="n">
        <f aca="false">+H153*E153/J153</f>
        <v>0.812179487179487</v>
      </c>
    </row>
    <row r="154" customFormat="false" ht="14.4" hidden="false" customHeight="false" outlineLevel="0" collapsed="false">
      <c r="A154" s="43" t="s">
        <v>136</v>
      </c>
      <c r="B154" s="26" t="n">
        <v>44067</v>
      </c>
      <c r="C154" s="7" t="s">
        <v>57</v>
      </c>
      <c r="D154" s="7" t="s">
        <v>58</v>
      </c>
      <c r="E154" s="28" t="n">
        <v>852</v>
      </c>
      <c r="F154" s="28" t="n">
        <v>0</v>
      </c>
      <c r="G154" s="68" t="n">
        <f aca="false">7.15*3600</f>
        <v>25740</v>
      </c>
      <c r="H154" s="68" t="n">
        <v>280.2</v>
      </c>
      <c r="I154" s="68" t="n">
        <v>274402.75862069</v>
      </c>
      <c r="J154" s="68" t="n">
        <v>283140</v>
      </c>
      <c r="K154" s="75" t="n">
        <f aca="false">E154*H154/G154</f>
        <v>9.27468531468531</v>
      </c>
      <c r="L154" s="76" t="n">
        <f aca="false">I154/G154</f>
        <v>10.6605578329716</v>
      </c>
      <c r="M154" s="77" t="n">
        <v>0.85</v>
      </c>
      <c r="N154" s="78" t="n">
        <v>0.78</v>
      </c>
      <c r="O154" s="79" t="n">
        <f aca="false">H154*E154/I154</f>
        <v>0.87</v>
      </c>
      <c r="P154" s="80" t="n">
        <f aca="false">+H154*E154/J154</f>
        <v>0.843153210425938</v>
      </c>
    </row>
    <row r="155" customFormat="false" ht="14.4" hidden="false" customHeight="false" outlineLevel="0" collapsed="false">
      <c r="A155" s="43" t="s">
        <v>136</v>
      </c>
      <c r="B155" s="26" t="n">
        <v>44067</v>
      </c>
      <c r="C155" s="7" t="s">
        <v>59</v>
      </c>
      <c r="D155" s="7" t="s">
        <v>60</v>
      </c>
      <c r="E155" s="39" t="n">
        <v>255.335664335662</v>
      </c>
      <c r="F155" s="28" t="n">
        <v>0</v>
      </c>
      <c r="G155" s="68" t="n">
        <f aca="false">7.15*3600</f>
        <v>25740</v>
      </c>
      <c r="H155" s="68" t="n">
        <v>306.6</v>
      </c>
      <c r="I155" s="68" t="n">
        <v>89983.8099831195</v>
      </c>
      <c r="J155" s="68" t="n">
        <v>102960</v>
      </c>
      <c r="K155" s="75" t="n">
        <f aca="false">E155*H155/G155</f>
        <v>3.04141082693527</v>
      </c>
      <c r="L155" s="76" t="n">
        <f aca="false">I155/G155</f>
        <v>3.49587451371871</v>
      </c>
      <c r="M155" s="77" t="n">
        <v>0.85</v>
      </c>
      <c r="N155" s="78" t="n">
        <v>0.78</v>
      </c>
      <c r="O155" s="79" t="n">
        <f aca="false">H155*E155/I155</f>
        <v>0.87</v>
      </c>
      <c r="P155" s="80" t="n">
        <f aca="false">+H155*E155/J155</f>
        <v>0.760352706733819</v>
      </c>
    </row>
    <row r="156" customFormat="false" ht="14.4" hidden="false" customHeight="false" outlineLevel="0" collapsed="false">
      <c r="A156" s="43" t="s">
        <v>136</v>
      </c>
      <c r="B156" s="26" t="n">
        <v>44067</v>
      </c>
      <c r="C156" s="7" t="s">
        <v>61</v>
      </c>
      <c r="D156" s="7" t="s">
        <v>62</v>
      </c>
      <c r="E156" s="28" t="n">
        <v>264.234265734262</v>
      </c>
      <c r="F156" s="28" t="n">
        <v>0</v>
      </c>
      <c r="G156" s="68" t="n">
        <f aca="false">7.15*3600</f>
        <v>25740</v>
      </c>
      <c r="H156" s="68" t="n">
        <v>286.8</v>
      </c>
      <c r="I156" s="68" t="n">
        <v>87106.1924282602</v>
      </c>
      <c r="J156" s="68" t="n">
        <v>102960</v>
      </c>
      <c r="K156" s="75" t="n">
        <f aca="false">E156*H156/G156</f>
        <v>2.94414869512767</v>
      </c>
      <c r="L156" s="76" t="n">
        <f aca="false">I156/G156</f>
        <v>3.38407895991687</v>
      </c>
      <c r="M156" s="77" t="n">
        <v>0.85</v>
      </c>
      <c r="N156" s="78" t="n">
        <v>0.78</v>
      </c>
      <c r="O156" s="79" t="n">
        <f aca="false">H156*E156/I156</f>
        <v>0.87</v>
      </c>
      <c r="P156" s="80" t="n">
        <f aca="false">+H156*E156/J156</f>
        <v>0.736037173781919</v>
      </c>
    </row>
    <row r="157" customFormat="false" ht="14.4" hidden="false" customHeight="false" outlineLevel="0" collapsed="false">
      <c r="A157" s="43" t="s">
        <v>136</v>
      </c>
      <c r="B157" s="26" t="n">
        <v>44067</v>
      </c>
      <c r="C157" s="7" t="s">
        <v>63</v>
      </c>
      <c r="D157" s="7" t="s">
        <v>64</v>
      </c>
      <c r="E157" s="28" t="n">
        <v>273.132867132862</v>
      </c>
      <c r="F157" s="28" t="n">
        <v>0</v>
      </c>
      <c r="G157" s="68" t="n">
        <f aca="false">7.15*3600</f>
        <v>25740</v>
      </c>
      <c r="H157" s="68" t="n">
        <v>273</v>
      </c>
      <c r="I157" s="68" t="n">
        <v>85707.2100313463</v>
      </c>
      <c r="J157" s="68" t="n">
        <v>102960</v>
      </c>
      <c r="K157" s="75" t="n">
        <f aca="false">E157*H157/G157</f>
        <v>2.89686374231823</v>
      </c>
      <c r="L157" s="76" t="n">
        <f aca="false">I157/G157</f>
        <v>3.32972843944624</v>
      </c>
      <c r="M157" s="77" t="n">
        <v>0.85</v>
      </c>
      <c r="N157" s="78" t="n">
        <v>0.78</v>
      </c>
      <c r="O157" s="79" t="n">
        <f aca="false">H157*E157/I157</f>
        <v>0.87</v>
      </c>
      <c r="P157" s="80" t="n">
        <f aca="false">+H157*E157/J157</f>
        <v>0.724215935579558</v>
      </c>
    </row>
    <row r="158" customFormat="false" ht="14.4" hidden="false" customHeight="false" outlineLevel="0" collapsed="false">
      <c r="A158" s="43" t="s">
        <v>136</v>
      </c>
      <c r="B158" s="26" t="n">
        <v>44067</v>
      </c>
      <c r="C158" s="7" t="s">
        <v>65</v>
      </c>
      <c r="D158" s="7" t="s">
        <v>66</v>
      </c>
      <c r="E158" s="28" t="n">
        <v>282.031468531472</v>
      </c>
      <c r="F158" s="28" t="n">
        <v>0</v>
      </c>
      <c r="G158" s="68" t="n">
        <f aca="false">7.15*3600</f>
        <v>25740</v>
      </c>
      <c r="H158" s="68" t="n">
        <v>226.8</v>
      </c>
      <c r="I158" s="68" t="n">
        <v>82006.0731576126</v>
      </c>
      <c r="J158" s="68" t="n">
        <v>102960</v>
      </c>
      <c r="K158" s="75" t="n">
        <f aca="false">E158*H158/G158</f>
        <v>2.48503251992765</v>
      </c>
      <c r="L158" s="76" t="n">
        <f aca="false">I158/G158</f>
        <v>3.18593912811238</v>
      </c>
      <c r="M158" s="77" t="n">
        <v>0.85</v>
      </c>
      <c r="N158" s="78" t="n">
        <v>0.78</v>
      </c>
      <c r="O158" s="79" t="n">
        <f aca="false">H158*E158/I158</f>
        <v>0.78</v>
      </c>
      <c r="P158" s="80" t="n">
        <f aca="false">+H158*E158/J158</f>
        <v>0.621258129981914</v>
      </c>
    </row>
    <row r="159" customFormat="false" ht="14.4" hidden="false" customHeight="false" outlineLevel="0" collapsed="false">
      <c r="A159" s="43" t="s">
        <v>136</v>
      </c>
      <c r="B159" s="26" t="n">
        <v>44067</v>
      </c>
      <c r="C159" s="7" t="s">
        <v>67</v>
      </c>
      <c r="D159" s="7" t="s">
        <v>68</v>
      </c>
      <c r="E159" s="28" t="n">
        <v>290.930069930072</v>
      </c>
      <c r="F159" s="28" t="n">
        <v>0</v>
      </c>
      <c r="G159" s="68" t="n">
        <f aca="false">7.15*3600</f>
        <v>25740</v>
      </c>
      <c r="H159" s="68" t="n">
        <v>226.8</v>
      </c>
      <c r="I159" s="68" t="n">
        <v>84593.5126412055</v>
      </c>
      <c r="J159" s="68" t="n">
        <v>102960</v>
      </c>
      <c r="K159" s="75" t="n">
        <f aca="false">E159*H159/G159</f>
        <v>2.56343977700623</v>
      </c>
      <c r="L159" s="76" t="n">
        <f aca="false">I159/G159</f>
        <v>3.28646125257209</v>
      </c>
      <c r="M159" s="77" t="n">
        <v>0.85</v>
      </c>
      <c r="N159" s="78" t="n">
        <v>0.78</v>
      </c>
      <c r="O159" s="79" t="n">
        <f aca="false">H159*E159/I159</f>
        <v>0.78</v>
      </c>
      <c r="P159" s="80" t="n">
        <f aca="false">+H159*E159/J159</f>
        <v>0.640859944251557</v>
      </c>
    </row>
    <row r="160" customFormat="false" ht="14.4" hidden="false" customHeight="false" outlineLevel="0" collapsed="false">
      <c r="A160" s="43" t="s">
        <v>136</v>
      </c>
      <c r="B160" s="26" t="n">
        <v>44067</v>
      </c>
      <c r="C160" s="7" t="s">
        <v>69</v>
      </c>
      <c r="D160" s="7" t="s">
        <v>70</v>
      </c>
      <c r="E160" s="28" t="n">
        <v>299.828671328672</v>
      </c>
      <c r="F160" s="28" t="n">
        <v>0</v>
      </c>
      <c r="G160" s="68" t="n">
        <f aca="false">7.15*3600</f>
        <v>25740</v>
      </c>
      <c r="H160" s="68" t="n">
        <v>406.8</v>
      </c>
      <c r="I160" s="68" t="n">
        <v>156372.183969877</v>
      </c>
      <c r="J160" s="68" t="n">
        <v>180180</v>
      </c>
      <c r="K160" s="75" t="n">
        <f aca="false">E160*H160/G160</f>
        <v>4.7385510293902</v>
      </c>
      <c r="L160" s="76" t="n">
        <f aca="false">I160/G160</f>
        <v>6.07506542229513</v>
      </c>
      <c r="M160" s="77" t="n">
        <v>0.85</v>
      </c>
      <c r="N160" s="78" t="n">
        <v>0.78</v>
      </c>
      <c r="O160" s="79" t="n">
        <f aca="false">H160*E160/I160</f>
        <v>0.78</v>
      </c>
      <c r="P160" s="80" t="n">
        <f aca="false">+H160*E160/J160</f>
        <v>0.676935861341457</v>
      </c>
    </row>
    <row r="161" customFormat="false" ht="14.4" hidden="false" customHeight="false" outlineLevel="0" collapsed="false">
      <c r="A161" s="43" t="s">
        <v>136</v>
      </c>
      <c r="B161" s="26" t="n">
        <v>44067</v>
      </c>
      <c r="C161" s="7" t="s">
        <v>71</v>
      </c>
      <c r="D161" s="7" t="s">
        <v>72</v>
      </c>
      <c r="E161" s="28" t="n">
        <v>308.727272727272</v>
      </c>
      <c r="F161" s="28" t="n">
        <v>208.727272727272</v>
      </c>
      <c r="G161" s="68" t="n">
        <f aca="false">7.15*3600</f>
        <v>25740</v>
      </c>
      <c r="H161" s="68" t="n">
        <v>292.8</v>
      </c>
      <c r="I161" s="68" t="n">
        <v>115891.468531468</v>
      </c>
      <c r="J161" s="68" t="n">
        <v>128700</v>
      </c>
      <c r="K161" s="75" t="n">
        <f aca="false">E161*H161/G161</f>
        <v>3.51186268277177</v>
      </c>
      <c r="L161" s="76" t="n">
        <f aca="false">I161/G161</f>
        <v>4.5023880548356</v>
      </c>
      <c r="M161" s="77" t="n">
        <v>0.85</v>
      </c>
      <c r="N161" s="78" t="n">
        <v>0.78</v>
      </c>
      <c r="O161" s="79" t="n">
        <f aca="false">H161*E161/I161</f>
        <v>0.78</v>
      </c>
      <c r="P161" s="80" t="n">
        <f aca="false">+H161*E161/J161</f>
        <v>0.702372536554353</v>
      </c>
    </row>
    <row r="162" customFormat="false" ht="14.4" hidden="false" customHeight="false" outlineLevel="0" collapsed="false">
      <c r="A162" s="43" t="s">
        <v>136</v>
      </c>
      <c r="B162" s="26" t="n">
        <v>44067</v>
      </c>
      <c r="C162" s="7" t="s">
        <v>73</v>
      </c>
      <c r="D162" s="7" t="s">
        <v>74</v>
      </c>
      <c r="E162" s="28" t="n">
        <v>317.625874125872</v>
      </c>
      <c r="F162" s="28" t="n">
        <v>217.625874125872</v>
      </c>
      <c r="G162" s="68" t="n">
        <f aca="false">7.15*3600</f>
        <v>25740</v>
      </c>
      <c r="H162" s="68" t="n">
        <v>214.8</v>
      </c>
      <c r="I162" s="68" t="n">
        <v>87469.2791823555</v>
      </c>
      <c r="J162" s="68" t="n">
        <v>102960</v>
      </c>
      <c r="K162" s="75" t="n">
        <f aca="false">E162*H162/G162</f>
        <v>2.65058421764714</v>
      </c>
      <c r="L162" s="76" t="n">
        <f aca="false">I162/G162</f>
        <v>3.39818489441941</v>
      </c>
      <c r="M162" s="77" t="n">
        <v>0.85</v>
      </c>
      <c r="N162" s="78" t="n">
        <v>0.78</v>
      </c>
      <c r="O162" s="79" t="n">
        <f aca="false">H162*E162/I162</f>
        <v>0.78</v>
      </c>
      <c r="P162" s="80" t="n">
        <f aca="false">+H162*E162/J162</f>
        <v>0.662646054411784</v>
      </c>
    </row>
    <row r="163" customFormat="false" ht="14.4" hidden="false" customHeight="false" outlineLevel="0" collapsed="false">
      <c r="A163" s="43" t="s">
        <v>136</v>
      </c>
      <c r="B163" s="26" t="n">
        <v>44067</v>
      </c>
      <c r="C163" s="7" t="s">
        <v>75</v>
      </c>
      <c r="D163" s="7" t="s">
        <v>76</v>
      </c>
      <c r="E163" s="39" t="n">
        <v>326.524475524472</v>
      </c>
      <c r="F163" s="28" t="n">
        <v>210</v>
      </c>
      <c r="G163" s="68" t="n">
        <f aca="false">7.15*3600</f>
        <v>25740</v>
      </c>
      <c r="H163" s="68" t="n">
        <v>766.8</v>
      </c>
      <c r="I163" s="68" t="n">
        <v>320998.676707904</v>
      </c>
      <c r="J163" s="68" t="n">
        <v>334620</v>
      </c>
      <c r="K163" s="75" t="n">
        <f aca="false">E163*H163/G163</f>
        <v>9.72723262751224</v>
      </c>
      <c r="L163" s="76" t="n">
        <f aca="false">I163/G163</f>
        <v>12.4708110609131</v>
      </c>
      <c r="M163" s="77" t="n">
        <v>0.85</v>
      </c>
      <c r="N163" s="78" t="n">
        <v>0.78</v>
      </c>
      <c r="O163" s="79" t="n">
        <f aca="false">H163*E163/I163</f>
        <v>0.78</v>
      </c>
      <c r="P163" s="80" t="n">
        <f aca="false">+H163*E163/J163</f>
        <v>0.748248663654788</v>
      </c>
    </row>
    <row r="164" customFormat="false" ht="14.4" hidden="false" customHeight="false" outlineLevel="0" collapsed="false">
      <c r="A164" s="43" t="s">
        <v>136</v>
      </c>
      <c r="B164" s="26" t="n">
        <v>44068</v>
      </c>
      <c r="C164" s="7" t="s">
        <v>55</v>
      </c>
      <c r="D164" s="7" t="s">
        <v>56</v>
      </c>
      <c r="E164" s="28" t="n">
        <v>344.321678321682</v>
      </c>
      <c r="F164" s="28" t="n">
        <v>0</v>
      </c>
      <c r="G164" s="68" t="n">
        <f aca="false">7.15*3600</f>
        <v>25740</v>
      </c>
      <c r="H164" s="68" t="n">
        <v>231</v>
      </c>
      <c r="I164" s="68" t="n">
        <v>101972.189349114</v>
      </c>
      <c r="J164" s="68" t="n">
        <v>102960</v>
      </c>
      <c r="K164" s="75" t="n">
        <f aca="false">E164*H164/G164</f>
        <v>3.09006634391253</v>
      </c>
      <c r="L164" s="76" t="n">
        <f aca="false">I164/G164</f>
        <v>3.96162351783658</v>
      </c>
      <c r="M164" s="77" t="n">
        <v>0.85</v>
      </c>
      <c r="N164" s="78" t="n">
        <v>0.78</v>
      </c>
      <c r="O164" s="79" t="n">
        <f aca="false">H164*E164/I164</f>
        <v>0.78</v>
      </c>
      <c r="P164" s="80" t="n">
        <f aca="false">+H164*E164/J164</f>
        <v>0.772516585978133</v>
      </c>
    </row>
    <row r="165" customFormat="false" ht="14.4" hidden="false" customHeight="false" outlineLevel="0" collapsed="false">
      <c r="A165" s="43" t="s">
        <v>136</v>
      </c>
      <c r="B165" s="26" t="n">
        <v>44068</v>
      </c>
      <c r="C165" s="7" t="s">
        <v>57</v>
      </c>
      <c r="D165" s="7" t="s">
        <v>58</v>
      </c>
      <c r="E165" s="28" t="n">
        <v>353.220279720282</v>
      </c>
      <c r="F165" s="28" t="n">
        <v>0</v>
      </c>
      <c r="G165" s="68" t="n">
        <f aca="false">7.15*3600</f>
        <v>25740</v>
      </c>
      <c r="H165" s="68" t="n">
        <v>280.2</v>
      </c>
      <c r="I165" s="68" t="n">
        <v>126887.592791824</v>
      </c>
      <c r="J165" s="68" t="n">
        <v>128700</v>
      </c>
      <c r="K165" s="75" t="n">
        <f aca="false">E165*H165/G165</f>
        <v>3.84507856944922</v>
      </c>
      <c r="L165" s="76" t="n">
        <f aca="false">I165/G165</f>
        <v>4.92958790955029</v>
      </c>
      <c r="M165" s="77" t="n">
        <v>0.85</v>
      </c>
      <c r="N165" s="78" t="n">
        <v>0.78</v>
      </c>
      <c r="O165" s="79" t="n">
        <f aca="false">H165*E165/I165</f>
        <v>0.78</v>
      </c>
      <c r="P165" s="80" t="n">
        <f aca="false">+H165*E165/J165</f>
        <v>0.769015713889845</v>
      </c>
    </row>
    <row r="166" customFormat="false" ht="14.4" hidden="false" customHeight="false" outlineLevel="0" collapsed="false">
      <c r="A166" s="43" t="s">
        <v>136</v>
      </c>
      <c r="B166" s="26" t="n">
        <v>44068</v>
      </c>
      <c r="C166" s="7" t="s">
        <v>59</v>
      </c>
      <c r="D166" s="7" t="s">
        <v>60</v>
      </c>
      <c r="E166" s="39" t="n">
        <v>362.118881118882</v>
      </c>
      <c r="F166" s="28" t="n">
        <v>0</v>
      </c>
      <c r="G166" s="68" t="n">
        <f aca="false">7.15*3600</f>
        <v>25740</v>
      </c>
      <c r="H166" s="68" t="n">
        <v>306.6</v>
      </c>
      <c r="I166" s="68" t="n">
        <v>142340.575578268</v>
      </c>
      <c r="J166" s="68" t="n">
        <v>154440</v>
      </c>
      <c r="K166" s="75" t="n">
        <f aca="false">E166*H166/G166</f>
        <v>4.31335077509904</v>
      </c>
      <c r="L166" s="76" t="n">
        <f aca="false">I166/G166</f>
        <v>5.52993689115261</v>
      </c>
      <c r="M166" s="77" t="n">
        <v>0.85</v>
      </c>
      <c r="N166" s="78" t="n">
        <v>0.78</v>
      </c>
      <c r="O166" s="79" t="n">
        <f aca="false">H166*E166/I166</f>
        <v>0.78</v>
      </c>
      <c r="P166" s="80" t="n">
        <f aca="false">+H166*E166/J166</f>
        <v>0.71889179584984</v>
      </c>
    </row>
    <row r="167" customFormat="false" ht="14.4" hidden="false" customHeight="false" outlineLevel="0" collapsed="false">
      <c r="A167" s="43" t="s">
        <v>136</v>
      </c>
      <c r="B167" s="26" t="n">
        <v>44068</v>
      </c>
      <c r="C167" s="7" t="s">
        <v>61</v>
      </c>
      <c r="D167" s="7" t="s">
        <v>62</v>
      </c>
      <c r="E167" s="28" t="n">
        <v>371.017482517482</v>
      </c>
      <c r="F167" s="28" t="n">
        <v>0</v>
      </c>
      <c r="G167" s="68" t="n">
        <f aca="false">7.15*3600</f>
        <v>25740</v>
      </c>
      <c r="H167" s="68" t="n">
        <v>286.8</v>
      </c>
      <c r="I167" s="68" t="n">
        <v>136420.274341043</v>
      </c>
      <c r="J167" s="68" t="n">
        <v>154440</v>
      </c>
      <c r="K167" s="75" t="n">
        <f aca="false">E167*H167/G167</f>
        <v>4.13394770730435</v>
      </c>
      <c r="L167" s="76" t="n">
        <f aca="false">I167/G167</f>
        <v>5.29993295808249</v>
      </c>
      <c r="M167" s="77" t="n">
        <v>0.85</v>
      </c>
      <c r="N167" s="78" t="n">
        <v>0.78</v>
      </c>
      <c r="O167" s="79" t="n">
        <f aca="false">H167*E167/I167</f>
        <v>0.78</v>
      </c>
      <c r="P167" s="80" t="n">
        <f aca="false">+H167*E167/J167</f>
        <v>0.688991284550724</v>
      </c>
    </row>
    <row r="168" customFormat="false" ht="14.4" hidden="false" customHeight="false" outlineLevel="0" collapsed="false">
      <c r="A168" s="43" t="s">
        <v>136</v>
      </c>
      <c r="B168" s="26" t="n">
        <v>44068</v>
      </c>
      <c r="C168" s="7" t="s">
        <v>63</v>
      </c>
      <c r="D168" s="7" t="s">
        <v>64</v>
      </c>
      <c r="E168" s="28" t="n">
        <v>379.916083916082</v>
      </c>
      <c r="F168" s="28" t="n">
        <v>0</v>
      </c>
      <c r="G168" s="68" t="n">
        <f aca="false">7.15*3600</f>
        <v>25740</v>
      </c>
      <c r="H168" s="68" t="n">
        <v>273</v>
      </c>
      <c r="I168" s="68" t="n">
        <v>132970.629370629</v>
      </c>
      <c r="J168" s="68" t="n">
        <v>154440</v>
      </c>
      <c r="K168" s="75" t="n">
        <f aca="false">E168*H168/G168</f>
        <v>4.02941301123117</v>
      </c>
      <c r="L168" s="76" t="n">
        <f aca="false">I168/G168</f>
        <v>5.16591411696304</v>
      </c>
      <c r="M168" s="77" t="n">
        <v>0.85</v>
      </c>
      <c r="N168" s="78" t="n">
        <v>0.78</v>
      </c>
      <c r="O168" s="79" t="n">
        <f aca="false">H168*E168/I168</f>
        <v>0.78</v>
      </c>
      <c r="P168" s="80" t="n">
        <f aca="false">+H168*E168/J168</f>
        <v>0.671568835205196</v>
      </c>
    </row>
    <row r="169" customFormat="false" ht="14.4" hidden="false" customHeight="false" outlineLevel="0" collapsed="false">
      <c r="A169" s="43" t="s">
        <v>136</v>
      </c>
      <c r="B169" s="26" t="n">
        <v>44068</v>
      </c>
      <c r="C169" s="7" t="s">
        <v>65</v>
      </c>
      <c r="D169" s="7" t="s">
        <v>66</v>
      </c>
      <c r="E169" s="28" t="n">
        <v>388.814685314682</v>
      </c>
      <c r="F169" s="28" t="n">
        <v>0</v>
      </c>
      <c r="G169" s="68" t="n">
        <f aca="false">7.15*3600</f>
        <v>25740</v>
      </c>
      <c r="H169" s="68" t="n">
        <v>226.8</v>
      </c>
      <c r="I169" s="68" t="n">
        <v>113055.346960731</v>
      </c>
      <c r="J169" s="68" t="n">
        <v>128700</v>
      </c>
      <c r="K169" s="75" t="n">
        <f aca="false">E169*H169/G169</f>
        <v>3.42591960487062</v>
      </c>
      <c r="L169" s="76" t="n">
        <f aca="false">I169/G169</f>
        <v>4.39220462162901</v>
      </c>
      <c r="M169" s="77" t="n">
        <v>0.85</v>
      </c>
      <c r="N169" s="78" t="n">
        <v>0.78</v>
      </c>
      <c r="O169" s="79" t="n">
        <f aca="false">H169*E169/I169</f>
        <v>0.78</v>
      </c>
      <c r="P169" s="80" t="n">
        <f aca="false">+H169*E169/J169</f>
        <v>0.685183920974125</v>
      </c>
    </row>
    <row r="170" customFormat="false" ht="14.4" hidden="false" customHeight="false" outlineLevel="0" collapsed="false">
      <c r="A170" s="43" t="s">
        <v>136</v>
      </c>
      <c r="B170" s="26" t="n">
        <v>44068</v>
      </c>
      <c r="C170" s="7" t="s">
        <v>67</v>
      </c>
      <c r="D170" s="7" t="s">
        <v>68</v>
      </c>
      <c r="E170" s="28" t="n">
        <v>397.713286713282</v>
      </c>
      <c r="F170" s="28" t="n">
        <v>0</v>
      </c>
      <c r="G170" s="68" t="n">
        <f aca="false">7.15*3600</f>
        <v>25740</v>
      </c>
      <c r="H170" s="68" t="n">
        <v>226.8</v>
      </c>
      <c r="I170" s="68" t="n">
        <v>115642.786444324</v>
      </c>
      <c r="J170" s="68" t="n">
        <v>128700</v>
      </c>
      <c r="K170" s="75" t="n">
        <f aca="false">E170*H170/G170</f>
        <v>3.5043268619492</v>
      </c>
      <c r="L170" s="76" t="n">
        <f aca="false">I170/G170</f>
        <v>4.49272674608871</v>
      </c>
      <c r="M170" s="77" t="n">
        <v>0.85</v>
      </c>
      <c r="N170" s="78" t="n">
        <v>0.78</v>
      </c>
      <c r="O170" s="79" t="n">
        <f aca="false">H170*E170/I170</f>
        <v>0.78</v>
      </c>
      <c r="P170" s="80" t="n">
        <f aca="false">+H170*E170/J170</f>
        <v>0.700865372389839</v>
      </c>
    </row>
    <row r="171" customFormat="false" ht="14.4" hidden="false" customHeight="false" outlineLevel="0" collapsed="false">
      <c r="A171" s="43" t="s">
        <v>136</v>
      </c>
      <c r="B171" s="26" t="n">
        <v>44068</v>
      </c>
      <c r="C171" s="7" t="s">
        <v>69</v>
      </c>
      <c r="D171" s="7" t="s">
        <v>70</v>
      </c>
      <c r="E171" s="28" t="n">
        <v>406.611888111892</v>
      </c>
      <c r="F171" s="28" t="n">
        <v>0</v>
      </c>
      <c r="G171" s="68" t="n">
        <f aca="false">7.15*3600</f>
        <v>25740</v>
      </c>
      <c r="H171" s="68" t="n">
        <v>406.8</v>
      </c>
      <c r="I171" s="68" t="n">
        <v>212063.738569125</v>
      </c>
      <c r="J171" s="68" t="n">
        <v>231660</v>
      </c>
      <c r="K171" s="75" t="n">
        <f aca="false">E171*H171/G171</f>
        <v>6.4261738960341</v>
      </c>
      <c r="L171" s="76" t="n">
        <f aca="false">I171/G171</f>
        <v>8.238684482095</v>
      </c>
      <c r="M171" s="77" t="n">
        <v>0.85</v>
      </c>
      <c r="N171" s="78" t="n">
        <v>0.78</v>
      </c>
      <c r="O171" s="79" t="n">
        <f aca="false">H171*E171/I171</f>
        <v>0.78</v>
      </c>
      <c r="P171" s="80" t="n">
        <f aca="false">+H171*E171/J171</f>
        <v>0.714019321781566</v>
      </c>
    </row>
    <row r="172" customFormat="false" ht="14.4" hidden="false" customHeight="false" outlineLevel="0" collapsed="false">
      <c r="A172" s="43" t="s">
        <v>136</v>
      </c>
      <c r="B172" s="26" t="n">
        <v>44068</v>
      </c>
      <c r="C172" s="7" t="s">
        <v>71</v>
      </c>
      <c r="D172" s="7" t="s">
        <v>72</v>
      </c>
      <c r="E172" s="28" t="n">
        <v>415.510489510492</v>
      </c>
      <c r="F172" s="28" t="n">
        <v>315.510489510492</v>
      </c>
      <c r="G172" s="68" t="n">
        <f aca="false">7.15*3600</f>
        <v>25740</v>
      </c>
      <c r="H172" s="68" t="n">
        <v>292.8</v>
      </c>
      <c r="I172" s="68" t="n">
        <v>155976.245293169</v>
      </c>
      <c r="J172" s="68" t="n">
        <v>180180</v>
      </c>
      <c r="K172" s="75" t="n">
        <f aca="false">E172*H172/G172</f>
        <v>4.7265528876718</v>
      </c>
      <c r="L172" s="76" t="n">
        <f aca="false">I172/G172</f>
        <v>6.05968318932282</v>
      </c>
      <c r="M172" s="77" t="n">
        <v>0.85</v>
      </c>
      <c r="N172" s="78" t="n">
        <v>0.78</v>
      </c>
      <c r="O172" s="79" t="n">
        <f aca="false">H172*E172/I172</f>
        <v>0.78</v>
      </c>
      <c r="P172" s="80" t="n">
        <f aca="false">+H172*E172/J172</f>
        <v>0.675221841095971</v>
      </c>
    </row>
    <row r="173" customFormat="false" ht="14.4" hidden="false" customHeight="false" outlineLevel="0" collapsed="false">
      <c r="A173" s="43" t="s">
        <v>136</v>
      </c>
      <c r="B173" s="26" t="n">
        <v>44068</v>
      </c>
      <c r="C173" s="7" t="s">
        <v>73</v>
      </c>
      <c r="D173" s="7" t="s">
        <v>74</v>
      </c>
      <c r="E173" s="28" t="n">
        <v>424.409090909092</v>
      </c>
      <c r="F173" s="28" t="n">
        <v>324.409090909092</v>
      </c>
      <c r="G173" s="68" t="n">
        <f aca="false">7.15*3600</f>
        <v>25740</v>
      </c>
      <c r="H173" s="68" t="n">
        <v>214.8</v>
      </c>
      <c r="I173" s="68" t="n">
        <v>116875.734265735</v>
      </c>
      <c r="J173" s="68" t="n">
        <v>128700</v>
      </c>
      <c r="K173" s="75" t="n">
        <f aca="false">E173*H173/G173</f>
        <v>3.54168891714347</v>
      </c>
      <c r="L173" s="76" t="n">
        <f aca="false">I173/G173</f>
        <v>4.54062681685061</v>
      </c>
      <c r="M173" s="77" t="n">
        <v>0.85</v>
      </c>
      <c r="N173" s="78" t="n">
        <v>0.78</v>
      </c>
      <c r="O173" s="79" t="n">
        <f aca="false">H173*E173/I173</f>
        <v>0.78</v>
      </c>
      <c r="P173" s="80" t="n">
        <f aca="false">+H173*E173/J173</f>
        <v>0.708337783428694</v>
      </c>
    </row>
    <row r="174" customFormat="false" ht="14.4" hidden="false" customHeight="false" outlineLevel="0" collapsed="false">
      <c r="A174" s="43" t="s">
        <v>136</v>
      </c>
      <c r="B174" s="26" t="n">
        <v>44068</v>
      </c>
      <c r="C174" s="7" t="s">
        <v>75</v>
      </c>
      <c r="D174" s="7" t="s">
        <v>76</v>
      </c>
      <c r="E174" s="39" t="n">
        <v>433.307692307692</v>
      </c>
      <c r="F174" s="28" t="n">
        <v>0</v>
      </c>
      <c r="G174" s="68" t="n">
        <f aca="false">7.15*3600</f>
        <v>25740</v>
      </c>
      <c r="H174" s="68" t="n">
        <v>766.8</v>
      </c>
      <c r="I174" s="68" t="n">
        <v>425974.792899408</v>
      </c>
      <c r="J174" s="68" t="n">
        <v>437580</v>
      </c>
      <c r="K174" s="75" t="n">
        <f aca="false">E174*H174/G174</f>
        <v>12.9083270575578</v>
      </c>
      <c r="L174" s="76" t="n">
        <f aca="false">I174/G174</f>
        <v>16.5491372532793</v>
      </c>
      <c r="M174" s="77" t="n">
        <v>0.85</v>
      </c>
      <c r="N174" s="78" t="n">
        <v>0.78</v>
      </c>
      <c r="O174" s="79" t="n">
        <f aca="false">H174*E174/I174</f>
        <v>0.78</v>
      </c>
      <c r="P174" s="80" t="n">
        <f aca="false">+H174*E174/J174</f>
        <v>0.75931335632693</v>
      </c>
    </row>
    <row r="175" customFormat="false" ht="14.4" hidden="false" customHeight="false" outlineLevel="0" collapsed="false">
      <c r="A175" s="43" t="s">
        <v>136</v>
      </c>
      <c r="B175" s="26" t="n">
        <v>44069</v>
      </c>
      <c r="C175" s="7" t="s">
        <v>55</v>
      </c>
      <c r="D175" s="7" t="s">
        <v>56</v>
      </c>
      <c r="E175" s="28" t="n">
        <v>451.104895104892</v>
      </c>
      <c r="F175" s="28" t="n">
        <v>0</v>
      </c>
      <c r="G175" s="68" t="n">
        <f aca="false">7.15*3600</f>
        <v>25740</v>
      </c>
      <c r="H175" s="68" t="n">
        <v>231</v>
      </c>
      <c r="I175" s="68" t="n">
        <v>133596.449704141</v>
      </c>
      <c r="J175" s="68" t="n">
        <v>154440</v>
      </c>
      <c r="K175" s="75" t="n">
        <f aca="false">E175*H175/G175</f>
        <v>4.04837726376185</v>
      </c>
      <c r="L175" s="76" t="n">
        <f aca="false">I175/G175</f>
        <v>5.19022726123314</v>
      </c>
      <c r="M175" s="77" t="n">
        <v>0.85</v>
      </c>
      <c r="N175" s="78" t="n">
        <v>0.78</v>
      </c>
      <c r="O175" s="79" t="n">
        <f aca="false">H175*E175/I175</f>
        <v>0.78</v>
      </c>
      <c r="P175" s="80" t="n">
        <f aca="false">+H175*E175/J175</f>
        <v>0.674729543960309</v>
      </c>
    </row>
    <row r="176" customFormat="false" ht="14.4" hidden="false" customHeight="false" outlineLevel="0" collapsed="false">
      <c r="A176" s="43" t="s">
        <v>136</v>
      </c>
      <c r="B176" s="26" t="n">
        <v>44069</v>
      </c>
      <c r="C176" s="7" t="s">
        <v>57</v>
      </c>
      <c r="D176" s="7" t="s">
        <v>58</v>
      </c>
      <c r="E176" s="28" t="n">
        <v>460.003496503492</v>
      </c>
      <c r="F176" s="28" t="n">
        <v>0</v>
      </c>
      <c r="G176" s="68" t="n">
        <f aca="false">7.15*3600</f>
        <v>25740</v>
      </c>
      <c r="H176" s="68" t="n">
        <v>280.2</v>
      </c>
      <c r="I176" s="68" t="n">
        <v>165247.409897793</v>
      </c>
      <c r="J176" s="68" t="n">
        <v>180180</v>
      </c>
      <c r="K176" s="75" t="n">
        <f aca="false">E176*H176/G176</f>
        <v>5.00749726963009</v>
      </c>
      <c r="L176" s="76" t="n">
        <f aca="false">I176/G176</f>
        <v>6.41986829439755</v>
      </c>
      <c r="M176" s="77" t="n">
        <v>0.85</v>
      </c>
      <c r="N176" s="78" t="n">
        <v>0.78</v>
      </c>
      <c r="O176" s="79" t="n">
        <f aca="false">H176*E176/I176</f>
        <v>0.78</v>
      </c>
      <c r="P176" s="80" t="n">
        <f aca="false">+H176*E176/J176</f>
        <v>0.715356752804298</v>
      </c>
    </row>
    <row r="177" customFormat="false" ht="14.4" hidden="false" customHeight="false" outlineLevel="0" collapsed="false">
      <c r="A177" s="43" t="s">
        <v>136</v>
      </c>
      <c r="B177" s="26" t="n">
        <v>44069</v>
      </c>
      <c r="C177" s="7" t="s">
        <v>59</v>
      </c>
      <c r="D177" s="7" t="s">
        <v>60</v>
      </c>
      <c r="E177" s="39" t="n">
        <v>468.902097902102</v>
      </c>
      <c r="F177" s="28" t="n">
        <v>0</v>
      </c>
      <c r="G177" s="68" t="n">
        <f aca="false">7.15*3600</f>
        <v>25740</v>
      </c>
      <c r="H177" s="68" t="n">
        <v>306.6</v>
      </c>
      <c r="I177" s="68" t="n">
        <v>184314.593867672</v>
      </c>
      <c r="J177" s="68" t="n">
        <v>205920</v>
      </c>
      <c r="K177" s="75" t="n">
        <f aca="false">E177*H177/G177</f>
        <v>5.5852907232628</v>
      </c>
      <c r="L177" s="76" t="n">
        <f aca="false">I177/G177</f>
        <v>7.16062913238821</v>
      </c>
      <c r="M177" s="77" t="n">
        <v>0.85</v>
      </c>
      <c r="N177" s="78" t="n">
        <v>0.78</v>
      </c>
      <c r="O177" s="79" t="n">
        <f aca="false">H177*E177/I177</f>
        <v>0.78</v>
      </c>
      <c r="P177" s="80" t="n">
        <f aca="false">+H177*E177/J177</f>
        <v>0.69816134040785</v>
      </c>
    </row>
    <row r="178" customFormat="false" ht="14.4" hidden="false" customHeight="false" outlineLevel="0" collapsed="false">
      <c r="A178" s="43" t="s">
        <v>136</v>
      </c>
      <c r="B178" s="26" t="n">
        <v>44069</v>
      </c>
      <c r="C178" s="7" t="s">
        <v>61</v>
      </c>
      <c r="D178" s="7" t="s">
        <v>62</v>
      </c>
      <c r="E178" s="28" t="n">
        <v>477.800699300702</v>
      </c>
      <c r="F178" s="28" t="n">
        <v>0</v>
      </c>
      <c r="G178" s="68" t="n">
        <f aca="false">7.15*3600</f>
        <v>25740</v>
      </c>
      <c r="H178" s="68" t="n">
        <v>286.8</v>
      </c>
      <c r="I178" s="68" t="n">
        <v>175683.641742874</v>
      </c>
      <c r="J178" s="68" t="n">
        <v>180180</v>
      </c>
      <c r="K178" s="75" t="n">
        <f aca="false">E178*H178/G178</f>
        <v>5.32374671948102</v>
      </c>
      <c r="L178" s="76" t="n">
        <f aca="false">I178/G178</f>
        <v>6.82531630702694</v>
      </c>
      <c r="M178" s="77" t="n">
        <v>0.85</v>
      </c>
      <c r="N178" s="78" t="n">
        <v>0.78</v>
      </c>
      <c r="O178" s="79" t="n">
        <f aca="false">H178*E178/I178</f>
        <v>0.78</v>
      </c>
      <c r="P178" s="80" t="n">
        <f aca="false">+H178*E178/J178</f>
        <v>0.760535245640145</v>
      </c>
    </row>
    <row r="179" customFormat="false" ht="14.4" hidden="false" customHeight="false" outlineLevel="0" collapsed="false">
      <c r="A179" s="43" t="s">
        <v>136</v>
      </c>
      <c r="B179" s="26" t="n">
        <v>44069</v>
      </c>
      <c r="C179" s="7" t="s">
        <v>63</v>
      </c>
      <c r="D179" s="7" t="s">
        <v>64</v>
      </c>
      <c r="E179" s="28" t="n">
        <v>486.699300699302</v>
      </c>
      <c r="F179" s="28" t="n">
        <v>0</v>
      </c>
      <c r="G179" s="68" t="n">
        <f aca="false">7.15*3600</f>
        <v>25740</v>
      </c>
      <c r="H179" s="68" t="n">
        <v>273</v>
      </c>
      <c r="I179" s="68" t="n">
        <v>170344.755244756</v>
      </c>
      <c r="J179" s="68" t="n">
        <v>180180</v>
      </c>
      <c r="K179" s="75" t="n">
        <f aca="false">E179*H179/G179</f>
        <v>5.16196228014411</v>
      </c>
      <c r="L179" s="76" t="n">
        <f aca="false">I179/G179</f>
        <v>6.61790035915912</v>
      </c>
      <c r="M179" s="77" t="n">
        <v>0.85</v>
      </c>
      <c r="N179" s="78" t="n">
        <v>0.78</v>
      </c>
      <c r="O179" s="79" t="n">
        <f aca="false">H179*E179/I179</f>
        <v>0.78</v>
      </c>
      <c r="P179" s="80" t="n">
        <f aca="false">+H179*E179/J179</f>
        <v>0.73742318287773</v>
      </c>
    </row>
    <row r="180" customFormat="false" ht="14.4" hidden="false" customHeight="false" outlineLevel="0" collapsed="false">
      <c r="A180" s="43" t="s">
        <v>136</v>
      </c>
      <c r="B180" s="26" t="n">
        <v>44069</v>
      </c>
      <c r="C180" s="7" t="s">
        <v>65</v>
      </c>
      <c r="D180" s="7" t="s">
        <v>66</v>
      </c>
      <c r="E180" s="28" t="n">
        <v>495.597902097902</v>
      </c>
      <c r="F180" s="28" t="n">
        <v>0</v>
      </c>
      <c r="G180" s="68" t="n">
        <f aca="false">7.15*3600</f>
        <v>25740</v>
      </c>
      <c r="H180" s="68" t="n">
        <v>226.8</v>
      </c>
      <c r="I180" s="68" t="n">
        <v>144104.620763852</v>
      </c>
      <c r="J180" s="68" t="n">
        <v>154440</v>
      </c>
      <c r="K180" s="75" t="n">
        <f aca="false">E180*H180/G180</f>
        <v>4.36680668981368</v>
      </c>
      <c r="L180" s="76" t="n">
        <f aca="false">I180/G180</f>
        <v>5.59847011514575</v>
      </c>
      <c r="M180" s="77" t="n">
        <v>0.85</v>
      </c>
      <c r="N180" s="78" t="n">
        <v>0.78</v>
      </c>
      <c r="O180" s="79" t="n">
        <f aca="false">H180*E180/I180</f>
        <v>0.78</v>
      </c>
      <c r="P180" s="80" t="n">
        <f aca="false">+H180*E180/J180</f>
        <v>0.727801114968947</v>
      </c>
    </row>
    <row r="181" customFormat="false" ht="14.4" hidden="false" customHeight="false" outlineLevel="0" collapsed="false">
      <c r="A181" s="43" t="s">
        <v>136</v>
      </c>
      <c r="B181" s="26" t="n">
        <v>44069</v>
      </c>
      <c r="C181" s="7" t="s">
        <v>67</v>
      </c>
      <c r="D181" s="7" t="s">
        <v>68</v>
      </c>
      <c r="E181" s="28" t="n">
        <v>504.496503496502</v>
      </c>
      <c r="F181" s="28" t="n">
        <v>0</v>
      </c>
      <c r="G181" s="68" t="n">
        <f aca="false">7.15*3600</f>
        <v>25740</v>
      </c>
      <c r="H181" s="68" t="n">
        <v>226.8</v>
      </c>
      <c r="I181" s="68" t="n">
        <v>146692.060247444</v>
      </c>
      <c r="J181" s="68" t="n">
        <v>154440</v>
      </c>
      <c r="K181" s="75" t="n">
        <f aca="false">E181*H181/G181</f>
        <v>4.44521394689226</v>
      </c>
      <c r="L181" s="76" t="n">
        <f aca="false">I181/G181</f>
        <v>5.69899223960545</v>
      </c>
      <c r="M181" s="77" t="n">
        <v>0.85</v>
      </c>
      <c r="N181" s="78" t="n">
        <v>0.78</v>
      </c>
      <c r="O181" s="79" t="n">
        <f aca="false">H181*E181/I181</f>
        <v>0.78</v>
      </c>
      <c r="P181" s="80" t="n">
        <f aca="false">+H181*E181/J181</f>
        <v>0.740868991148709</v>
      </c>
    </row>
    <row r="182" customFormat="false" ht="14.4" hidden="false" customHeight="false" outlineLevel="0" collapsed="false">
      <c r="A182" s="43" t="s">
        <v>136</v>
      </c>
      <c r="B182" s="26" t="n">
        <v>44069</v>
      </c>
      <c r="C182" s="7" t="s">
        <v>69</v>
      </c>
      <c r="D182" s="7" t="s">
        <v>70</v>
      </c>
      <c r="E182" s="28" t="n">
        <v>513.395104895102</v>
      </c>
      <c r="F182" s="28" t="n">
        <v>0</v>
      </c>
      <c r="G182" s="68" t="n">
        <f aca="false">7.15*3600</f>
        <v>25740</v>
      </c>
      <c r="H182" s="68" t="n">
        <v>406.8</v>
      </c>
      <c r="I182" s="68" t="n">
        <v>267755.293168369</v>
      </c>
      <c r="J182" s="68" t="n">
        <v>283140</v>
      </c>
      <c r="K182" s="75" t="n">
        <f aca="false">E182*H182/G182</f>
        <v>8.11379676267784</v>
      </c>
      <c r="L182" s="76" t="n">
        <f aca="false">I182/G182</f>
        <v>10.4023035418947</v>
      </c>
      <c r="M182" s="77" t="n">
        <v>0.85</v>
      </c>
      <c r="N182" s="78" t="n">
        <v>0.78</v>
      </c>
      <c r="O182" s="79" t="n">
        <f aca="false">H182*E182/I182</f>
        <v>0.78</v>
      </c>
      <c r="P182" s="80" t="n">
        <f aca="false">+H182*E182/J182</f>
        <v>0.737617887516167</v>
      </c>
    </row>
    <row r="183" customFormat="false" ht="14.4" hidden="false" customHeight="false" outlineLevel="0" collapsed="false">
      <c r="A183" s="43" t="s">
        <v>136</v>
      </c>
      <c r="B183" s="26" t="n">
        <v>44069</v>
      </c>
      <c r="C183" s="7" t="s">
        <v>71</v>
      </c>
      <c r="D183" s="7" t="s">
        <v>72</v>
      </c>
      <c r="E183" s="28" t="n">
        <v>522.293706293702</v>
      </c>
      <c r="F183" s="28" t="n">
        <v>422.293706293702</v>
      </c>
      <c r="G183" s="68" t="n">
        <f aca="false">7.15*3600</f>
        <v>25740</v>
      </c>
      <c r="H183" s="68" t="n">
        <v>292.8</v>
      </c>
      <c r="I183" s="68" t="n">
        <v>196061.022054867</v>
      </c>
      <c r="J183" s="68" t="n">
        <v>205920</v>
      </c>
      <c r="K183" s="75" t="n">
        <f aca="false">E183*H183/G183</f>
        <v>5.94124309257172</v>
      </c>
      <c r="L183" s="76" t="n">
        <f aca="false">I183/G183</f>
        <v>7.61697832380989</v>
      </c>
      <c r="M183" s="77" t="n">
        <v>0.85</v>
      </c>
      <c r="N183" s="78" t="n">
        <v>0.78</v>
      </c>
      <c r="O183" s="79" t="n">
        <f aca="false">H183*E183/I183</f>
        <v>0.78</v>
      </c>
      <c r="P183" s="80" t="n">
        <f aca="false">+H183*E183/J183</f>
        <v>0.742655386571464</v>
      </c>
    </row>
    <row r="184" customFormat="false" ht="14.4" hidden="false" customHeight="false" outlineLevel="0" collapsed="false">
      <c r="A184" s="43" t="s">
        <v>136</v>
      </c>
      <c r="B184" s="26" t="n">
        <v>44069</v>
      </c>
      <c r="C184" s="7" t="s">
        <v>73</v>
      </c>
      <c r="D184" s="7" t="s">
        <v>74</v>
      </c>
      <c r="E184" s="28" t="n">
        <v>531.192307692312</v>
      </c>
      <c r="F184" s="28" t="n">
        <v>431.192307692312</v>
      </c>
      <c r="G184" s="68" t="n">
        <f aca="false">7.15*3600</f>
        <v>25740</v>
      </c>
      <c r="H184" s="68" t="n">
        <v>214.8</v>
      </c>
      <c r="I184" s="68" t="n">
        <v>146282.189349114</v>
      </c>
      <c r="J184" s="68" t="n">
        <v>154440</v>
      </c>
      <c r="K184" s="75" t="n">
        <f aca="false">E184*H184/G184</f>
        <v>4.43279361663981</v>
      </c>
      <c r="L184" s="76" t="n">
        <f aca="false">I184/G184</f>
        <v>5.6830687392818</v>
      </c>
      <c r="M184" s="77" t="n">
        <v>0.85</v>
      </c>
      <c r="N184" s="78" t="n">
        <v>0.78</v>
      </c>
      <c r="O184" s="79" t="n">
        <f aca="false">H184*E184/I184</f>
        <v>0.78</v>
      </c>
      <c r="P184" s="80" t="n">
        <f aca="false">+H184*E184/J184</f>
        <v>0.738798936106635</v>
      </c>
    </row>
    <row r="185" customFormat="false" ht="14.4" hidden="false" customHeight="false" outlineLevel="0" collapsed="false">
      <c r="A185" s="43" t="s">
        <v>136</v>
      </c>
      <c r="B185" s="26" t="n">
        <v>44069</v>
      </c>
      <c r="C185" s="7" t="s">
        <v>75</v>
      </c>
      <c r="D185" s="7" t="s">
        <v>76</v>
      </c>
      <c r="E185" s="39" t="n">
        <v>540.090909090912</v>
      </c>
      <c r="F185" s="28" t="n">
        <v>440.090909090912</v>
      </c>
      <c r="G185" s="68" t="n">
        <f aca="false">7.15*3600</f>
        <v>25740</v>
      </c>
      <c r="H185" s="68" t="n">
        <v>766.8</v>
      </c>
      <c r="I185" s="68" t="n">
        <v>530950.909090912</v>
      </c>
      <c r="J185" s="68" t="n">
        <v>540540</v>
      </c>
      <c r="K185" s="75" t="n">
        <f aca="false">E185*H185/G185</f>
        <v>16.0894214876034</v>
      </c>
      <c r="L185" s="76" t="n">
        <f aca="false">I185/G185</f>
        <v>20.6274634456454</v>
      </c>
      <c r="M185" s="77" t="n">
        <v>0.85</v>
      </c>
      <c r="N185" s="78" t="n">
        <v>0.78</v>
      </c>
      <c r="O185" s="79" t="n">
        <f aca="false">H185*E185/I185</f>
        <v>0.78</v>
      </c>
      <c r="P185" s="80" t="n">
        <f aca="false">+H185*E185/J185</f>
        <v>0.766162927981114</v>
      </c>
    </row>
    <row r="186" customFormat="false" ht="14.4" hidden="false" customHeight="false" outlineLevel="0" collapsed="false">
      <c r="A186" s="43" t="s">
        <v>136</v>
      </c>
      <c r="B186" s="26" t="n">
        <v>44070</v>
      </c>
      <c r="C186" s="7" t="s">
        <v>55</v>
      </c>
      <c r="D186" s="7" t="s">
        <v>56</v>
      </c>
      <c r="E186" s="28" t="n">
        <v>557.888111888112</v>
      </c>
      <c r="F186" s="28" t="n">
        <v>0</v>
      </c>
      <c r="G186" s="68" t="n">
        <f aca="false">7.15*3600</f>
        <v>25740</v>
      </c>
      <c r="H186" s="68" t="n">
        <v>231</v>
      </c>
      <c r="I186" s="68" t="n">
        <v>165220.710059172</v>
      </c>
      <c r="J186" s="68" t="n">
        <v>180180</v>
      </c>
      <c r="K186" s="75" t="n">
        <f aca="false">E186*H186/G186</f>
        <v>5.00668818361126</v>
      </c>
      <c r="L186" s="76" t="n">
        <f aca="false">I186/G186</f>
        <v>6.41883100462982</v>
      </c>
      <c r="M186" s="77" t="n">
        <v>0.85</v>
      </c>
      <c r="N186" s="78" t="n">
        <v>0.78</v>
      </c>
      <c r="O186" s="79" t="n">
        <f aca="false">H186*E186/I186</f>
        <v>0.78</v>
      </c>
      <c r="P186" s="80" t="n">
        <f aca="false">+H186*E186/J186</f>
        <v>0.715241169087323</v>
      </c>
    </row>
    <row r="187" customFormat="false" ht="14.4" hidden="false" customHeight="false" outlineLevel="0" collapsed="false">
      <c r="A187" s="43" t="s">
        <v>136</v>
      </c>
      <c r="B187" s="26" t="n">
        <v>44070</v>
      </c>
      <c r="C187" s="7" t="s">
        <v>57</v>
      </c>
      <c r="D187" s="7" t="s">
        <v>58</v>
      </c>
      <c r="E187" s="28" t="n">
        <v>566.786713286712</v>
      </c>
      <c r="F187" s="28" t="n">
        <v>0</v>
      </c>
      <c r="G187" s="68" t="n">
        <f aca="false">7.15*3600</f>
        <v>25740</v>
      </c>
      <c r="H187" s="68" t="n">
        <v>280.2</v>
      </c>
      <c r="I187" s="68" t="n">
        <v>203607.227003765</v>
      </c>
      <c r="J187" s="68" t="n">
        <v>205920</v>
      </c>
      <c r="K187" s="75" t="n">
        <f aca="false">E187*H187/G187</f>
        <v>6.16991596981106</v>
      </c>
      <c r="L187" s="76" t="n">
        <f aca="false">I187/G187</f>
        <v>7.91014867924495</v>
      </c>
      <c r="M187" s="77" t="n">
        <v>0.85</v>
      </c>
      <c r="N187" s="78" t="n">
        <v>0.78</v>
      </c>
      <c r="O187" s="79" t="n">
        <f aca="false">H187*E187/I187</f>
        <v>0.78</v>
      </c>
      <c r="P187" s="80" t="n">
        <f aca="false">+H187*E187/J187</f>
        <v>0.771239496226383</v>
      </c>
    </row>
    <row r="188" customFormat="false" ht="14.4" hidden="false" customHeight="false" outlineLevel="0" collapsed="false">
      <c r="A188" s="43" t="s">
        <v>136</v>
      </c>
      <c r="B188" s="26" t="n">
        <v>44070</v>
      </c>
      <c r="C188" s="7" t="s">
        <v>59</v>
      </c>
      <c r="D188" s="7" t="s">
        <v>60</v>
      </c>
      <c r="E188" s="39" t="n">
        <v>575.685314685312</v>
      </c>
      <c r="F188" s="28" t="n">
        <v>0</v>
      </c>
      <c r="G188" s="68" t="n">
        <f aca="false">7.15*3600</f>
        <v>25740</v>
      </c>
      <c r="H188" s="68" t="n">
        <v>306.6</v>
      </c>
      <c r="I188" s="68" t="n">
        <v>226288.612157073</v>
      </c>
      <c r="J188" s="68" t="n">
        <v>231660</v>
      </c>
      <c r="K188" s="75" t="n">
        <f aca="false">E188*H188/G188</f>
        <v>6.85723067142644</v>
      </c>
      <c r="L188" s="76" t="n">
        <f aca="false">I188/G188</f>
        <v>8.79132137362365</v>
      </c>
      <c r="M188" s="77" t="n">
        <v>0.85</v>
      </c>
      <c r="N188" s="78" t="n">
        <v>0.78</v>
      </c>
      <c r="O188" s="79" t="n">
        <f aca="false">H188*E188/I188</f>
        <v>0.78</v>
      </c>
      <c r="P188" s="80" t="n">
        <f aca="false">+H188*E188/J188</f>
        <v>0.761914519047383</v>
      </c>
    </row>
    <row r="189" customFormat="false" ht="14.4" hidden="false" customHeight="false" outlineLevel="0" collapsed="false">
      <c r="A189" s="43" t="s">
        <v>136</v>
      </c>
      <c r="B189" s="26" t="n">
        <v>44070</v>
      </c>
      <c r="C189" s="7" t="s">
        <v>61</v>
      </c>
      <c r="D189" s="7" t="s">
        <v>62</v>
      </c>
      <c r="E189" s="28" t="n">
        <v>584.583916083912</v>
      </c>
      <c r="F189" s="28" t="n">
        <v>0</v>
      </c>
      <c r="G189" s="68" t="n">
        <f aca="false">7.15*3600</f>
        <v>25740</v>
      </c>
      <c r="H189" s="68" t="n">
        <v>286.8</v>
      </c>
      <c r="I189" s="68" t="n">
        <v>214947.0091447</v>
      </c>
      <c r="J189" s="68" t="n">
        <v>231660</v>
      </c>
      <c r="K189" s="75" t="n">
        <f aca="false">E189*H189/G189</f>
        <v>6.51354573165757</v>
      </c>
      <c r="L189" s="76" t="n">
        <f aca="false">I189/G189</f>
        <v>8.35069965597125</v>
      </c>
      <c r="M189" s="77" t="n">
        <v>0.85</v>
      </c>
      <c r="N189" s="78" t="n">
        <v>0.78</v>
      </c>
      <c r="O189" s="79" t="n">
        <f aca="false">H189*E189/I189</f>
        <v>0.78</v>
      </c>
      <c r="P189" s="80" t="n">
        <f aca="false">+H189*E189/J189</f>
        <v>0.723727303517508</v>
      </c>
    </row>
    <row r="190" customFormat="false" ht="14.4" hidden="false" customHeight="false" outlineLevel="0" collapsed="false">
      <c r="A190" s="43" t="s">
        <v>136</v>
      </c>
      <c r="B190" s="26" t="n">
        <v>44070</v>
      </c>
      <c r="C190" s="7" t="s">
        <v>63</v>
      </c>
      <c r="D190" s="7" t="s">
        <v>64</v>
      </c>
      <c r="E190" s="28" t="n">
        <v>593.482517482522</v>
      </c>
      <c r="F190" s="28" t="n">
        <v>0</v>
      </c>
      <c r="G190" s="68" t="n">
        <f aca="false">7.15*3600</f>
        <v>25740</v>
      </c>
      <c r="H190" s="68" t="n">
        <v>273</v>
      </c>
      <c r="I190" s="68" t="n">
        <v>207718.881118883</v>
      </c>
      <c r="J190" s="68" t="n">
        <v>231660</v>
      </c>
      <c r="K190" s="75" t="n">
        <f aca="false">E190*H190/G190</f>
        <v>6.29451154905705</v>
      </c>
      <c r="L190" s="76" t="n">
        <f aca="false">I190/G190</f>
        <v>8.0698866013552</v>
      </c>
      <c r="M190" s="77" t="n">
        <v>0.85</v>
      </c>
      <c r="N190" s="78" t="n">
        <v>0.78</v>
      </c>
      <c r="O190" s="79" t="n">
        <f aca="false">H190*E190/I190</f>
        <v>0.78</v>
      </c>
      <c r="P190" s="80" t="n">
        <f aca="false">+H190*E190/J190</f>
        <v>0.69939017211745</v>
      </c>
    </row>
    <row r="191" customFormat="false" ht="14.4" hidden="false" customHeight="false" outlineLevel="0" collapsed="false">
      <c r="A191" s="43" t="s">
        <v>136</v>
      </c>
      <c r="B191" s="26" t="n">
        <v>44070</v>
      </c>
      <c r="C191" s="7" t="s">
        <v>65</v>
      </c>
      <c r="D191" s="7" t="s">
        <v>66</v>
      </c>
      <c r="E191" s="28" t="n">
        <v>602.381118881122</v>
      </c>
      <c r="F191" s="28" t="n">
        <v>0</v>
      </c>
      <c r="G191" s="68" t="n">
        <f aca="false">7.15*3600</f>
        <v>25740</v>
      </c>
      <c r="H191" s="68" t="n">
        <v>226.8</v>
      </c>
      <c r="I191" s="68" t="n">
        <v>175153.894566972</v>
      </c>
      <c r="J191" s="68" t="n">
        <v>180180</v>
      </c>
      <c r="K191" s="75" t="n">
        <f aca="false">E191*H191/G191</f>
        <v>5.30769377475674</v>
      </c>
      <c r="L191" s="76" t="n">
        <f aca="false">I191/G191</f>
        <v>6.80473560866249</v>
      </c>
      <c r="M191" s="77" t="n">
        <v>0.85</v>
      </c>
      <c r="N191" s="78" t="n">
        <v>0.78</v>
      </c>
      <c r="O191" s="79" t="n">
        <f aca="false">H191*E191/I191</f>
        <v>0.78</v>
      </c>
      <c r="P191" s="80" t="n">
        <f aca="false">+H191*E191/J191</f>
        <v>0.758241967822391</v>
      </c>
    </row>
    <row r="192" customFormat="false" ht="14.4" hidden="false" customHeight="false" outlineLevel="0" collapsed="false">
      <c r="A192" s="43" t="s">
        <v>136</v>
      </c>
      <c r="B192" s="26" t="n">
        <v>44070</v>
      </c>
      <c r="C192" s="7" t="s">
        <v>67</v>
      </c>
      <c r="D192" s="7" t="s">
        <v>68</v>
      </c>
      <c r="E192" s="28" t="n">
        <v>611.279720279722</v>
      </c>
      <c r="F192" s="28" t="n">
        <v>0</v>
      </c>
      <c r="G192" s="68" t="n">
        <f aca="false">7.15*3600</f>
        <v>25740</v>
      </c>
      <c r="H192" s="68" t="n">
        <v>226.8</v>
      </c>
      <c r="I192" s="68" t="n">
        <v>177741.334050565</v>
      </c>
      <c r="J192" s="68" t="n">
        <v>180180</v>
      </c>
      <c r="K192" s="75" t="n">
        <f aca="false">E192*H192/G192</f>
        <v>5.38610103183531</v>
      </c>
      <c r="L192" s="76" t="n">
        <f aca="false">I192/G192</f>
        <v>6.9052577331222</v>
      </c>
      <c r="M192" s="77" t="n">
        <v>0.85</v>
      </c>
      <c r="N192" s="78" t="n">
        <v>0.78</v>
      </c>
      <c r="O192" s="79" t="n">
        <f aca="false">H192*E192/I192</f>
        <v>0.78</v>
      </c>
      <c r="P192" s="80" t="n">
        <f aca="false">+H192*E192/J192</f>
        <v>0.769443004547902</v>
      </c>
    </row>
    <row r="193" customFormat="false" ht="14.4" hidden="false" customHeight="false" outlineLevel="0" collapsed="false">
      <c r="A193" s="43" t="s">
        <v>136</v>
      </c>
      <c r="B193" s="26" t="n">
        <v>44070</v>
      </c>
      <c r="C193" s="7" t="s">
        <v>69</v>
      </c>
      <c r="D193" s="7" t="s">
        <v>70</v>
      </c>
      <c r="E193" s="28" t="n">
        <v>620.178321678322</v>
      </c>
      <c r="F193" s="28" t="n">
        <v>0</v>
      </c>
      <c r="G193" s="68" t="n">
        <f aca="false">7.15*3600</f>
        <v>25740</v>
      </c>
      <c r="H193" s="68" t="n">
        <v>406.8</v>
      </c>
      <c r="I193" s="68" t="n">
        <v>323446.847767617</v>
      </c>
      <c r="J193" s="68" t="n">
        <v>334620</v>
      </c>
      <c r="K193" s="75" t="n">
        <f aca="false">E193*H193/G193</f>
        <v>9.80141962932173</v>
      </c>
      <c r="L193" s="76" t="n">
        <f aca="false">I193/G193</f>
        <v>12.5659226016945</v>
      </c>
      <c r="M193" s="77" t="n">
        <v>0.85</v>
      </c>
      <c r="N193" s="78" t="n">
        <v>0.78</v>
      </c>
      <c r="O193" s="79" t="n">
        <f aca="false">H193*E193/I193</f>
        <v>0.78</v>
      </c>
      <c r="P193" s="80" t="n">
        <f aca="false">+H193*E193/J193</f>
        <v>0.753955356101672</v>
      </c>
    </row>
    <row r="194" customFormat="false" ht="14.4" hidden="false" customHeight="false" outlineLevel="0" collapsed="false">
      <c r="A194" s="43" t="s">
        <v>136</v>
      </c>
      <c r="B194" s="26" t="n">
        <v>44070</v>
      </c>
      <c r="C194" s="7" t="s">
        <v>71</v>
      </c>
      <c r="D194" s="7" t="s">
        <v>72</v>
      </c>
      <c r="E194" s="28" t="n">
        <v>629.076923076922</v>
      </c>
      <c r="F194" s="28" t="n">
        <v>0</v>
      </c>
      <c r="G194" s="68" t="n">
        <f aca="false">7.15*3600</f>
        <v>25740</v>
      </c>
      <c r="H194" s="68" t="n">
        <v>292.8</v>
      </c>
      <c r="I194" s="68" t="n">
        <v>236145.798816568</v>
      </c>
      <c r="J194" s="68" t="n">
        <v>257400</v>
      </c>
      <c r="K194" s="75" t="n">
        <f aca="false">E194*H194/G194</f>
        <v>7.15593329747175</v>
      </c>
      <c r="L194" s="76" t="n">
        <f aca="false">I194/G194</f>
        <v>9.17427345829711</v>
      </c>
      <c r="M194" s="77" t="n">
        <v>0.85</v>
      </c>
      <c r="N194" s="78" t="n">
        <v>0.78</v>
      </c>
      <c r="O194" s="79" t="n">
        <f aca="false">H194*E194/I194</f>
        <v>0.78</v>
      </c>
      <c r="P194" s="80" t="n">
        <f aca="false">+H194*E194/J194</f>
        <v>0.715593329747175</v>
      </c>
    </row>
    <row r="195" customFormat="false" ht="14.4" hidden="false" customHeight="false" outlineLevel="0" collapsed="false">
      <c r="A195" s="43" t="s">
        <v>136</v>
      </c>
      <c r="B195" s="26" t="n">
        <v>44070</v>
      </c>
      <c r="C195" s="7" t="s">
        <v>73</v>
      </c>
      <c r="D195" s="7" t="s">
        <v>74</v>
      </c>
      <c r="E195" s="28" t="n">
        <v>637.975524475522</v>
      </c>
      <c r="F195" s="28" t="n">
        <v>537.975524475522</v>
      </c>
      <c r="G195" s="68" t="n">
        <f aca="false">7.15*3600</f>
        <v>25740</v>
      </c>
      <c r="H195" s="68" t="n">
        <v>214.8</v>
      </c>
      <c r="I195" s="68" t="n">
        <v>175688.64443249</v>
      </c>
      <c r="J195" s="68" t="n">
        <v>180180</v>
      </c>
      <c r="K195" s="75" t="n">
        <f aca="false">E195*H195/G195</f>
        <v>5.32389831613606</v>
      </c>
      <c r="L195" s="76" t="n">
        <f aca="false">I195/G195</f>
        <v>6.82551066171289</v>
      </c>
      <c r="M195" s="77" t="n">
        <v>0.85</v>
      </c>
      <c r="N195" s="78" t="n">
        <v>0.78</v>
      </c>
      <c r="O195" s="79" t="n">
        <f aca="false">H195*E195/I195</f>
        <v>0.78</v>
      </c>
      <c r="P195" s="80" t="n">
        <f aca="false">+H195*E195/J195</f>
        <v>0.760556902305151</v>
      </c>
    </row>
    <row r="196" customFormat="false" ht="14.4" hidden="false" customHeight="false" outlineLevel="0" collapsed="false">
      <c r="A196" s="43" t="s">
        <v>136</v>
      </c>
      <c r="B196" s="26" t="n">
        <v>44070</v>
      </c>
      <c r="C196" s="7" t="s">
        <v>75</v>
      </c>
      <c r="D196" s="7" t="s">
        <v>76</v>
      </c>
      <c r="E196" s="39" t="n">
        <v>646.874125874122</v>
      </c>
      <c r="F196" s="28" t="n">
        <v>546.874125874122</v>
      </c>
      <c r="G196" s="68" t="n">
        <f aca="false">7.15*3600</f>
        <v>25740</v>
      </c>
      <c r="H196" s="68" t="n">
        <v>766.8</v>
      </c>
      <c r="I196" s="68" t="n">
        <v>635927.025282406</v>
      </c>
      <c r="J196" s="68" t="n">
        <v>643500</v>
      </c>
      <c r="K196" s="75" t="n">
        <f aca="false">E196*H196/G196</f>
        <v>19.2705159176487</v>
      </c>
      <c r="L196" s="76" t="n">
        <f aca="false">I196/G196</f>
        <v>24.7057896380111</v>
      </c>
      <c r="M196" s="77" t="n">
        <v>0.85</v>
      </c>
      <c r="N196" s="78" t="n">
        <v>0.78</v>
      </c>
      <c r="O196" s="79" t="n">
        <f aca="false">H196*E196/I196</f>
        <v>0.78</v>
      </c>
      <c r="P196" s="80" t="n">
        <f aca="false">+H196*E196/J196</f>
        <v>0.770820636705947</v>
      </c>
    </row>
    <row r="197" customFormat="false" ht="14.4" hidden="false" customHeight="false" outlineLevel="0" collapsed="false">
      <c r="A197" s="43" t="s">
        <v>136</v>
      </c>
      <c r="B197" s="26" t="n">
        <v>44071</v>
      </c>
      <c r="C197" s="7" t="s">
        <v>55</v>
      </c>
      <c r="D197" s="7" t="s">
        <v>56</v>
      </c>
      <c r="E197" s="28" t="n">
        <v>664.671328671332</v>
      </c>
      <c r="F197" s="28" t="n">
        <v>0</v>
      </c>
      <c r="G197" s="68" t="n">
        <f aca="false">7.15*3600</f>
        <v>25740</v>
      </c>
      <c r="H197" s="68" t="n">
        <v>231</v>
      </c>
      <c r="I197" s="68" t="n">
        <v>196844.970414202</v>
      </c>
      <c r="J197" s="68" t="n">
        <v>205920</v>
      </c>
      <c r="K197" s="75" t="n">
        <f aca="false">E197*H197/G197</f>
        <v>5.96499910346067</v>
      </c>
      <c r="L197" s="76" t="n">
        <f aca="false">I197/G197</f>
        <v>7.6474347480265</v>
      </c>
      <c r="M197" s="77" t="n">
        <v>0.85</v>
      </c>
      <c r="N197" s="78" t="n">
        <v>0.78</v>
      </c>
      <c r="O197" s="79" t="n">
        <f aca="false">H197*E197/I197</f>
        <v>0.78</v>
      </c>
      <c r="P197" s="80" t="n">
        <f aca="false">+H197*E197/J197</f>
        <v>0.745624887932584</v>
      </c>
    </row>
    <row r="198" customFormat="false" ht="14.4" hidden="false" customHeight="false" outlineLevel="0" collapsed="false">
      <c r="A198" s="43" t="s">
        <v>136</v>
      </c>
      <c r="B198" s="26" t="n">
        <v>44071</v>
      </c>
      <c r="C198" s="7" t="s">
        <v>57</v>
      </c>
      <c r="D198" s="7" t="s">
        <v>58</v>
      </c>
      <c r="E198" s="28" t="n">
        <v>673.569930069932</v>
      </c>
      <c r="F198" s="28" t="n">
        <v>0</v>
      </c>
      <c r="G198" s="68" t="n">
        <f aca="false">7.15*3600</f>
        <v>25740</v>
      </c>
      <c r="H198" s="68" t="n">
        <v>280.2</v>
      </c>
      <c r="I198" s="68" t="n">
        <v>241967.044109737</v>
      </c>
      <c r="J198" s="68" t="n">
        <v>257400</v>
      </c>
      <c r="K198" s="75" t="n">
        <f aca="false">E198*H198/G198</f>
        <v>7.33233466999203</v>
      </c>
      <c r="L198" s="76" t="n">
        <f aca="false">I198/G198</f>
        <v>9.40042906409235</v>
      </c>
      <c r="M198" s="77" t="n">
        <v>0.85</v>
      </c>
      <c r="N198" s="78" t="n">
        <v>0.78</v>
      </c>
      <c r="O198" s="79" t="n">
        <f aca="false">H198*E198/I198</f>
        <v>0.78</v>
      </c>
      <c r="P198" s="80" t="n">
        <f aca="false">+H198*E198/J198</f>
        <v>0.733233466999203</v>
      </c>
    </row>
    <row r="199" customFormat="false" ht="14.4" hidden="false" customHeight="false" outlineLevel="0" collapsed="false">
      <c r="A199" s="43" t="s">
        <v>136</v>
      </c>
      <c r="B199" s="26" t="n">
        <v>44071</v>
      </c>
      <c r="C199" s="7" t="s">
        <v>59</v>
      </c>
      <c r="D199" s="7" t="s">
        <v>60</v>
      </c>
      <c r="E199" s="39" t="n">
        <v>682.468531468532</v>
      </c>
      <c r="F199" s="28" t="n">
        <v>0</v>
      </c>
      <c r="G199" s="68" t="n">
        <f aca="false">7.15*3600</f>
        <v>25740</v>
      </c>
      <c r="H199" s="68" t="n">
        <v>306.6</v>
      </c>
      <c r="I199" s="68" t="n">
        <v>268262.630446477</v>
      </c>
      <c r="J199" s="68" t="n">
        <v>283140</v>
      </c>
      <c r="K199" s="75" t="n">
        <f aca="false">E199*H199/G199</f>
        <v>8.12917061959021</v>
      </c>
      <c r="L199" s="76" t="n">
        <f aca="false">I199/G199</f>
        <v>10.4220136148592</v>
      </c>
      <c r="M199" s="77" t="n">
        <v>0.85</v>
      </c>
      <c r="N199" s="78" t="n">
        <v>0.78</v>
      </c>
      <c r="O199" s="79" t="n">
        <f aca="false">H199*E199/I199</f>
        <v>0.78</v>
      </c>
      <c r="P199" s="80" t="n">
        <f aca="false">+H199*E199/J199</f>
        <v>0.739015510871837</v>
      </c>
    </row>
    <row r="200" customFormat="false" ht="14.4" hidden="false" customHeight="false" outlineLevel="0" collapsed="false">
      <c r="A200" s="43" t="s">
        <v>136</v>
      </c>
      <c r="B200" s="26" t="n">
        <v>44071</v>
      </c>
      <c r="C200" s="7" t="s">
        <v>61</v>
      </c>
      <c r="D200" s="7" t="s">
        <v>62</v>
      </c>
      <c r="E200" s="28" t="n">
        <v>691.367132867132</v>
      </c>
      <c r="F200" s="28" t="n">
        <v>0</v>
      </c>
      <c r="G200" s="68" t="n">
        <f aca="false">7.15*3600</f>
        <v>25740</v>
      </c>
      <c r="H200" s="68" t="n">
        <v>286.8</v>
      </c>
      <c r="I200" s="68" t="n">
        <v>254210.37654653</v>
      </c>
      <c r="J200" s="68" t="n">
        <v>257400</v>
      </c>
      <c r="K200" s="75" t="n">
        <f aca="false">E200*H200/G200</f>
        <v>7.70334474383425</v>
      </c>
      <c r="L200" s="76" t="n">
        <f aca="false">I200/G200</f>
        <v>9.8760830049157</v>
      </c>
      <c r="M200" s="77" t="n">
        <v>0.85</v>
      </c>
      <c r="N200" s="78" t="n">
        <v>0.78</v>
      </c>
      <c r="O200" s="79" t="n">
        <f aca="false">H200*E200/I200</f>
        <v>0.78</v>
      </c>
      <c r="P200" s="80" t="n">
        <f aca="false">+H200*E200/J200</f>
        <v>0.770334474383424</v>
      </c>
    </row>
    <row r="201" customFormat="false" ht="14.4" hidden="false" customHeight="false" outlineLevel="0" collapsed="false">
      <c r="A201" s="43" t="s">
        <v>136</v>
      </c>
      <c r="B201" s="26" t="n">
        <v>44071</v>
      </c>
      <c r="C201" s="7" t="s">
        <v>63</v>
      </c>
      <c r="D201" s="7" t="s">
        <v>64</v>
      </c>
      <c r="E201" s="28" t="n">
        <v>700.265734265732</v>
      </c>
      <c r="F201" s="28" t="n">
        <v>0</v>
      </c>
      <c r="G201" s="68" t="n">
        <f aca="false">7.15*3600</f>
        <v>25740</v>
      </c>
      <c r="H201" s="68" t="n">
        <v>273</v>
      </c>
      <c r="I201" s="68" t="n">
        <v>245093.006993006</v>
      </c>
      <c r="J201" s="68" t="n">
        <v>257400</v>
      </c>
      <c r="K201" s="75" t="n">
        <f aca="false">E201*H201/G201</f>
        <v>7.42706081796989</v>
      </c>
      <c r="L201" s="76" t="n">
        <f aca="false">I201/G201</f>
        <v>9.52187284355113</v>
      </c>
      <c r="M201" s="77" t="n">
        <v>0.85</v>
      </c>
      <c r="N201" s="78" t="n">
        <v>0.78</v>
      </c>
      <c r="O201" s="79" t="n">
        <f aca="false">H201*E201/I201</f>
        <v>0.78</v>
      </c>
      <c r="P201" s="80" t="n">
        <f aca="false">+H201*E201/J201</f>
        <v>0.742706081796989</v>
      </c>
    </row>
    <row r="202" customFormat="false" ht="14.4" hidden="false" customHeight="false" outlineLevel="0" collapsed="false">
      <c r="A202" s="43" t="s">
        <v>136</v>
      </c>
      <c r="B202" s="26" t="n">
        <v>44071</v>
      </c>
      <c r="C202" s="7" t="s">
        <v>65</v>
      </c>
      <c r="D202" s="7" t="s">
        <v>66</v>
      </c>
      <c r="E202" s="28" t="n">
        <v>709.164335664332</v>
      </c>
      <c r="F202" s="28" t="n">
        <v>0</v>
      </c>
      <c r="G202" s="68" t="n">
        <f aca="false">7.15*3600</f>
        <v>25740</v>
      </c>
      <c r="H202" s="68" t="n">
        <v>226.8</v>
      </c>
      <c r="I202" s="68" t="n">
        <v>206203.16837009</v>
      </c>
      <c r="J202" s="68" t="n">
        <v>231660</v>
      </c>
      <c r="K202" s="75" t="n">
        <f aca="false">E202*H202/G202</f>
        <v>6.24858085969971</v>
      </c>
      <c r="L202" s="76" t="n">
        <f aca="false">I202/G202</f>
        <v>8.01100110217911</v>
      </c>
      <c r="M202" s="77" t="n">
        <v>0.85</v>
      </c>
      <c r="N202" s="78" t="n">
        <v>0.78</v>
      </c>
      <c r="O202" s="79" t="n">
        <f aca="false">H202*E202/I202</f>
        <v>0.78</v>
      </c>
      <c r="P202" s="80" t="n">
        <f aca="false">+H202*E202/J202</f>
        <v>0.694286762188857</v>
      </c>
    </row>
    <row r="203" customFormat="false" ht="14.4" hidden="false" customHeight="false" outlineLevel="0" collapsed="false">
      <c r="A203" s="43" t="s">
        <v>136</v>
      </c>
      <c r="B203" s="26" t="n">
        <v>44071</v>
      </c>
      <c r="C203" s="7" t="s">
        <v>67</v>
      </c>
      <c r="D203" s="7" t="s">
        <v>68</v>
      </c>
      <c r="E203" s="28" t="n">
        <v>718.062937062932</v>
      </c>
      <c r="F203" s="28" t="n">
        <v>0</v>
      </c>
      <c r="G203" s="68" t="n">
        <f aca="false">7.15*3600</f>
        <v>25740</v>
      </c>
      <c r="H203" s="68" t="n">
        <v>226.8</v>
      </c>
      <c r="I203" s="68" t="n">
        <v>208790.607853683</v>
      </c>
      <c r="J203" s="68" t="n">
        <v>231660</v>
      </c>
      <c r="K203" s="75" t="n">
        <f aca="false">E203*H203/G203</f>
        <v>6.32698811677828</v>
      </c>
      <c r="L203" s="76" t="n">
        <f aca="false">I203/G203</f>
        <v>8.11152322663882</v>
      </c>
      <c r="M203" s="77" t="n">
        <v>0.85</v>
      </c>
      <c r="N203" s="78" t="n">
        <v>0.78</v>
      </c>
      <c r="O203" s="79" t="n">
        <f aca="false">H203*E203/I203</f>
        <v>0.78</v>
      </c>
      <c r="P203" s="80" t="n">
        <f aca="false">+H203*E203/J203</f>
        <v>0.702998679642031</v>
      </c>
    </row>
    <row r="204" customFormat="false" ht="14.4" hidden="false" customHeight="false" outlineLevel="0" collapsed="false">
      <c r="A204" s="43" t="s">
        <v>136</v>
      </c>
      <c r="B204" s="26" t="n">
        <v>44071</v>
      </c>
      <c r="C204" s="7" t="s">
        <v>69</v>
      </c>
      <c r="D204" s="7" t="s">
        <v>70</v>
      </c>
      <c r="E204" s="28" t="n">
        <v>726.961538461542</v>
      </c>
      <c r="F204" s="28" t="n">
        <v>0</v>
      </c>
      <c r="G204" s="68" t="n">
        <f aca="false">7.15*3600</f>
        <v>25740</v>
      </c>
      <c r="H204" s="68" t="n">
        <v>406.8</v>
      </c>
      <c r="I204" s="68" t="n">
        <v>379138.402366866</v>
      </c>
      <c r="J204" s="68" t="n">
        <v>386100</v>
      </c>
      <c r="K204" s="75" t="n">
        <f aca="false">E204*H204/G204</f>
        <v>11.4890424959656</v>
      </c>
      <c r="L204" s="76" t="n">
        <f aca="false">I204/G204</f>
        <v>14.7295416614944</v>
      </c>
      <c r="M204" s="77" t="n">
        <v>0.85</v>
      </c>
      <c r="N204" s="78" t="n">
        <v>0.78</v>
      </c>
      <c r="O204" s="79" t="n">
        <f aca="false">H204*E204/I204</f>
        <v>0.78</v>
      </c>
      <c r="P204" s="80" t="n">
        <f aca="false">+H204*E204/J204</f>
        <v>0.765936166397709</v>
      </c>
    </row>
    <row r="205" customFormat="false" ht="14.4" hidden="false" customHeight="false" outlineLevel="0" collapsed="false">
      <c r="A205" s="43" t="s">
        <v>136</v>
      </c>
      <c r="B205" s="26" t="n">
        <v>44071</v>
      </c>
      <c r="C205" s="7" t="s">
        <v>71</v>
      </c>
      <c r="D205" s="7" t="s">
        <v>72</v>
      </c>
      <c r="E205" s="28" t="n">
        <v>735.860139860142</v>
      </c>
      <c r="F205" s="28" t="n">
        <v>635.860139860142</v>
      </c>
      <c r="G205" s="68" t="n">
        <f aca="false">7.15*3600</f>
        <v>25740</v>
      </c>
      <c r="H205" s="68" t="n">
        <v>292.8</v>
      </c>
      <c r="I205" s="68" t="n">
        <v>276230.575578269</v>
      </c>
      <c r="J205" s="68" t="n">
        <v>283140</v>
      </c>
      <c r="K205" s="75" t="n">
        <f aca="false">E205*H205/G205</f>
        <v>8.37062350237178</v>
      </c>
      <c r="L205" s="76" t="n">
        <f aca="false">I205/G205</f>
        <v>10.7315685927843</v>
      </c>
      <c r="M205" s="77" t="n">
        <v>0.85</v>
      </c>
      <c r="N205" s="78" t="n">
        <v>0.78</v>
      </c>
      <c r="O205" s="79" t="n">
        <f aca="false">H205*E205/I205</f>
        <v>0.78</v>
      </c>
      <c r="P205" s="80" t="n">
        <f aca="false">+H205*E205/J205</f>
        <v>0.760965772942889</v>
      </c>
    </row>
    <row r="206" customFormat="false" ht="14.4" hidden="false" customHeight="false" outlineLevel="0" collapsed="false">
      <c r="A206" s="43" t="s">
        <v>136</v>
      </c>
      <c r="B206" s="26" t="n">
        <v>44071</v>
      </c>
      <c r="C206" s="7" t="s">
        <v>73</v>
      </c>
      <c r="D206" s="7" t="s">
        <v>74</v>
      </c>
      <c r="E206" s="28" t="n">
        <v>744.758741258742</v>
      </c>
      <c r="F206" s="28" t="n">
        <v>644.758741258742</v>
      </c>
      <c r="G206" s="68" t="n">
        <f aca="false">7.15*3600</f>
        <v>25740</v>
      </c>
      <c r="H206" s="68" t="n">
        <v>214.8</v>
      </c>
      <c r="I206" s="68" t="n">
        <v>205095.099515869</v>
      </c>
      <c r="J206" s="68" t="n">
        <v>205920</v>
      </c>
      <c r="K206" s="75" t="n">
        <f aca="false">E206*H206/G206</f>
        <v>6.21500301563239</v>
      </c>
      <c r="L206" s="76" t="n">
        <f aca="false">I206/G206</f>
        <v>7.96795258414409</v>
      </c>
      <c r="M206" s="77" t="n">
        <v>0.85</v>
      </c>
      <c r="N206" s="78" t="n">
        <v>0.78</v>
      </c>
      <c r="O206" s="79" t="n">
        <f aca="false">H206*E206/I206</f>
        <v>0.78</v>
      </c>
      <c r="P206" s="80" t="n">
        <f aca="false">+H206*E206/J206</f>
        <v>0.776875376954049</v>
      </c>
    </row>
    <row r="207" customFormat="false" ht="14.4" hidden="false" customHeight="false" outlineLevel="0" collapsed="false">
      <c r="A207" s="43" t="s">
        <v>136</v>
      </c>
      <c r="B207" s="26" t="n">
        <v>44071</v>
      </c>
      <c r="C207" s="7" t="s">
        <v>75</v>
      </c>
      <c r="D207" s="7" t="s">
        <v>76</v>
      </c>
      <c r="E207" s="39" t="n">
        <v>753.657342657342</v>
      </c>
      <c r="F207" s="28" t="n">
        <v>0</v>
      </c>
      <c r="G207" s="68" t="n">
        <f aca="false">7.15*3600</f>
        <v>25740</v>
      </c>
      <c r="H207" s="68" t="n">
        <v>766.8</v>
      </c>
      <c r="I207" s="68" t="n">
        <v>740903.14147391</v>
      </c>
      <c r="J207" s="68" t="n">
        <v>746460</v>
      </c>
      <c r="K207" s="75" t="n">
        <f aca="false">E207*H207/G207</f>
        <v>22.4516103476942</v>
      </c>
      <c r="L207" s="76" t="n">
        <f aca="false">I207/G207</f>
        <v>28.7841158303772</v>
      </c>
      <c r="M207" s="77" t="n">
        <v>0.85</v>
      </c>
      <c r="N207" s="78" t="n">
        <v>0.78</v>
      </c>
      <c r="O207" s="79" t="n">
        <f aca="false">H207*E207/I207</f>
        <v>0.78</v>
      </c>
      <c r="P207" s="80" t="n">
        <f aca="false">+H207*E207/J207</f>
        <v>0.774193460265319</v>
      </c>
    </row>
    <row r="208" customFormat="false" ht="14.4" hidden="false" customHeight="false" outlineLevel="0" collapsed="false">
      <c r="A208" s="43" t="s">
        <v>136</v>
      </c>
      <c r="B208" s="26" t="n">
        <v>44072</v>
      </c>
      <c r="C208" s="7" t="s">
        <v>55</v>
      </c>
      <c r="D208" s="7" t="s">
        <v>56</v>
      </c>
      <c r="E208" s="28" t="n">
        <v>771.454545454542</v>
      </c>
      <c r="F208" s="28" t="n">
        <v>0</v>
      </c>
      <c r="G208" s="68" t="n">
        <f aca="false">7.15*3600</f>
        <v>25740</v>
      </c>
      <c r="H208" s="68" t="n">
        <v>231</v>
      </c>
      <c r="I208" s="68" t="n">
        <v>228469.23076923</v>
      </c>
      <c r="J208" s="68" t="n">
        <v>231660</v>
      </c>
      <c r="K208" s="75" t="n">
        <f aca="false">E208*H208/G208</f>
        <v>6.92331002330999</v>
      </c>
      <c r="L208" s="76" t="n">
        <f aca="false">I208/G208</f>
        <v>8.87603849142307</v>
      </c>
      <c r="M208" s="77" t="n">
        <v>0.85</v>
      </c>
      <c r="N208" s="78" t="n">
        <v>0.78</v>
      </c>
      <c r="O208" s="79" t="n">
        <f aca="false">H208*E208/I208</f>
        <v>0.78</v>
      </c>
      <c r="P208" s="80" t="n">
        <f aca="false">+H208*E208/J208</f>
        <v>0.769256669256666</v>
      </c>
    </row>
    <row r="209" customFormat="false" ht="14.4" hidden="false" customHeight="false" outlineLevel="0" collapsed="false">
      <c r="A209" s="43" t="s">
        <v>136</v>
      </c>
      <c r="B209" s="26" t="n">
        <v>44072</v>
      </c>
      <c r="C209" s="7" t="s">
        <v>57</v>
      </c>
      <c r="D209" s="7" t="s">
        <v>58</v>
      </c>
      <c r="E209" s="28" t="n">
        <v>780.353146853142</v>
      </c>
      <c r="F209" s="28" t="n">
        <v>0</v>
      </c>
      <c r="G209" s="68" t="n">
        <f aca="false">7.15*3600</f>
        <v>25740</v>
      </c>
      <c r="H209" s="68" t="n">
        <v>280.2</v>
      </c>
      <c r="I209" s="68" t="n">
        <v>280326.861215706</v>
      </c>
      <c r="J209" s="68" t="n">
        <v>283140</v>
      </c>
      <c r="K209" s="75" t="n">
        <f aca="false">E209*H209/G209</f>
        <v>8.4947533701729</v>
      </c>
      <c r="L209" s="76" t="n">
        <f aca="false">I209/G209</f>
        <v>10.8907094489396</v>
      </c>
      <c r="M209" s="77" t="n">
        <v>0.85</v>
      </c>
      <c r="N209" s="78" t="n">
        <v>0.78</v>
      </c>
      <c r="O209" s="79" t="n">
        <f aca="false">H209*E209/I209</f>
        <v>0.78</v>
      </c>
      <c r="P209" s="80" t="n">
        <f aca="false">+H209*E209/J209</f>
        <v>0.772250306379354</v>
      </c>
    </row>
    <row r="210" customFormat="false" ht="14.4" hidden="false" customHeight="false" outlineLevel="0" collapsed="false">
      <c r="A210" s="43" t="s">
        <v>136</v>
      </c>
      <c r="B210" s="26" t="n">
        <v>44072</v>
      </c>
      <c r="C210" s="7" t="s">
        <v>59</v>
      </c>
      <c r="D210" s="7" t="s">
        <v>60</v>
      </c>
      <c r="E210" s="39" t="n">
        <v>789.251748251752</v>
      </c>
      <c r="F210" s="28" t="n">
        <v>0</v>
      </c>
      <c r="G210" s="68" t="n">
        <f aca="false">7.15*3600</f>
        <v>25740</v>
      </c>
      <c r="H210" s="68" t="n">
        <v>306.6</v>
      </c>
      <c r="I210" s="68" t="n">
        <v>310236.648735881</v>
      </c>
      <c r="J210" s="68" t="n">
        <v>334620</v>
      </c>
      <c r="K210" s="75" t="n">
        <f aca="false">E210*H210/G210</f>
        <v>9.40111056775397</v>
      </c>
      <c r="L210" s="76" t="n">
        <f aca="false">I210/G210</f>
        <v>12.0527058560948</v>
      </c>
      <c r="M210" s="77" t="n">
        <v>0.85</v>
      </c>
      <c r="N210" s="78" t="n">
        <v>0.78</v>
      </c>
      <c r="O210" s="79" t="n">
        <f aca="false">H210*E210/I210</f>
        <v>0.78</v>
      </c>
      <c r="P210" s="80" t="n">
        <f aca="false">+H210*E210/J210</f>
        <v>0.72316235136569</v>
      </c>
    </row>
    <row r="211" customFormat="false" ht="14.4" hidden="false" customHeight="false" outlineLevel="0" collapsed="false">
      <c r="A211" s="43" t="s">
        <v>136</v>
      </c>
      <c r="B211" s="26" t="n">
        <v>44072</v>
      </c>
      <c r="C211" s="7" t="s">
        <v>61</v>
      </c>
      <c r="D211" s="7" t="s">
        <v>62</v>
      </c>
      <c r="E211" s="28" t="n">
        <v>798.150349650352</v>
      </c>
      <c r="F211" s="28" t="n">
        <v>0</v>
      </c>
      <c r="G211" s="68" t="n">
        <f aca="false">7.15*3600</f>
        <v>25740</v>
      </c>
      <c r="H211" s="68" t="n">
        <v>286.8</v>
      </c>
      <c r="I211" s="68" t="n">
        <v>293473.74394836</v>
      </c>
      <c r="J211" s="68" t="n">
        <v>308880</v>
      </c>
      <c r="K211" s="75" t="n">
        <f aca="false">E211*H211/G211</f>
        <v>8.89314375601092</v>
      </c>
      <c r="L211" s="76" t="n">
        <f aca="false">I211/G211</f>
        <v>11.4014663538601</v>
      </c>
      <c r="M211" s="77" t="n">
        <v>0.85</v>
      </c>
      <c r="N211" s="78" t="n">
        <v>0.78</v>
      </c>
      <c r="O211" s="79" t="n">
        <f aca="false">H211*E211/I211</f>
        <v>0.78</v>
      </c>
      <c r="P211" s="80" t="n">
        <f aca="false">+H211*E211/J211</f>
        <v>0.74109531300091</v>
      </c>
    </row>
    <row r="212" customFormat="false" ht="14.4" hidden="false" customHeight="false" outlineLevel="0" collapsed="false">
      <c r="A212" s="43" t="s">
        <v>136</v>
      </c>
      <c r="B212" s="26" t="n">
        <v>44072</v>
      </c>
      <c r="C212" s="7" t="s">
        <v>63</v>
      </c>
      <c r="D212" s="7" t="s">
        <v>64</v>
      </c>
      <c r="E212" s="28" t="n">
        <v>807.048951048952</v>
      </c>
      <c r="F212" s="28" t="n">
        <v>0</v>
      </c>
      <c r="G212" s="68" t="n">
        <f aca="false">7.15*3600</f>
        <v>25740</v>
      </c>
      <c r="H212" s="68" t="n">
        <v>273</v>
      </c>
      <c r="I212" s="68" t="n">
        <v>282467.132867133</v>
      </c>
      <c r="J212" s="68" t="n">
        <v>283140</v>
      </c>
      <c r="K212" s="75" t="n">
        <f aca="false">E212*H212/G212</f>
        <v>8.55961008688282</v>
      </c>
      <c r="L212" s="76" t="n">
        <f aca="false">I212/G212</f>
        <v>10.9738590857472</v>
      </c>
      <c r="M212" s="77" t="n">
        <v>0.85</v>
      </c>
      <c r="N212" s="78" t="n">
        <v>0.78</v>
      </c>
      <c r="O212" s="79" t="n">
        <f aca="false">H212*E212/I212</f>
        <v>0.78</v>
      </c>
      <c r="P212" s="80" t="n">
        <f aca="false">+H212*E212/J212</f>
        <v>0.778146371534802</v>
      </c>
    </row>
    <row r="213" customFormat="false" ht="14.4" hidden="false" customHeight="false" outlineLevel="0" collapsed="false">
      <c r="A213" s="43" t="s">
        <v>136</v>
      </c>
      <c r="B213" s="26" t="n">
        <v>44072</v>
      </c>
      <c r="C213" s="7" t="s">
        <v>65</v>
      </c>
      <c r="D213" s="7" t="s">
        <v>66</v>
      </c>
      <c r="E213" s="28" t="n">
        <v>815.947552447552</v>
      </c>
      <c r="F213" s="28" t="n">
        <v>0</v>
      </c>
      <c r="G213" s="68" t="n">
        <f aca="false">7.15*3600</f>
        <v>25740</v>
      </c>
      <c r="H213" s="68" t="n">
        <v>226.8</v>
      </c>
      <c r="I213" s="68" t="n">
        <v>237252.442173211</v>
      </c>
      <c r="J213" s="68" t="n">
        <v>257400</v>
      </c>
      <c r="K213" s="75" t="n">
        <f aca="false">E213*H213/G213</f>
        <v>7.18946794464276</v>
      </c>
      <c r="L213" s="76" t="n">
        <f aca="false">I213/G213</f>
        <v>9.21726659569585</v>
      </c>
      <c r="M213" s="77" t="n">
        <v>0.85</v>
      </c>
      <c r="N213" s="78" t="n">
        <v>0.78</v>
      </c>
      <c r="O213" s="79" t="n">
        <f aca="false">H213*E213/I213</f>
        <v>0.78</v>
      </c>
      <c r="P213" s="80" t="n">
        <f aca="false">+H213*E213/J213</f>
        <v>0.718946794464276</v>
      </c>
    </row>
    <row r="214" customFormat="false" ht="14.4" hidden="false" customHeight="false" outlineLevel="0" collapsed="false">
      <c r="A214" s="43" t="s">
        <v>136</v>
      </c>
      <c r="B214" s="26" t="n">
        <v>44072</v>
      </c>
      <c r="C214" s="7" t="s">
        <v>67</v>
      </c>
      <c r="D214" s="7" t="s">
        <v>68</v>
      </c>
      <c r="E214" s="28" t="n">
        <v>824.846153846152</v>
      </c>
      <c r="F214" s="28" t="n">
        <v>0</v>
      </c>
      <c r="G214" s="68" t="n">
        <f aca="false">7.15*3600</f>
        <v>25740</v>
      </c>
      <c r="H214" s="68" t="n">
        <v>226.8</v>
      </c>
      <c r="I214" s="68" t="n">
        <v>217529.194991055</v>
      </c>
      <c r="J214" s="68" t="n">
        <v>231660</v>
      </c>
      <c r="K214" s="75" t="n">
        <f aca="false">E214*H214/G214</f>
        <v>7.26787520172134</v>
      </c>
      <c r="L214" s="76" t="n">
        <f aca="false">I214/G214</f>
        <v>8.45101767642016</v>
      </c>
      <c r="M214" s="77" t="n">
        <v>0.85</v>
      </c>
      <c r="N214" s="78" t="n">
        <v>0.78</v>
      </c>
      <c r="O214" s="79" t="n">
        <f aca="false">H214*E214/I214</f>
        <v>0.86</v>
      </c>
      <c r="P214" s="80" t="n">
        <f aca="false">+H214*E214/J214</f>
        <v>0.807541689080149</v>
      </c>
    </row>
    <row r="215" customFormat="false" ht="14.4" hidden="false" customHeight="false" outlineLevel="0" collapsed="false">
      <c r="A215" s="43" t="s">
        <v>136</v>
      </c>
      <c r="B215" s="26" t="n">
        <v>44072</v>
      </c>
      <c r="C215" s="7" t="s">
        <v>69</v>
      </c>
      <c r="D215" s="7" t="s">
        <v>70</v>
      </c>
      <c r="E215" s="28" t="n">
        <v>833.744755244752</v>
      </c>
      <c r="F215" s="28" t="n">
        <v>0</v>
      </c>
      <c r="G215" s="68" t="n">
        <f aca="false">7.15*3600</f>
        <v>25740</v>
      </c>
      <c r="H215" s="68" t="n">
        <v>406.8</v>
      </c>
      <c r="I215" s="68" t="n">
        <v>394380.65864368</v>
      </c>
      <c r="J215" s="68" t="n">
        <v>411840</v>
      </c>
      <c r="K215" s="75" t="n">
        <f aca="false">E215*H215/G215</f>
        <v>13.1766653626094</v>
      </c>
      <c r="L215" s="76" t="n">
        <f aca="false">I215/G215</f>
        <v>15.3217039100109</v>
      </c>
      <c r="M215" s="77" t="n">
        <v>0.85</v>
      </c>
      <c r="N215" s="78" t="n">
        <v>0.78</v>
      </c>
      <c r="O215" s="79" t="n">
        <f aca="false">H215*E215/I215</f>
        <v>0.86</v>
      </c>
      <c r="P215" s="80" t="n">
        <f aca="false">+H215*E215/J215</f>
        <v>0.823541585163085</v>
      </c>
    </row>
    <row r="216" customFormat="false" ht="14.4" hidden="false" customHeight="false" outlineLevel="0" collapsed="false">
      <c r="A216" s="43" t="s">
        <v>136</v>
      </c>
      <c r="B216" s="26" t="n">
        <v>44072</v>
      </c>
      <c r="C216" s="7" t="s">
        <v>71</v>
      </c>
      <c r="D216" s="7" t="s">
        <v>72</v>
      </c>
      <c r="E216" s="28" t="n">
        <v>842.643356643352</v>
      </c>
      <c r="F216" s="28" t="n">
        <v>742.643356643352</v>
      </c>
      <c r="G216" s="68" t="n">
        <f aca="false">7.15*3600</f>
        <v>25740</v>
      </c>
      <c r="H216" s="68" t="n">
        <v>292.8</v>
      </c>
      <c r="I216" s="68" t="n">
        <v>286890.668401365</v>
      </c>
      <c r="J216" s="68" t="n">
        <v>308880</v>
      </c>
      <c r="K216" s="75" t="n">
        <f aca="false">E216*H216/G216</f>
        <v>9.5853137072717</v>
      </c>
      <c r="L216" s="76" t="n">
        <f aca="false">I216/G216</f>
        <v>11.1457136131066</v>
      </c>
      <c r="M216" s="77" t="n">
        <v>0.85</v>
      </c>
      <c r="N216" s="78" t="n">
        <v>0.78</v>
      </c>
      <c r="O216" s="79" t="n">
        <f aca="false">H216*E216/I216</f>
        <v>0.86</v>
      </c>
      <c r="P216" s="80" t="n">
        <f aca="false">+H216*E216/J216</f>
        <v>0.798776142272641</v>
      </c>
    </row>
    <row r="217" customFormat="false" ht="14.4" hidden="false" customHeight="false" outlineLevel="0" collapsed="false">
      <c r="A217" s="43" t="s">
        <v>136</v>
      </c>
      <c r="B217" s="26" t="n">
        <v>44072</v>
      </c>
      <c r="C217" s="7" t="s">
        <v>73</v>
      </c>
      <c r="D217" s="7" t="s">
        <v>74</v>
      </c>
      <c r="E217" s="28" t="n">
        <v>851.541958041962</v>
      </c>
      <c r="F217" s="28" t="n">
        <v>734</v>
      </c>
      <c r="G217" s="68" t="n">
        <f aca="false">7.15*3600</f>
        <v>25740</v>
      </c>
      <c r="H217" s="68" t="n">
        <v>214.8</v>
      </c>
      <c r="I217" s="68" t="n">
        <v>212687.456496992</v>
      </c>
      <c r="J217" s="68" t="n">
        <v>231660</v>
      </c>
      <c r="K217" s="75" t="n">
        <f aca="false">E217*H217/G217</f>
        <v>7.10610771512873</v>
      </c>
      <c r="L217" s="76" t="n">
        <f aca="false">I217/G217</f>
        <v>8.2629159478241</v>
      </c>
      <c r="M217" s="77" t="n">
        <v>0.85</v>
      </c>
      <c r="N217" s="78" t="n">
        <v>0.78</v>
      </c>
      <c r="O217" s="79" t="n">
        <f aca="false">H217*E217/I217</f>
        <v>0.86</v>
      </c>
      <c r="P217" s="80" t="n">
        <f aca="false">+H217*E217/J217</f>
        <v>0.789567523903192</v>
      </c>
    </row>
    <row r="218" customFormat="false" ht="14.4" hidden="false" customHeight="false" outlineLevel="0" collapsed="false">
      <c r="A218" s="43" t="s">
        <v>136</v>
      </c>
      <c r="B218" s="26" t="n">
        <v>44072</v>
      </c>
      <c r="C218" s="7" t="s">
        <v>75</v>
      </c>
      <c r="D218" s="7" t="s">
        <v>76</v>
      </c>
      <c r="E218" s="39" t="n">
        <v>860.440559440562</v>
      </c>
      <c r="F218" s="28" t="n">
        <v>0</v>
      </c>
      <c r="G218" s="68" t="n">
        <f aca="false">7.15*3600</f>
        <v>25740</v>
      </c>
      <c r="H218" s="68" t="n">
        <v>766.8</v>
      </c>
      <c r="I218" s="68" t="n">
        <v>767192.815091887</v>
      </c>
      <c r="J218" s="68" t="n">
        <v>772200</v>
      </c>
      <c r="K218" s="75" t="n">
        <f aca="false">E218*H218/G218</f>
        <v>25.6327047777398</v>
      </c>
      <c r="L218" s="76" t="n">
        <f aca="false">I218/G218</f>
        <v>29.8054706717905</v>
      </c>
      <c r="M218" s="77" t="n">
        <v>0.85</v>
      </c>
      <c r="N218" s="78" t="n">
        <v>0.78</v>
      </c>
      <c r="O218" s="79" t="n">
        <f aca="false">H218*E218/I218</f>
        <v>0.86</v>
      </c>
      <c r="P218" s="80" t="n">
        <f aca="false">+H218*E218/J218</f>
        <v>0.854423492591327</v>
      </c>
    </row>
    <row r="219" customFormat="false" ht="14.4" hidden="false" customHeight="false" outlineLevel="0" collapsed="false">
      <c r="A219" s="43" t="s">
        <v>136</v>
      </c>
      <c r="B219" s="26" t="n">
        <v>44073</v>
      </c>
      <c r="C219" s="7" t="s">
        <v>55</v>
      </c>
      <c r="D219" s="7" t="s">
        <v>56</v>
      </c>
      <c r="E219" s="28" t="n">
        <v>878.237762237762</v>
      </c>
      <c r="F219" s="28" t="n">
        <v>0</v>
      </c>
      <c r="G219" s="68" t="n">
        <f aca="false">7.15*3600</f>
        <v>25740</v>
      </c>
      <c r="H219" s="68" t="n">
        <v>231</v>
      </c>
      <c r="I219" s="68" t="n">
        <v>235898.747763864</v>
      </c>
      <c r="J219" s="68" t="n">
        <v>257400</v>
      </c>
      <c r="K219" s="75" t="n">
        <f aca="false">E219*H219/G219</f>
        <v>7.8816209431594</v>
      </c>
      <c r="L219" s="76" t="n">
        <f aca="false">I219/G219</f>
        <v>9.16467551530163</v>
      </c>
      <c r="M219" s="77" t="n">
        <v>0.85</v>
      </c>
      <c r="N219" s="78" t="n">
        <v>0.78</v>
      </c>
      <c r="O219" s="79" t="n">
        <f aca="false">H219*E219/I219</f>
        <v>0.86</v>
      </c>
      <c r="P219" s="80" t="n">
        <f aca="false">+H219*E219/J219</f>
        <v>0.78816209431594</v>
      </c>
    </row>
    <row r="220" customFormat="false" ht="14.4" hidden="false" customHeight="false" outlineLevel="0" collapsed="false">
      <c r="A220" s="43" t="s">
        <v>136</v>
      </c>
      <c r="B220" s="26" t="n">
        <v>44073</v>
      </c>
      <c r="C220" s="7" t="s">
        <v>57</v>
      </c>
      <c r="D220" s="7" t="s">
        <v>58</v>
      </c>
      <c r="E220" s="28" t="n">
        <v>887.136363636362</v>
      </c>
      <c r="F220" s="28" t="n">
        <v>0</v>
      </c>
      <c r="G220" s="68" t="n">
        <f aca="false">7.15*3600</f>
        <v>25740</v>
      </c>
      <c r="H220" s="68" t="n">
        <v>280.2</v>
      </c>
      <c r="I220" s="68" t="n">
        <v>289041.405919661</v>
      </c>
      <c r="J220" s="68" t="n">
        <v>308880</v>
      </c>
      <c r="K220" s="75" t="n">
        <f aca="false">E220*H220/G220</f>
        <v>9.65717207035387</v>
      </c>
      <c r="L220" s="76" t="n">
        <f aca="false">I220/G220</f>
        <v>11.2292698492487</v>
      </c>
      <c r="M220" s="77" t="n">
        <v>0.85</v>
      </c>
      <c r="N220" s="78" t="n">
        <v>0.78</v>
      </c>
      <c r="O220" s="79" t="n">
        <f aca="false">H220*E220/I220</f>
        <v>0.86</v>
      </c>
      <c r="P220" s="80" t="n">
        <f aca="false">+H220*E220/J220</f>
        <v>0.804764339196156</v>
      </c>
    </row>
    <row r="221" customFormat="false" ht="14.4" hidden="false" customHeight="false" outlineLevel="0" collapsed="false">
      <c r="A221" s="43" t="s">
        <v>136</v>
      </c>
      <c r="B221" s="26" t="n">
        <v>44073</v>
      </c>
      <c r="C221" s="7" t="s">
        <v>59</v>
      </c>
      <c r="D221" s="7" t="s">
        <v>60</v>
      </c>
      <c r="E221" s="39" t="n">
        <v>896.034965034962</v>
      </c>
      <c r="F221" s="28" t="n">
        <v>0</v>
      </c>
      <c r="G221" s="68" t="n">
        <f aca="false">7.15*3600</f>
        <v>25740</v>
      </c>
      <c r="H221" s="68" t="n">
        <v>306.6</v>
      </c>
      <c r="I221" s="68" t="n">
        <v>319446.884046185</v>
      </c>
      <c r="J221" s="68" t="n">
        <v>334620</v>
      </c>
      <c r="K221" s="75" t="n">
        <f aca="false">E221*H221/G221</f>
        <v>10.6730505159176</v>
      </c>
      <c r="L221" s="76" t="n">
        <f aca="false">I221/G221</f>
        <v>12.4105238557182</v>
      </c>
      <c r="M221" s="77" t="n">
        <v>0.85</v>
      </c>
      <c r="N221" s="78" t="n">
        <v>0.78</v>
      </c>
      <c r="O221" s="79" t="n">
        <f aca="false">H221*E221/I221</f>
        <v>0.86</v>
      </c>
      <c r="P221" s="80" t="n">
        <f aca="false">+H221*E221/J221</f>
        <v>0.821003885839816</v>
      </c>
    </row>
    <row r="222" customFormat="false" ht="14.4" hidden="false" customHeight="false" outlineLevel="0" collapsed="false">
      <c r="A222" s="43" t="s">
        <v>136</v>
      </c>
      <c r="B222" s="26" t="n">
        <v>44073</v>
      </c>
      <c r="C222" s="7" t="s">
        <v>61</v>
      </c>
      <c r="D222" s="7" t="s">
        <v>62</v>
      </c>
      <c r="E222" s="28" t="n">
        <v>904.933566433562</v>
      </c>
      <c r="F222" s="28" t="n">
        <v>0</v>
      </c>
      <c r="G222" s="68" t="n">
        <f aca="false">7.15*3600</f>
        <v>25740</v>
      </c>
      <c r="H222" s="68" t="n">
        <v>286.8</v>
      </c>
      <c r="I222" s="68" t="n">
        <v>301784.821922262</v>
      </c>
      <c r="J222" s="68" t="n">
        <v>308880</v>
      </c>
      <c r="K222" s="75" t="n">
        <f aca="false">E222*H222/G222</f>
        <v>10.0829427681875</v>
      </c>
      <c r="L222" s="76" t="n">
        <f aca="false">I222/G222</f>
        <v>11.7243520560319</v>
      </c>
      <c r="M222" s="77" t="n">
        <v>0.85</v>
      </c>
      <c r="N222" s="78" t="n">
        <v>0.78</v>
      </c>
      <c r="O222" s="79" t="n">
        <f aca="false">H222*E222/I222</f>
        <v>0.86</v>
      </c>
      <c r="P222" s="80" t="n">
        <f aca="false">+H222*E222/J222</f>
        <v>0.840245230682289</v>
      </c>
    </row>
    <row r="223" customFormat="false" ht="14.4" hidden="false" customHeight="false" outlineLevel="0" collapsed="false">
      <c r="A223" s="43" t="s">
        <v>136</v>
      </c>
      <c r="B223" s="26" t="n">
        <v>44073</v>
      </c>
      <c r="C223" s="7" t="s">
        <v>63</v>
      </c>
      <c r="D223" s="7" t="s">
        <v>64</v>
      </c>
      <c r="E223" s="28" t="n">
        <v>913.832167832172</v>
      </c>
      <c r="F223" s="28" t="n">
        <v>0</v>
      </c>
      <c r="G223" s="68" t="n">
        <f aca="false">7.15*3600</f>
        <v>25740</v>
      </c>
      <c r="H223" s="68" t="n">
        <v>273</v>
      </c>
      <c r="I223" s="68" t="n">
        <v>290088.583509515</v>
      </c>
      <c r="J223" s="68" t="n">
        <v>308880</v>
      </c>
      <c r="K223" s="75" t="n">
        <f aca="false">E223*H223/G223</f>
        <v>9.69215935579576</v>
      </c>
      <c r="L223" s="76" t="n">
        <f aca="false">I223/G223</f>
        <v>11.2699527392974</v>
      </c>
      <c r="M223" s="77" t="n">
        <v>0.85</v>
      </c>
      <c r="N223" s="78" t="n">
        <v>0.78</v>
      </c>
      <c r="O223" s="79" t="n">
        <f aca="false">H223*E223/I223</f>
        <v>0.86</v>
      </c>
      <c r="P223" s="80" t="n">
        <f aca="false">+H223*E223/J223</f>
        <v>0.807679946316314</v>
      </c>
    </row>
    <row r="224" customFormat="false" ht="14.4" hidden="false" customHeight="false" outlineLevel="0" collapsed="false">
      <c r="A224" s="43" t="s">
        <v>136</v>
      </c>
      <c r="B224" s="26" t="n">
        <v>44073</v>
      </c>
      <c r="C224" s="7" t="s">
        <v>65</v>
      </c>
      <c r="D224" s="7" t="s">
        <v>66</v>
      </c>
      <c r="E224" s="28" t="n">
        <v>922.730769230772</v>
      </c>
      <c r="F224" s="28" t="n">
        <v>0</v>
      </c>
      <c r="G224" s="68" t="n">
        <f aca="false">7.15*3600</f>
        <v>25740</v>
      </c>
      <c r="H224" s="68" t="n">
        <v>226.8</v>
      </c>
      <c r="I224" s="68" t="n">
        <v>243343.416815743</v>
      </c>
      <c r="J224" s="68" t="n">
        <v>257400</v>
      </c>
      <c r="K224" s="75" t="n">
        <f aca="false">E224*H224/G224</f>
        <v>8.13035502958582</v>
      </c>
      <c r="L224" s="76" t="n">
        <f aca="false">I224/G224</f>
        <v>9.45390119719282</v>
      </c>
      <c r="M224" s="77" t="n">
        <v>0.85</v>
      </c>
      <c r="N224" s="78" t="n">
        <v>0.78</v>
      </c>
      <c r="O224" s="79" t="n">
        <f aca="false">H224*E224/I224</f>
        <v>0.86</v>
      </c>
      <c r="P224" s="80" t="n">
        <f aca="false">+H224*E224/J224</f>
        <v>0.813035502958582</v>
      </c>
    </row>
    <row r="225" customFormat="false" ht="14.4" hidden="false" customHeight="false" outlineLevel="0" collapsed="false">
      <c r="A225" s="43" t="s">
        <v>136</v>
      </c>
      <c r="B225" s="26" t="n">
        <v>44073</v>
      </c>
      <c r="C225" s="7" t="s">
        <v>67</v>
      </c>
      <c r="D225" s="7" t="s">
        <v>68</v>
      </c>
      <c r="E225" s="28" t="n">
        <v>931.629370629372</v>
      </c>
      <c r="F225" s="28" t="n">
        <v>0</v>
      </c>
      <c r="G225" s="68" t="n">
        <f aca="false">7.15*3600</f>
        <v>25740</v>
      </c>
      <c r="H225" s="68" t="n">
        <v>226.8</v>
      </c>
      <c r="I225" s="68" t="n">
        <v>245690.164254351</v>
      </c>
      <c r="J225" s="68" t="n">
        <v>257400</v>
      </c>
      <c r="K225" s="75" t="n">
        <f aca="false">E225*H225/G225</f>
        <v>8.2087622866644</v>
      </c>
      <c r="L225" s="76" t="n">
        <f aca="false">I225/G225</f>
        <v>9.54507242635395</v>
      </c>
      <c r="M225" s="77" t="n">
        <v>0.85</v>
      </c>
      <c r="N225" s="78" t="n">
        <v>0.78</v>
      </c>
      <c r="O225" s="79" t="n">
        <f aca="false">H225*E225/I225</f>
        <v>0.86</v>
      </c>
      <c r="P225" s="80" t="n">
        <f aca="false">+H225*E225/J225</f>
        <v>0.82087622866644</v>
      </c>
    </row>
    <row r="226" customFormat="false" ht="14.4" hidden="false" customHeight="false" outlineLevel="0" collapsed="false">
      <c r="A226" s="43" t="s">
        <v>136</v>
      </c>
      <c r="B226" s="26" t="n">
        <v>44073</v>
      </c>
      <c r="C226" s="7" t="s">
        <v>69</v>
      </c>
      <c r="D226" s="7" t="s">
        <v>70</v>
      </c>
      <c r="E226" s="28" t="n">
        <v>940.527972027972</v>
      </c>
      <c r="F226" s="28" t="n">
        <v>0</v>
      </c>
      <c r="G226" s="68" t="n">
        <f aca="false">7.15*3600</f>
        <v>25740</v>
      </c>
      <c r="H226" s="68" t="n">
        <v>406.8</v>
      </c>
      <c r="I226" s="68" t="n">
        <v>444891.603512766</v>
      </c>
      <c r="J226" s="68" t="n">
        <v>463320</v>
      </c>
      <c r="K226" s="75" t="n">
        <f aca="false">E226*H226/G226</f>
        <v>14.8642882292533</v>
      </c>
      <c r="L226" s="76" t="n">
        <f aca="false">I226/G226</f>
        <v>17.2840560805271</v>
      </c>
      <c r="M226" s="77" t="n">
        <v>0.85</v>
      </c>
      <c r="N226" s="78" t="n">
        <v>0.78</v>
      </c>
      <c r="O226" s="79" t="n">
        <f aca="false">H226*E226/I226</f>
        <v>0.86</v>
      </c>
      <c r="P226" s="80" t="n">
        <f aca="false">+H226*E226/J226</f>
        <v>0.82579379051407</v>
      </c>
    </row>
    <row r="227" customFormat="false" ht="14.4" hidden="false" customHeight="false" outlineLevel="0" collapsed="false">
      <c r="A227" s="43" t="s">
        <v>136</v>
      </c>
      <c r="B227" s="26" t="n">
        <v>44073</v>
      </c>
      <c r="C227" s="7" t="s">
        <v>71</v>
      </c>
      <c r="D227" s="7" t="s">
        <v>72</v>
      </c>
      <c r="E227" s="28" t="n">
        <v>949.426573426572</v>
      </c>
      <c r="F227" s="28" t="n">
        <v>849.426573426572</v>
      </c>
      <c r="G227" s="68" t="n">
        <f aca="false">7.15*3600</f>
        <v>25740</v>
      </c>
      <c r="H227" s="68" t="n">
        <v>292.8</v>
      </c>
      <c r="I227" s="68" t="n">
        <v>323246.628720117</v>
      </c>
      <c r="J227" s="68" t="n">
        <v>334620</v>
      </c>
      <c r="K227" s="75" t="n">
        <f aca="false">E227*H227/G227</f>
        <v>10.8000039121717</v>
      </c>
      <c r="L227" s="76" t="n">
        <f aca="false">I227/G227</f>
        <v>12.5581440839206</v>
      </c>
      <c r="M227" s="77" t="n">
        <v>0.85</v>
      </c>
      <c r="N227" s="78" t="n">
        <v>0.78</v>
      </c>
      <c r="O227" s="79" t="n">
        <f aca="false">H227*E227/I227</f>
        <v>0.86</v>
      </c>
      <c r="P227" s="80" t="n">
        <f aca="false">+H227*E227/J227</f>
        <v>0.830769531705518</v>
      </c>
    </row>
    <row r="228" customFormat="false" ht="14.4" hidden="false" customHeight="false" outlineLevel="0" collapsed="false">
      <c r="A228" s="43" t="s">
        <v>136</v>
      </c>
      <c r="B228" s="26" t="n">
        <v>44073</v>
      </c>
      <c r="C228" s="7" t="s">
        <v>73</v>
      </c>
      <c r="D228" s="7" t="s">
        <v>74</v>
      </c>
      <c r="E228" s="28" t="n">
        <v>958.325174825172</v>
      </c>
      <c r="F228" s="28" t="n">
        <v>858.325174825172</v>
      </c>
      <c r="G228" s="68" t="n">
        <f aca="false">7.15*3600</f>
        <v>25740</v>
      </c>
      <c r="H228" s="68" t="n">
        <v>214.8</v>
      </c>
      <c r="I228" s="68" t="n">
        <v>239358.427386566</v>
      </c>
      <c r="J228" s="68" t="n">
        <v>257400</v>
      </c>
      <c r="K228" s="75" t="n">
        <f aca="false">E228*H228/G228</f>
        <v>7.99721241462498</v>
      </c>
      <c r="L228" s="76" t="n">
        <f aca="false">I228/G228</f>
        <v>9.2990842030523</v>
      </c>
      <c r="M228" s="77" t="n">
        <v>0.85</v>
      </c>
      <c r="N228" s="78" t="n">
        <v>0.78</v>
      </c>
      <c r="O228" s="79" t="n">
        <f aca="false">H228*E228/I228</f>
        <v>0.86</v>
      </c>
      <c r="P228" s="80" t="n">
        <f aca="false">+H228*E228/J228</f>
        <v>0.799721241462498</v>
      </c>
    </row>
    <row r="229" customFormat="false" ht="15" hidden="false" customHeight="false" outlineLevel="0" collapsed="false">
      <c r="A229" s="43" t="s">
        <v>136</v>
      </c>
      <c r="B229" s="26" t="n">
        <v>44073</v>
      </c>
      <c r="C229" s="7" t="s">
        <v>75</v>
      </c>
      <c r="D229" s="7" t="s">
        <v>76</v>
      </c>
      <c r="E229" s="39" t="n">
        <v>967.223776223772</v>
      </c>
      <c r="F229" s="28" t="n">
        <v>867.223776223772</v>
      </c>
      <c r="G229" s="68" t="n">
        <f aca="false">7.15*3600</f>
        <v>25740</v>
      </c>
      <c r="H229" s="68" t="n">
        <v>766.8</v>
      </c>
      <c r="I229" s="68" t="n">
        <v>862403.711172545</v>
      </c>
      <c r="J229" s="68" t="n">
        <v>875160</v>
      </c>
      <c r="K229" s="81" t="n">
        <f aca="false">E229*H229/G229</f>
        <v>28.8137992077851</v>
      </c>
      <c r="L229" s="82" t="n">
        <f aca="false">I229/G229</f>
        <v>33.504417683471</v>
      </c>
      <c r="M229" s="83" t="n">
        <v>0.85</v>
      </c>
      <c r="N229" s="84" t="n">
        <v>0.78</v>
      </c>
      <c r="O229" s="85" t="n">
        <f aca="false">H229*E229/I229</f>
        <v>0.86</v>
      </c>
      <c r="P229" s="86" t="n">
        <f aca="false">+H229*E229/J229</f>
        <v>0.847464682581914</v>
      </c>
    </row>
  </sheetData>
  <autoFilter ref="A6:P22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H2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" activeCellId="1" sqref="A1:B2 H2"/>
    </sheetView>
  </sheetViews>
  <sheetFormatPr defaultColWidth="10.54296875" defaultRowHeight="14.4" zeroHeight="false" outlineLevelRow="0" outlineLevelCol="0"/>
  <cols>
    <col collapsed="false" customWidth="true" hidden="false" outlineLevel="0" max="3" min="3" style="0" width="12.22"/>
    <col collapsed="false" customWidth="true" hidden="false" outlineLevel="0" max="4" min="4" style="0" width="15.33"/>
    <col collapsed="false" customWidth="true" hidden="false" outlineLevel="0" max="6" min="6" style="0" width="13.78"/>
    <col collapsed="false" customWidth="true" hidden="false" outlineLevel="0" max="8" min="8" style="0" width="23.55"/>
  </cols>
  <sheetData>
    <row r="2" customFormat="false" ht="14.4" hidden="false" customHeight="false" outlineLevel="0" collapsed="false">
      <c r="H2" s="87" t="s">
        <v>156</v>
      </c>
    </row>
    <row r="3" customFormat="false" ht="14.4" hidden="false" customHeight="false" outlineLevel="0" collapsed="false">
      <c r="A3" s="51" t="s">
        <v>117</v>
      </c>
      <c r="B3" s="51" t="s">
        <v>118</v>
      </c>
      <c r="C3" s="1" t="s">
        <v>24</v>
      </c>
      <c r="D3" s="1" t="s">
        <v>25</v>
      </c>
      <c r="E3" s="1" t="s">
        <v>13</v>
      </c>
      <c r="F3" s="1" t="s">
        <v>14</v>
      </c>
      <c r="G3" s="56" t="s">
        <v>157</v>
      </c>
      <c r="H3" s="88" t="s">
        <v>158</v>
      </c>
    </row>
    <row r="4" customFormat="false" ht="14.4" hidden="false" customHeight="false" outlineLevel="0" collapsed="false">
      <c r="A4" s="25" t="s">
        <v>134</v>
      </c>
      <c r="B4" s="26" t="n">
        <v>44054</v>
      </c>
      <c r="C4" s="0" t="s">
        <v>26</v>
      </c>
      <c r="D4" s="0" t="s">
        <v>27</v>
      </c>
      <c r="E4" s="0" t="s">
        <v>15</v>
      </c>
      <c r="F4" s="0" t="s">
        <v>16</v>
      </c>
      <c r="G4" s="89" t="n">
        <v>0</v>
      </c>
      <c r="H4" s="0" t="n">
        <v>0</v>
      </c>
    </row>
    <row r="5" customFormat="false" ht="14.4" hidden="false" customHeight="false" outlineLevel="0" collapsed="false">
      <c r="A5" s="25" t="s">
        <v>134</v>
      </c>
      <c r="B5" s="26" t="n">
        <v>44054</v>
      </c>
      <c r="C5" s="0" t="s">
        <v>28</v>
      </c>
      <c r="D5" s="0" t="s">
        <v>29</v>
      </c>
      <c r="E5" s="0" t="s">
        <v>15</v>
      </c>
      <c r="F5" s="0" t="s">
        <v>16</v>
      </c>
      <c r="G5" s="89" t="n">
        <v>0</v>
      </c>
      <c r="H5" s="0" t="n">
        <v>0</v>
      </c>
    </row>
    <row r="6" customFormat="false" ht="14.4" hidden="false" customHeight="false" outlineLevel="0" collapsed="false">
      <c r="A6" s="25" t="s">
        <v>134</v>
      </c>
      <c r="B6" s="26" t="n">
        <v>44054</v>
      </c>
      <c r="C6" s="0" t="s">
        <v>30</v>
      </c>
      <c r="D6" s="0" t="s">
        <v>31</v>
      </c>
      <c r="E6" s="0" t="s">
        <v>15</v>
      </c>
      <c r="F6" s="0" t="s">
        <v>16</v>
      </c>
      <c r="G6" s="89" t="n">
        <v>0</v>
      </c>
      <c r="H6" s="0" t="n">
        <v>0</v>
      </c>
    </row>
    <row r="7" customFormat="false" ht="14.4" hidden="false" customHeight="false" outlineLevel="0" collapsed="false">
      <c r="A7" s="25" t="s">
        <v>134</v>
      </c>
      <c r="B7" s="26" t="n">
        <v>44054</v>
      </c>
      <c r="C7" s="0" t="s">
        <v>32</v>
      </c>
      <c r="D7" s="0" t="s">
        <v>33</v>
      </c>
      <c r="E7" s="0" t="s">
        <v>17</v>
      </c>
      <c r="F7" s="0" t="s">
        <v>18</v>
      </c>
      <c r="G7" s="89" t="n">
        <v>0</v>
      </c>
      <c r="H7" s="0" t="n">
        <v>0</v>
      </c>
    </row>
    <row r="8" customFormat="false" ht="14.4" hidden="false" customHeight="false" outlineLevel="0" collapsed="false">
      <c r="A8" s="25" t="s">
        <v>134</v>
      </c>
      <c r="B8" s="26" t="n">
        <v>44054</v>
      </c>
      <c r="C8" s="0" t="s">
        <v>34</v>
      </c>
      <c r="D8" s="0" t="s">
        <v>35</v>
      </c>
      <c r="E8" s="0" t="s">
        <v>17</v>
      </c>
      <c r="F8" s="0" t="s">
        <v>18</v>
      </c>
      <c r="G8" s="89" t="n">
        <v>0</v>
      </c>
      <c r="H8" s="0" t="n">
        <v>0</v>
      </c>
    </row>
    <row r="9" customFormat="false" ht="14.4" hidden="false" customHeight="false" outlineLevel="0" collapsed="false">
      <c r="A9" s="25" t="s">
        <v>134</v>
      </c>
      <c r="B9" s="26" t="n">
        <v>44054</v>
      </c>
      <c r="C9" s="0" t="s">
        <v>36</v>
      </c>
      <c r="D9" s="0" t="s">
        <v>37</v>
      </c>
      <c r="E9" s="0" t="s">
        <v>17</v>
      </c>
      <c r="F9" s="0" t="s">
        <v>18</v>
      </c>
      <c r="G9" s="89" t="n">
        <v>0</v>
      </c>
      <c r="H9" s="0" t="n">
        <v>0</v>
      </c>
    </row>
    <row r="10" customFormat="false" ht="14.4" hidden="false" customHeight="false" outlineLevel="0" collapsed="false">
      <c r="A10" s="25" t="s">
        <v>134</v>
      </c>
      <c r="B10" s="26" t="n">
        <v>44054</v>
      </c>
      <c r="C10" s="0" t="s">
        <v>38</v>
      </c>
      <c r="D10" s="0" t="s">
        <v>39</v>
      </c>
      <c r="E10" s="0" t="s">
        <v>19</v>
      </c>
      <c r="F10" s="0" t="s">
        <v>20</v>
      </c>
      <c r="G10" s="89" t="n">
        <v>0</v>
      </c>
      <c r="H10" s="0" t="n">
        <v>0</v>
      </c>
    </row>
    <row r="11" customFormat="false" ht="14.4" hidden="false" customHeight="false" outlineLevel="0" collapsed="false">
      <c r="A11" s="25" t="s">
        <v>134</v>
      </c>
      <c r="B11" s="26" t="n">
        <v>44054</v>
      </c>
      <c r="C11" s="0" t="s">
        <v>40</v>
      </c>
      <c r="D11" s="0" t="s">
        <v>41</v>
      </c>
      <c r="E11" s="0" t="s">
        <v>19</v>
      </c>
      <c r="F11" s="0" t="s">
        <v>20</v>
      </c>
      <c r="G11" s="89" t="n">
        <v>0</v>
      </c>
      <c r="H11" s="0" t="n">
        <v>1</v>
      </c>
    </row>
    <row r="12" customFormat="false" ht="14.4" hidden="false" customHeight="false" outlineLevel="0" collapsed="false">
      <c r="A12" s="25" t="s">
        <v>134</v>
      </c>
      <c r="B12" s="26" t="n">
        <v>44054</v>
      </c>
      <c r="C12" s="0" t="s">
        <v>42</v>
      </c>
      <c r="D12" s="0" t="s">
        <v>43</v>
      </c>
      <c r="E12" s="0" t="s">
        <v>19</v>
      </c>
      <c r="F12" s="0" t="s">
        <v>20</v>
      </c>
      <c r="G12" s="89" t="n">
        <v>0</v>
      </c>
      <c r="H12" s="0" t="n">
        <v>0</v>
      </c>
    </row>
    <row r="13" customFormat="false" ht="14.4" hidden="false" customHeight="false" outlineLevel="0" collapsed="false">
      <c r="A13" s="25" t="s">
        <v>134</v>
      </c>
      <c r="B13" s="26" t="n">
        <v>44054</v>
      </c>
      <c r="C13" s="0" t="s">
        <v>44</v>
      </c>
      <c r="D13" s="0" t="s">
        <v>45</v>
      </c>
      <c r="E13" s="0" t="s">
        <v>22</v>
      </c>
      <c r="F13" s="0" t="s">
        <v>23</v>
      </c>
      <c r="G13" s="89" t="n">
        <v>0</v>
      </c>
      <c r="H13" s="0" t="n">
        <v>0</v>
      </c>
    </row>
    <row r="14" customFormat="false" ht="14.4" hidden="false" customHeight="false" outlineLevel="0" collapsed="false">
      <c r="A14" s="25" t="s">
        <v>134</v>
      </c>
      <c r="B14" s="26" t="n">
        <v>44054</v>
      </c>
      <c r="C14" s="0" t="s">
        <v>46</v>
      </c>
      <c r="D14" s="0" t="s">
        <v>47</v>
      </c>
      <c r="E14" s="0" t="s">
        <v>22</v>
      </c>
      <c r="F14" s="0" t="s">
        <v>23</v>
      </c>
      <c r="G14" s="89" t="n">
        <v>0</v>
      </c>
      <c r="H14" s="0" t="n">
        <v>0</v>
      </c>
    </row>
    <row r="15" customFormat="false" ht="14.4" hidden="false" customHeight="false" outlineLevel="0" collapsed="false">
      <c r="A15" s="25" t="s">
        <v>134</v>
      </c>
      <c r="B15" s="26" t="n">
        <v>44054</v>
      </c>
      <c r="C15" s="0" t="s">
        <v>48</v>
      </c>
      <c r="D15" s="0" t="s">
        <v>49</v>
      </c>
      <c r="E15" s="0" t="s">
        <v>22</v>
      </c>
      <c r="F15" s="0" t="s">
        <v>23</v>
      </c>
      <c r="G15" s="89" t="n">
        <v>0</v>
      </c>
      <c r="H15" s="0" t="n">
        <v>0</v>
      </c>
    </row>
    <row r="16" customFormat="false" ht="14.4" hidden="false" customHeight="false" outlineLevel="0" collapsed="false">
      <c r="A16" s="25" t="s">
        <v>134</v>
      </c>
      <c r="B16" s="26" t="n">
        <v>44055</v>
      </c>
      <c r="C16" s="0" t="s">
        <v>26</v>
      </c>
      <c r="D16" s="0" t="s">
        <v>27</v>
      </c>
      <c r="E16" s="0" t="s">
        <v>15</v>
      </c>
      <c r="F16" s="0" t="s">
        <v>16</v>
      </c>
      <c r="G16" s="89" t="n">
        <v>0</v>
      </c>
      <c r="H16" s="0" t="n">
        <v>0</v>
      </c>
    </row>
    <row r="17" customFormat="false" ht="14.4" hidden="false" customHeight="false" outlineLevel="0" collapsed="false">
      <c r="A17" s="25" t="s">
        <v>134</v>
      </c>
      <c r="B17" s="26" t="n">
        <v>44055</v>
      </c>
      <c r="C17" s="0" t="s">
        <v>28</v>
      </c>
      <c r="D17" s="0" t="s">
        <v>29</v>
      </c>
      <c r="E17" s="0" t="s">
        <v>15</v>
      </c>
      <c r="F17" s="0" t="s">
        <v>16</v>
      </c>
      <c r="G17" s="89" t="n">
        <v>0</v>
      </c>
      <c r="H17" s="0" t="n">
        <v>0</v>
      </c>
    </row>
    <row r="18" customFormat="false" ht="14.4" hidden="false" customHeight="false" outlineLevel="0" collapsed="false">
      <c r="A18" s="25" t="s">
        <v>134</v>
      </c>
      <c r="B18" s="26" t="n">
        <v>44055</v>
      </c>
      <c r="C18" s="0" t="s">
        <v>30</v>
      </c>
      <c r="D18" s="0" t="s">
        <v>31</v>
      </c>
      <c r="E18" s="0" t="s">
        <v>15</v>
      </c>
      <c r="F18" s="0" t="s">
        <v>16</v>
      </c>
      <c r="G18" s="89" t="n">
        <v>0</v>
      </c>
      <c r="H18" s="0" t="n">
        <v>1</v>
      </c>
    </row>
    <row r="19" customFormat="false" ht="14.4" hidden="false" customHeight="false" outlineLevel="0" collapsed="false">
      <c r="A19" s="25" t="s">
        <v>134</v>
      </c>
      <c r="B19" s="26" t="n">
        <v>44055</v>
      </c>
      <c r="C19" s="0" t="s">
        <v>32</v>
      </c>
      <c r="D19" s="0" t="s">
        <v>33</v>
      </c>
      <c r="E19" s="0" t="s">
        <v>17</v>
      </c>
      <c r="F19" s="0" t="s">
        <v>18</v>
      </c>
      <c r="G19" s="89" t="n">
        <v>0</v>
      </c>
      <c r="H19" s="0" t="n">
        <v>0</v>
      </c>
    </row>
    <row r="20" customFormat="false" ht="14.4" hidden="false" customHeight="false" outlineLevel="0" collapsed="false">
      <c r="A20" s="25" t="s">
        <v>134</v>
      </c>
      <c r="B20" s="26" t="n">
        <v>44055</v>
      </c>
      <c r="C20" s="0" t="s">
        <v>34</v>
      </c>
      <c r="D20" s="0" t="s">
        <v>35</v>
      </c>
      <c r="E20" s="0" t="s">
        <v>17</v>
      </c>
      <c r="F20" s="0" t="s">
        <v>18</v>
      </c>
      <c r="G20" s="89" t="n">
        <v>0</v>
      </c>
      <c r="H20" s="0" t="n">
        <v>0</v>
      </c>
    </row>
    <row r="21" customFormat="false" ht="14.4" hidden="false" customHeight="false" outlineLevel="0" collapsed="false">
      <c r="A21" s="25" t="s">
        <v>134</v>
      </c>
      <c r="B21" s="26" t="n">
        <v>44055</v>
      </c>
      <c r="C21" s="0" t="s">
        <v>36</v>
      </c>
      <c r="D21" s="0" t="s">
        <v>37</v>
      </c>
      <c r="E21" s="0" t="s">
        <v>17</v>
      </c>
      <c r="F21" s="0" t="s">
        <v>18</v>
      </c>
      <c r="G21" s="89" t="n">
        <v>0</v>
      </c>
      <c r="H21" s="0" t="n">
        <v>0</v>
      </c>
    </row>
    <row r="22" customFormat="false" ht="14.4" hidden="false" customHeight="false" outlineLevel="0" collapsed="false">
      <c r="A22" s="25" t="s">
        <v>134</v>
      </c>
      <c r="B22" s="26" t="n">
        <v>44055</v>
      </c>
      <c r="C22" s="0" t="s">
        <v>38</v>
      </c>
      <c r="D22" s="0" t="s">
        <v>39</v>
      </c>
      <c r="E22" s="0" t="s">
        <v>19</v>
      </c>
      <c r="F22" s="0" t="s">
        <v>20</v>
      </c>
      <c r="G22" s="89" t="n">
        <v>0</v>
      </c>
      <c r="H22" s="0" t="n">
        <v>0</v>
      </c>
    </row>
    <row r="23" customFormat="false" ht="14.4" hidden="false" customHeight="false" outlineLevel="0" collapsed="false">
      <c r="A23" s="25" t="s">
        <v>134</v>
      </c>
      <c r="B23" s="26" t="n">
        <v>44055</v>
      </c>
      <c r="C23" s="0" t="s">
        <v>40</v>
      </c>
      <c r="D23" s="0" t="s">
        <v>41</v>
      </c>
      <c r="E23" s="0" t="s">
        <v>19</v>
      </c>
      <c r="F23" s="0" t="s">
        <v>20</v>
      </c>
      <c r="G23" s="89" t="n">
        <v>0</v>
      </c>
      <c r="H23" s="0" t="n">
        <v>0</v>
      </c>
    </row>
    <row r="24" customFormat="false" ht="14.4" hidden="false" customHeight="false" outlineLevel="0" collapsed="false">
      <c r="A24" s="25" t="s">
        <v>134</v>
      </c>
      <c r="B24" s="26" t="n">
        <v>44055</v>
      </c>
      <c r="C24" s="0" t="s">
        <v>42</v>
      </c>
      <c r="D24" s="0" t="s">
        <v>43</v>
      </c>
      <c r="E24" s="0" t="s">
        <v>19</v>
      </c>
      <c r="F24" s="0" t="s">
        <v>20</v>
      </c>
      <c r="G24" s="89" t="n">
        <v>0</v>
      </c>
      <c r="H24" s="0" t="n">
        <v>1</v>
      </c>
    </row>
    <row r="25" customFormat="false" ht="14.4" hidden="false" customHeight="false" outlineLevel="0" collapsed="false">
      <c r="A25" s="25" t="s">
        <v>134</v>
      </c>
      <c r="B25" s="26" t="n">
        <v>44055</v>
      </c>
      <c r="C25" s="0" t="s">
        <v>44</v>
      </c>
      <c r="D25" s="0" t="s">
        <v>45</v>
      </c>
      <c r="E25" s="0" t="s">
        <v>22</v>
      </c>
      <c r="F25" s="0" t="s">
        <v>23</v>
      </c>
      <c r="G25" s="89" t="n">
        <v>0</v>
      </c>
      <c r="H25" s="0" t="n">
        <v>0</v>
      </c>
    </row>
    <row r="26" customFormat="false" ht="14.4" hidden="false" customHeight="false" outlineLevel="0" collapsed="false">
      <c r="A26" s="25" t="s">
        <v>134</v>
      </c>
      <c r="B26" s="26" t="n">
        <v>44055</v>
      </c>
      <c r="C26" s="0" t="s">
        <v>46</v>
      </c>
      <c r="D26" s="0" t="s">
        <v>47</v>
      </c>
      <c r="E26" s="0" t="s">
        <v>22</v>
      </c>
      <c r="F26" s="0" t="s">
        <v>23</v>
      </c>
      <c r="G26" s="89" t="n">
        <v>0</v>
      </c>
      <c r="H26" s="0" t="n">
        <v>0</v>
      </c>
    </row>
    <row r="27" customFormat="false" ht="14.4" hidden="false" customHeight="false" outlineLevel="0" collapsed="false">
      <c r="A27" s="25" t="s">
        <v>134</v>
      </c>
      <c r="B27" s="26" t="n">
        <v>44055</v>
      </c>
      <c r="C27" s="0" t="s">
        <v>48</v>
      </c>
      <c r="D27" s="0" t="s">
        <v>49</v>
      </c>
      <c r="E27" s="0" t="s">
        <v>22</v>
      </c>
      <c r="F27" s="0" t="s">
        <v>23</v>
      </c>
      <c r="G27" s="89" t="n">
        <v>0</v>
      </c>
      <c r="H27" s="0" t="n">
        <v>0</v>
      </c>
    </row>
    <row r="28" customFormat="false" ht="14.4" hidden="false" customHeight="false" outlineLevel="0" collapsed="false">
      <c r="A28" s="25" t="s">
        <v>134</v>
      </c>
      <c r="B28" s="26" t="n">
        <v>44056</v>
      </c>
      <c r="C28" s="0" t="s">
        <v>26</v>
      </c>
      <c r="D28" s="0" t="s">
        <v>27</v>
      </c>
      <c r="E28" s="0" t="s">
        <v>15</v>
      </c>
      <c r="F28" s="0" t="s">
        <v>16</v>
      </c>
      <c r="G28" s="89" t="n">
        <v>0</v>
      </c>
      <c r="H28" s="0" t="n">
        <v>0</v>
      </c>
    </row>
    <row r="29" customFormat="false" ht="14.4" hidden="false" customHeight="false" outlineLevel="0" collapsed="false">
      <c r="A29" s="25" t="s">
        <v>134</v>
      </c>
      <c r="B29" s="26" t="n">
        <v>44056</v>
      </c>
      <c r="C29" s="0" t="s">
        <v>28</v>
      </c>
      <c r="D29" s="0" t="s">
        <v>29</v>
      </c>
      <c r="E29" s="0" t="s">
        <v>15</v>
      </c>
      <c r="F29" s="0" t="s">
        <v>16</v>
      </c>
      <c r="G29" s="89" t="n">
        <v>0</v>
      </c>
      <c r="H29" s="0" t="n">
        <v>0</v>
      </c>
    </row>
    <row r="30" customFormat="false" ht="14.4" hidden="false" customHeight="false" outlineLevel="0" collapsed="false">
      <c r="A30" s="25" t="s">
        <v>134</v>
      </c>
      <c r="B30" s="26" t="n">
        <v>44056</v>
      </c>
      <c r="C30" s="0" t="s">
        <v>30</v>
      </c>
      <c r="D30" s="0" t="s">
        <v>31</v>
      </c>
      <c r="E30" s="0" t="s">
        <v>15</v>
      </c>
      <c r="F30" s="0" t="s">
        <v>16</v>
      </c>
      <c r="G30" s="89" t="n">
        <v>0</v>
      </c>
      <c r="H30" s="0" t="n">
        <v>0</v>
      </c>
    </row>
    <row r="31" customFormat="false" ht="14.4" hidden="false" customHeight="false" outlineLevel="0" collapsed="false">
      <c r="A31" s="25" t="s">
        <v>134</v>
      </c>
      <c r="B31" s="26" t="n">
        <v>44056</v>
      </c>
      <c r="C31" s="0" t="s">
        <v>32</v>
      </c>
      <c r="D31" s="0" t="s">
        <v>33</v>
      </c>
      <c r="E31" s="0" t="s">
        <v>17</v>
      </c>
      <c r="F31" s="0" t="s">
        <v>18</v>
      </c>
      <c r="G31" s="89" t="n">
        <v>0</v>
      </c>
      <c r="H31" s="0" t="n">
        <v>0</v>
      </c>
    </row>
    <row r="32" customFormat="false" ht="14.4" hidden="false" customHeight="false" outlineLevel="0" collapsed="false">
      <c r="A32" s="25" t="s">
        <v>134</v>
      </c>
      <c r="B32" s="26" t="n">
        <v>44056</v>
      </c>
      <c r="C32" s="0" t="s">
        <v>34</v>
      </c>
      <c r="D32" s="0" t="s">
        <v>35</v>
      </c>
      <c r="E32" s="0" t="s">
        <v>17</v>
      </c>
      <c r="F32" s="0" t="s">
        <v>18</v>
      </c>
      <c r="G32" s="89" t="n">
        <v>0</v>
      </c>
      <c r="H32" s="0" t="n">
        <v>1</v>
      </c>
    </row>
    <row r="33" customFormat="false" ht="14.4" hidden="false" customHeight="false" outlineLevel="0" collapsed="false">
      <c r="A33" s="25" t="s">
        <v>134</v>
      </c>
      <c r="B33" s="26" t="n">
        <v>44056</v>
      </c>
      <c r="C33" s="0" t="s">
        <v>36</v>
      </c>
      <c r="D33" s="0" t="s">
        <v>37</v>
      </c>
      <c r="E33" s="0" t="s">
        <v>17</v>
      </c>
      <c r="F33" s="0" t="s">
        <v>18</v>
      </c>
      <c r="G33" s="89" t="n">
        <v>0</v>
      </c>
      <c r="H33" s="0" t="n">
        <v>0</v>
      </c>
    </row>
    <row r="34" customFormat="false" ht="14.4" hidden="false" customHeight="false" outlineLevel="0" collapsed="false">
      <c r="A34" s="25" t="s">
        <v>134</v>
      </c>
      <c r="B34" s="26" t="n">
        <v>44056</v>
      </c>
      <c r="C34" s="0" t="s">
        <v>38</v>
      </c>
      <c r="D34" s="0" t="s">
        <v>39</v>
      </c>
      <c r="E34" s="0" t="s">
        <v>19</v>
      </c>
      <c r="F34" s="0" t="s">
        <v>20</v>
      </c>
      <c r="G34" s="89" t="n">
        <v>0</v>
      </c>
      <c r="H34" s="0" t="n">
        <v>0</v>
      </c>
    </row>
    <row r="35" customFormat="false" ht="14.4" hidden="false" customHeight="false" outlineLevel="0" collapsed="false">
      <c r="A35" s="25" t="s">
        <v>134</v>
      </c>
      <c r="B35" s="26" t="n">
        <v>44056</v>
      </c>
      <c r="C35" s="0" t="s">
        <v>40</v>
      </c>
      <c r="D35" s="0" t="s">
        <v>41</v>
      </c>
      <c r="E35" s="0" t="s">
        <v>19</v>
      </c>
      <c r="F35" s="0" t="s">
        <v>20</v>
      </c>
      <c r="G35" s="89" t="n">
        <v>0</v>
      </c>
      <c r="H35" s="0" t="n">
        <v>0</v>
      </c>
    </row>
    <row r="36" customFormat="false" ht="14.4" hidden="false" customHeight="false" outlineLevel="0" collapsed="false">
      <c r="A36" s="25" t="s">
        <v>134</v>
      </c>
      <c r="B36" s="26" t="n">
        <v>44056</v>
      </c>
      <c r="C36" s="0" t="s">
        <v>42</v>
      </c>
      <c r="D36" s="0" t="s">
        <v>43</v>
      </c>
      <c r="E36" s="0" t="s">
        <v>19</v>
      </c>
      <c r="F36" s="0" t="s">
        <v>20</v>
      </c>
      <c r="G36" s="89" t="n">
        <v>0</v>
      </c>
      <c r="H36" s="0" t="n">
        <v>0</v>
      </c>
    </row>
    <row r="37" customFormat="false" ht="14.4" hidden="false" customHeight="false" outlineLevel="0" collapsed="false">
      <c r="A37" s="25" t="s">
        <v>134</v>
      </c>
      <c r="B37" s="26" t="n">
        <v>44056</v>
      </c>
      <c r="C37" s="0" t="s">
        <v>44</v>
      </c>
      <c r="D37" s="0" t="s">
        <v>45</v>
      </c>
      <c r="E37" s="0" t="s">
        <v>22</v>
      </c>
      <c r="F37" s="0" t="s">
        <v>23</v>
      </c>
      <c r="G37" s="89" t="n">
        <v>0</v>
      </c>
      <c r="H37" s="0" t="n">
        <v>0</v>
      </c>
    </row>
    <row r="38" customFormat="false" ht="14.4" hidden="false" customHeight="false" outlineLevel="0" collapsed="false">
      <c r="A38" s="25" t="s">
        <v>134</v>
      </c>
      <c r="B38" s="26" t="n">
        <v>44056</v>
      </c>
      <c r="C38" s="0" t="s">
        <v>46</v>
      </c>
      <c r="D38" s="0" t="s">
        <v>47</v>
      </c>
      <c r="E38" s="0" t="s">
        <v>22</v>
      </c>
      <c r="F38" s="0" t="s">
        <v>23</v>
      </c>
      <c r="G38" s="89" t="n">
        <v>0</v>
      </c>
      <c r="H38" s="0" t="n">
        <v>0</v>
      </c>
    </row>
    <row r="39" customFormat="false" ht="14.4" hidden="false" customHeight="false" outlineLevel="0" collapsed="false">
      <c r="A39" s="25" t="s">
        <v>134</v>
      </c>
      <c r="B39" s="26" t="n">
        <v>44056</v>
      </c>
      <c r="C39" s="0" t="s">
        <v>48</v>
      </c>
      <c r="D39" s="0" t="s">
        <v>49</v>
      </c>
      <c r="E39" s="0" t="s">
        <v>22</v>
      </c>
      <c r="F39" s="0" t="s">
        <v>23</v>
      </c>
      <c r="G39" s="89" t="n">
        <v>0</v>
      </c>
      <c r="H39" s="0" t="n">
        <v>0</v>
      </c>
    </row>
    <row r="40" customFormat="false" ht="14.4" hidden="false" customHeight="false" outlineLevel="0" collapsed="false">
      <c r="A40" s="25" t="s">
        <v>134</v>
      </c>
      <c r="B40" s="26" t="n">
        <v>44057</v>
      </c>
      <c r="C40" s="0" t="s">
        <v>28</v>
      </c>
      <c r="D40" s="0" t="s">
        <v>29</v>
      </c>
      <c r="E40" s="0" t="s">
        <v>15</v>
      </c>
      <c r="F40" s="0" t="s">
        <v>16</v>
      </c>
      <c r="G40" s="89" t="n">
        <v>0</v>
      </c>
      <c r="H40" s="0" t="n">
        <v>1</v>
      </c>
    </row>
    <row r="41" customFormat="false" ht="14.4" hidden="false" customHeight="false" outlineLevel="0" collapsed="false">
      <c r="A41" s="25" t="s">
        <v>134</v>
      </c>
      <c r="B41" s="26" t="n">
        <v>44058</v>
      </c>
      <c r="C41" s="0" t="s">
        <v>30</v>
      </c>
      <c r="D41" s="0" t="s">
        <v>31</v>
      </c>
      <c r="E41" s="0" t="s">
        <v>15</v>
      </c>
      <c r="F41" s="0" t="s">
        <v>16</v>
      </c>
      <c r="G41" s="89" t="n">
        <v>0</v>
      </c>
      <c r="H41" s="0" t="n">
        <v>0</v>
      </c>
    </row>
    <row r="42" customFormat="false" ht="14.4" hidden="false" customHeight="false" outlineLevel="0" collapsed="false">
      <c r="A42" s="25" t="s">
        <v>134</v>
      </c>
      <c r="B42" s="26" t="n">
        <v>44059</v>
      </c>
      <c r="C42" s="0" t="s">
        <v>32</v>
      </c>
      <c r="D42" s="0" t="s">
        <v>33</v>
      </c>
      <c r="E42" s="0" t="s">
        <v>17</v>
      </c>
      <c r="F42" s="0" t="s">
        <v>18</v>
      </c>
      <c r="G42" s="89" t="n">
        <v>0</v>
      </c>
      <c r="H42" s="0" t="n">
        <v>0</v>
      </c>
    </row>
    <row r="43" customFormat="false" ht="14.4" hidden="false" customHeight="false" outlineLevel="0" collapsed="false">
      <c r="A43" s="25" t="s">
        <v>134</v>
      </c>
      <c r="B43" s="26" t="n">
        <v>44060</v>
      </c>
      <c r="C43" s="0" t="s">
        <v>34</v>
      </c>
      <c r="D43" s="0" t="s">
        <v>35</v>
      </c>
      <c r="E43" s="0" t="s">
        <v>17</v>
      </c>
      <c r="F43" s="0" t="s">
        <v>18</v>
      </c>
      <c r="G43" s="89" t="n">
        <v>0</v>
      </c>
      <c r="H43" s="0" t="n">
        <v>0</v>
      </c>
    </row>
    <row r="44" customFormat="false" ht="14.4" hidden="false" customHeight="false" outlineLevel="0" collapsed="false">
      <c r="A44" s="25" t="s">
        <v>134</v>
      </c>
      <c r="B44" s="26" t="n">
        <v>44061</v>
      </c>
      <c r="C44" s="0" t="s">
        <v>36</v>
      </c>
      <c r="D44" s="0" t="s">
        <v>37</v>
      </c>
      <c r="E44" s="0" t="s">
        <v>17</v>
      </c>
      <c r="F44" s="0" t="s">
        <v>18</v>
      </c>
      <c r="G44" s="89" t="n">
        <v>0</v>
      </c>
      <c r="H44" s="0" t="n">
        <v>0</v>
      </c>
    </row>
    <row r="45" customFormat="false" ht="14.4" hidden="false" customHeight="false" outlineLevel="0" collapsed="false">
      <c r="A45" s="25" t="s">
        <v>134</v>
      </c>
      <c r="B45" s="26" t="n">
        <v>44062</v>
      </c>
      <c r="C45" s="0" t="s">
        <v>38</v>
      </c>
      <c r="D45" s="0" t="s">
        <v>39</v>
      </c>
      <c r="E45" s="0" t="s">
        <v>19</v>
      </c>
      <c r="F45" s="0" t="s">
        <v>20</v>
      </c>
      <c r="G45" s="89" t="n">
        <v>0</v>
      </c>
      <c r="H45" s="0" t="n">
        <v>0</v>
      </c>
    </row>
    <row r="46" customFormat="false" ht="14.4" hidden="false" customHeight="false" outlineLevel="0" collapsed="false">
      <c r="A46" s="25" t="s">
        <v>134</v>
      </c>
      <c r="B46" s="26" t="n">
        <v>44063</v>
      </c>
      <c r="C46" s="0" t="s">
        <v>40</v>
      </c>
      <c r="D46" s="0" t="s">
        <v>41</v>
      </c>
      <c r="E46" s="0" t="s">
        <v>19</v>
      </c>
      <c r="F46" s="0" t="s">
        <v>20</v>
      </c>
      <c r="G46" s="89" t="n">
        <v>0</v>
      </c>
      <c r="H46" s="0" t="n">
        <v>1</v>
      </c>
    </row>
    <row r="47" customFormat="false" ht="14.4" hidden="false" customHeight="false" outlineLevel="0" collapsed="false">
      <c r="A47" s="25" t="s">
        <v>134</v>
      </c>
      <c r="B47" s="26" t="n">
        <v>44064</v>
      </c>
      <c r="C47" s="0" t="s">
        <v>42</v>
      </c>
      <c r="D47" s="0" t="s">
        <v>43</v>
      </c>
      <c r="E47" s="0" t="s">
        <v>19</v>
      </c>
      <c r="F47" s="0" t="s">
        <v>20</v>
      </c>
      <c r="G47" s="89" t="n">
        <v>0</v>
      </c>
      <c r="H47" s="0" t="n">
        <v>0</v>
      </c>
    </row>
    <row r="48" customFormat="false" ht="14.4" hidden="false" customHeight="false" outlineLevel="0" collapsed="false">
      <c r="A48" s="25" t="s">
        <v>134</v>
      </c>
      <c r="B48" s="26" t="n">
        <v>44065</v>
      </c>
      <c r="C48" s="0" t="s">
        <v>44</v>
      </c>
      <c r="D48" s="0" t="s">
        <v>45</v>
      </c>
      <c r="E48" s="0" t="s">
        <v>22</v>
      </c>
      <c r="F48" s="0" t="s">
        <v>23</v>
      </c>
      <c r="G48" s="89" t="n">
        <v>0</v>
      </c>
      <c r="H48" s="0" t="n">
        <v>0</v>
      </c>
    </row>
    <row r="49" customFormat="false" ht="14.4" hidden="false" customHeight="false" outlineLevel="0" collapsed="false">
      <c r="A49" s="25" t="s">
        <v>134</v>
      </c>
      <c r="B49" s="26" t="n">
        <v>44066</v>
      </c>
      <c r="C49" s="0" t="s">
        <v>46</v>
      </c>
      <c r="D49" s="0" t="s">
        <v>47</v>
      </c>
      <c r="E49" s="0" t="s">
        <v>22</v>
      </c>
      <c r="F49" s="0" t="s">
        <v>23</v>
      </c>
      <c r="G49" s="89" t="n">
        <v>0</v>
      </c>
      <c r="H49" s="0" t="n">
        <v>0</v>
      </c>
    </row>
    <row r="50" customFormat="false" ht="14.4" hidden="false" customHeight="false" outlineLevel="0" collapsed="false">
      <c r="A50" s="25" t="s">
        <v>134</v>
      </c>
      <c r="B50" s="26" t="n">
        <v>44067</v>
      </c>
      <c r="C50" s="0" t="s">
        <v>48</v>
      </c>
      <c r="D50" s="0" t="s">
        <v>49</v>
      </c>
      <c r="E50" s="0" t="s">
        <v>22</v>
      </c>
      <c r="F50" s="0" t="s">
        <v>23</v>
      </c>
      <c r="G50" s="89" t="n">
        <v>0</v>
      </c>
      <c r="H50" s="0" t="n">
        <v>0</v>
      </c>
    </row>
    <row r="51" customFormat="false" ht="14.4" hidden="false" customHeight="false" outlineLevel="0" collapsed="false">
      <c r="A51" s="25" t="s">
        <v>134</v>
      </c>
      <c r="B51" s="26" t="n">
        <v>44058</v>
      </c>
      <c r="C51" s="0" t="s">
        <v>28</v>
      </c>
      <c r="D51" s="0" t="s">
        <v>29</v>
      </c>
      <c r="E51" s="0" t="s">
        <v>15</v>
      </c>
      <c r="F51" s="0" t="s">
        <v>16</v>
      </c>
      <c r="G51" s="89" t="n">
        <v>0</v>
      </c>
      <c r="H51" s="0" t="n">
        <v>0</v>
      </c>
    </row>
    <row r="52" customFormat="false" ht="14.4" hidden="false" customHeight="false" outlineLevel="0" collapsed="false">
      <c r="A52" s="25" t="s">
        <v>134</v>
      </c>
      <c r="B52" s="26" t="n">
        <v>44058</v>
      </c>
      <c r="C52" s="0" t="s">
        <v>30</v>
      </c>
      <c r="D52" s="0" t="s">
        <v>31</v>
      </c>
      <c r="E52" s="0" t="s">
        <v>15</v>
      </c>
      <c r="F52" s="0" t="s">
        <v>16</v>
      </c>
      <c r="G52" s="89" t="n">
        <v>0</v>
      </c>
      <c r="H52" s="0" t="n">
        <v>0</v>
      </c>
    </row>
    <row r="53" customFormat="false" ht="14.4" hidden="false" customHeight="false" outlineLevel="0" collapsed="false">
      <c r="A53" s="25" t="s">
        <v>134</v>
      </c>
      <c r="B53" s="26" t="n">
        <v>44058</v>
      </c>
      <c r="C53" s="0" t="s">
        <v>32</v>
      </c>
      <c r="D53" s="0" t="s">
        <v>33</v>
      </c>
      <c r="E53" s="0" t="s">
        <v>17</v>
      </c>
      <c r="F53" s="0" t="s">
        <v>18</v>
      </c>
      <c r="G53" s="89" t="n">
        <v>0</v>
      </c>
      <c r="H53" s="0" t="n">
        <v>0</v>
      </c>
    </row>
    <row r="54" customFormat="false" ht="14.4" hidden="false" customHeight="false" outlineLevel="0" collapsed="false">
      <c r="A54" s="25" t="s">
        <v>134</v>
      </c>
      <c r="B54" s="26" t="n">
        <v>44058</v>
      </c>
      <c r="C54" s="0" t="s">
        <v>34</v>
      </c>
      <c r="D54" s="0" t="s">
        <v>35</v>
      </c>
      <c r="E54" s="0" t="s">
        <v>17</v>
      </c>
      <c r="F54" s="0" t="s">
        <v>18</v>
      </c>
      <c r="G54" s="89" t="n">
        <v>0</v>
      </c>
      <c r="H54" s="0" t="n">
        <v>0</v>
      </c>
    </row>
    <row r="55" customFormat="false" ht="14.4" hidden="false" customHeight="false" outlineLevel="0" collapsed="false">
      <c r="A55" s="25" t="s">
        <v>134</v>
      </c>
      <c r="B55" s="26" t="n">
        <v>44058</v>
      </c>
      <c r="C55" s="0" t="s">
        <v>36</v>
      </c>
      <c r="D55" s="0" t="s">
        <v>37</v>
      </c>
      <c r="E55" s="0" t="s">
        <v>17</v>
      </c>
      <c r="F55" s="0" t="s">
        <v>18</v>
      </c>
      <c r="G55" s="89" t="n">
        <v>0</v>
      </c>
      <c r="H55" s="0" t="n">
        <v>0</v>
      </c>
    </row>
    <row r="56" customFormat="false" ht="14.4" hidden="false" customHeight="false" outlineLevel="0" collapsed="false">
      <c r="A56" s="25" t="s">
        <v>134</v>
      </c>
      <c r="B56" s="26" t="n">
        <v>44058</v>
      </c>
      <c r="C56" s="0" t="s">
        <v>38</v>
      </c>
      <c r="D56" s="0" t="s">
        <v>39</v>
      </c>
      <c r="E56" s="0" t="s">
        <v>19</v>
      </c>
      <c r="F56" s="0" t="s">
        <v>20</v>
      </c>
      <c r="G56" s="89" t="n">
        <v>0</v>
      </c>
      <c r="H56" s="0" t="n">
        <v>0</v>
      </c>
    </row>
    <row r="57" customFormat="false" ht="14.4" hidden="false" customHeight="false" outlineLevel="0" collapsed="false">
      <c r="A57" s="25" t="s">
        <v>134</v>
      </c>
      <c r="B57" s="26" t="n">
        <v>44058</v>
      </c>
      <c r="C57" s="0" t="s">
        <v>40</v>
      </c>
      <c r="D57" s="0" t="s">
        <v>41</v>
      </c>
      <c r="E57" s="0" t="s">
        <v>19</v>
      </c>
      <c r="F57" s="0" t="s">
        <v>20</v>
      </c>
      <c r="G57" s="89" t="n">
        <v>0</v>
      </c>
      <c r="H57" s="0" t="n">
        <v>0</v>
      </c>
    </row>
    <row r="58" customFormat="false" ht="14.4" hidden="false" customHeight="false" outlineLevel="0" collapsed="false">
      <c r="A58" s="25" t="s">
        <v>134</v>
      </c>
      <c r="B58" s="26" t="n">
        <v>44058</v>
      </c>
      <c r="C58" s="0" t="s">
        <v>42</v>
      </c>
      <c r="D58" s="0" t="s">
        <v>43</v>
      </c>
      <c r="E58" s="0" t="s">
        <v>19</v>
      </c>
      <c r="F58" s="0" t="s">
        <v>20</v>
      </c>
      <c r="G58" s="89" t="n">
        <v>0</v>
      </c>
      <c r="H58" s="0" t="n">
        <v>0</v>
      </c>
    </row>
    <row r="59" customFormat="false" ht="14.4" hidden="false" customHeight="false" outlineLevel="0" collapsed="false">
      <c r="A59" s="25" t="s">
        <v>134</v>
      </c>
      <c r="B59" s="26" t="n">
        <v>44058</v>
      </c>
      <c r="C59" s="0" t="s">
        <v>44</v>
      </c>
      <c r="D59" s="0" t="s">
        <v>45</v>
      </c>
      <c r="E59" s="0" t="s">
        <v>22</v>
      </c>
      <c r="F59" s="0" t="s">
        <v>23</v>
      </c>
      <c r="G59" s="89" t="n">
        <v>0</v>
      </c>
      <c r="H59" s="0" t="n">
        <v>0</v>
      </c>
    </row>
    <row r="60" customFormat="false" ht="14.4" hidden="false" customHeight="false" outlineLevel="0" collapsed="false">
      <c r="A60" s="25" t="s">
        <v>134</v>
      </c>
      <c r="B60" s="26" t="n">
        <v>44058</v>
      </c>
      <c r="C60" s="0" t="s">
        <v>46</v>
      </c>
      <c r="D60" s="0" t="s">
        <v>47</v>
      </c>
      <c r="E60" s="0" t="s">
        <v>22</v>
      </c>
      <c r="F60" s="0" t="s">
        <v>23</v>
      </c>
      <c r="G60" s="89" t="n">
        <v>0</v>
      </c>
      <c r="H60" s="0" t="n">
        <v>0</v>
      </c>
    </row>
    <row r="61" customFormat="false" ht="14.4" hidden="false" customHeight="false" outlineLevel="0" collapsed="false">
      <c r="A61" s="25" t="s">
        <v>134</v>
      </c>
      <c r="B61" s="26" t="n">
        <v>44058</v>
      </c>
      <c r="C61" s="0" t="s">
        <v>48</v>
      </c>
      <c r="D61" s="0" t="s">
        <v>49</v>
      </c>
      <c r="E61" s="0" t="s">
        <v>22</v>
      </c>
      <c r="F61" s="0" t="s">
        <v>23</v>
      </c>
      <c r="G61" s="89" t="n">
        <v>0</v>
      </c>
      <c r="H61" s="0" t="n">
        <v>0</v>
      </c>
    </row>
    <row r="62" customFormat="false" ht="14.4" hidden="false" customHeight="false" outlineLevel="0" collapsed="false">
      <c r="A62" s="25" t="s">
        <v>134</v>
      </c>
      <c r="B62" s="26" t="n">
        <v>44059</v>
      </c>
      <c r="C62" s="0" t="s">
        <v>28</v>
      </c>
      <c r="D62" s="0" t="s">
        <v>29</v>
      </c>
      <c r="E62" s="0" t="s">
        <v>15</v>
      </c>
      <c r="F62" s="0" t="s">
        <v>16</v>
      </c>
      <c r="G62" s="89" t="n">
        <v>0</v>
      </c>
      <c r="H62" s="0" t="n">
        <v>0</v>
      </c>
    </row>
    <row r="63" customFormat="false" ht="14.4" hidden="false" customHeight="false" outlineLevel="0" collapsed="false">
      <c r="A63" s="25" t="s">
        <v>134</v>
      </c>
      <c r="B63" s="26" t="n">
        <v>44059</v>
      </c>
      <c r="C63" s="0" t="s">
        <v>30</v>
      </c>
      <c r="D63" s="0" t="s">
        <v>31</v>
      </c>
      <c r="E63" s="0" t="s">
        <v>15</v>
      </c>
      <c r="F63" s="0" t="s">
        <v>16</v>
      </c>
      <c r="G63" s="89" t="n">
        <v>0</v>
      </c>
      <c r="H63" s="0" t="n">
        <v>0</v>
      </c>
    </row>
    <row r="64" customFormat="false" ht="14.4" hidden="false" customHeight="false" outlineLevel="0" collapsed="false">
      <c r="A64" s="25" t="s">
        <v>134</v>
      </c>
      <c r="B64" s="26" t="n">
        <v>44059</v>
      </c>
      <c r="C64" s="0" t="s">
        <v>32</v>
      </c>
      <c r="D64" s="0" t="s">
        <v>33</v>
      </c>
      <c r="E64" s="0" t="s">
        <v>17</v>
      </c>
      <c r="F64" s="0" t="s">
        <v>18</v>
      </c>
      <c r="G64" s="89" t="n">
        <v>0</v>
      </c>
      <c r="H64" s="0" t="n">
        <v>0</v>
      </c>
    </row>
    <row r="65" customFormat="false" ht="14.4" hidden="false" customHeight="false" outlineLevel="0" collapsed="false">
      <c r="A65" s="25" t="s">
        <v>134</v>
      </c>
      <c r="B65" s="26" t="n">
        <v>44059</v>
      </c>
      <c r="C65" s="0" t="s">
        <v>34</v>
      </c>
      <c r="D65" s="0" t="s">
        <v>35</v>
      </c>
      <c r="E65" s="0" t="s">
        <v>17</v>
      </c>
      <c r="F65" s="0" t="s">
        <v>18</v>
      </c>
      <c r="G65" s="89" t="n">
        <v>0</v>
      </c>
      <c r="H65" s="0" t="n">
        <v>0</v>
      </c>
    </row>
    <row r="66" customFormat="false" ht="14.4" hidden="false" customHeight="false" outlineLevel="0" collapsed="false">
      <c r="A66" s="25" t="s">
        <v>134</v>
      </c>
      <c r="B66" s="26" t="n">
        <v>44059</v>
      </c>
      <c r="C66" s="0" t="s">
        <v>36</v>
      </c>
      <c r="D66" s="0" t="s">
        <v>37</v>
      </c>
      <c r="E66" s="0" t="s">
        <v>17</v>
      </c>
      <c r="F66" s="0" t="s">
        <v>18</v>
      </c>
      <c r="G66" s="89" t="n">
        <v>0</v>
      </c>
      <c r="H66" s="0" t="n">
        <v>0</v>
      </c>
    </row>
    <row r="67" customFormat="false" ht="14.4" hidden="false" customHeight="false" outlineLevel="0" collapsed="false">
      <c r="A67" s="25" t="s">
        <v>134</v>
      </c>
      <c r="B67" s="26" t="n">
        <v>44059</v>
      </c>
      <c r="C67" s="0" t="s">
        <v>38</v>
      </c>
      <c r="D67" s="0" t="s">
        <v>39</v>
      </c>
      <c r="E67" s="0" t="s">
        <v>19</v>
      </c>
      <c r="F67" s="0" t="s">
        <v>20</v>
      </c>
      <c r="G67" s="89" t="n">
        <v>0</v>
      </c>
      <c r="H67" s="0" t="n">
        <v>0</v>
      </c>
    </row>
    <row r="68" customFormat="false" ht="14.4" hidden="false" customHeight="false" outlineLevel="0" collapsed="false">
      <c r="A68" s="25" t="s">
        <v>134</v>
      </c>
      <c r="B68" s="26" t="n">
        <v>44059</v>
      </c>
      <c r="C68" s="0" t="s">
        <v>40</v>
      </c>
      <c r="D68" s="0" t="s">
        <v>41</v>
      </c>
      <c r="E68" s="0" t="s">
        <v>19</v>
      </c>
      <c r="F68" s="0" t="s">
        <v>20</v>
      </c>
      <c r="G68" s="89" t="n">
        <v>0</v>
      </c>
      <c r="H68" s="0" t="n">
        <v>0</v>
      </c>
    </row>
    <row r="69" customFormat="false" ht="14.4" hidden="false" customHeight="false" outlineLevel="0" collapsed="false">
      <c r="A69" s="25" t="s">
        <v>134</v>
      </c>
      <c r="B69" s="26" t="n">
        <v>44059</v>
      </c>
      <c r="C69" s="0" t="s">
        <v>42</v>
      </c>
      <c r="D69" s="0" t="s">
        <v>43</v>
      </c>
      <c r="E69" s="0" t="s">
        <v>19</v>
      </c>
      <c r="F69" s="0" t="s">
        <v>20</v>
      </c>
      <c r="G69" s="89" t="n">
        <v>0</v>
      </c>
      <c r="H69" s="0" t="n">
        <v>0</v>
      </c>
    </row>
    <row r="70" customFormat="false" ht="14.4" hidden="false" customHeight="false" outlineLevel="0" collapsed="false">
      <c r="A70" s="25" t="s">
        <v>134</v>
      </c>
      <c r="B70" s="26" t="n">
        <v>44059</v>
      </c>
      <c r="C70" s="0" t="s">
        <v>44</v>
      </c>
      <c r="D70" s="0" t="s">
        <v>45</v>
      </c>
      <c r="E70" s="0" t="s">
        <v>22</v>
      </c>
      <c r="F70" s="0" t="s">
        <v>23</v>
      </c>
      <c r="G70" s="89" t="n">
        <v>0</v>
      </c>
      <c r="H70" s="0" t="n">
        <v>0</v>
      </c>
    </row>
    <row r="71" customFormat="false" ht="14.4" hidden="false" customHeight="false" outlineLevel="0" collapsed="false">
      <c r="A71" s="25" t="s">
        <v>134</v>
      </c>
      <c r="B71" s="26" t="n">
        <v>44059</v>
      </c>
      <c r="C71" s="0" t="s">
        <v>46</v>
      </c>
      <c r="D71" s="0" t="s">
        <v>47</v>
      </c>
      <c r="E71" s="0" t="s">
        <v>22</v>
      </c>
      <c r="F71" s="0" t="s">
        <v>23</v>
      </c>
      <c r="G71" s="89" t="n">
        <v>0</v>
      </c>
      <c r="H71" s="0" t="n">
        <v>0</v>
      </c>
    </row>
    <row r="72" customFormat="false" ht="14.4" hidden="false" customHeight="false" outlineLevel="0" collapsed="false">
      <c r="A72" s="25" t="s">
        <v>134</v>
      </c>
      <c r="B72" s="26" t="n">
        <v>44059</v>
      </c>
      <c r="C72" s="0" t="s">
        <v>48</v>
      </c>
      <c r="D72" s="0" t="s">
        <v>49</v>
      </c>
      <c r="E72" s="0" t="s">
        <v>22</v>
      </c>
      <c r="F72" s="0" t="s">
        <v>23</v>
      </c>
      <c r="G72" s="89" t="n">
        <v>0</v>
      </c>
      <c r="H72" s="0" t="n">
        <v>0</v>
      </c>
    </row>
    <row r="73" customFormat="false" ht="14.4" hidden="false" customHeight="false" outlineLevel="0" collapsed="false">
      <c r="A73" s="25" t="s">
        <v>135</v>
      </c>
      <c r="B73" s="26" t="n">
        <v>44060</v>
      </c>
      <c r="C73" s="0" t="s">
        <v>28</v>
      </c>
      <c r="D73" s="0" t="s">
        <v>29</v>
      </c>
      <c r="E73" s="0" t="s">
        <v>15</v>
      </c>
      <c r="F73" s="0" t="s">
        <v>16</v>
      </c>
      <c r="G73" s="89" t="n">
        <v>0</v>
      </c>
      <c r="H73" s="0" t="n">
        <v>0</v>
      </c>
    </row>
    <row r="74" customFormat="false" ht="14.4" hidden="false" customHeight="false" outlineLevel="0" collapsed="false">
      <c r="A74" s="25" t="s">
        <v>135</v>
      </c>
      <c r="B74" s="26" t="n">
        <v>44060</v>
      </c>
      <c r="C74" s="0" t="s">
        <v>30</v>
      </c>
      <c r="D74" s="0" t="s">
        <v>31</v>
      </c>
      <c r="E74" s="0" t="s">
        <v>15</v>
      </c>
      <c r="F74" s="0" t="s">
        <v>16</v>
      </c>
      <c r="G74" s="89" t="n">
        <v>0</v>
      </c>
      <c r="H74" s="0" t="n">
        <v>0</v>
      </c>
    </row>
    <row r="75" customFormat="false" ht="14.4" hidden="false" customHeight="false" outlineLevel="0" collapsed="false">
      <c r="A75" s="25" t="s">
        <v>135</v>
      </c>
      <c r="B75" s="26" t="n">
        <v>44060</v>
      </c>
      <c r="C75" s="0" t="s">
        <v>32</v>
      </c>
      <c r="D75" s="0" t="s">
        <v>33</v>
      </c>
      <c r="E75" s="0" t="s">
        <v>17</v>
      </c>
      <c r="F75" s="0" t="s">
        <v>18</v>
      </c>
      <c r="G75" s="89" t="n">
        <v>0</v>
      </c>
      <c r="H75" s="0" t="n">
        <v>0</v>
      </c>
    </row>
    <row r="76" customFormat="false" ht="14.4" hidden="false" customHeight="false" outlineLevel="0" collapsed="false">
      <c r="A76" s="25" t="s">
        <v>135</v>
      </c>
      <c r="B76" s="26" t="n">
        <v>44060</v>
      </c>
      <c r="C76" s="0" t="s">
        <v>34</v>
      </c>
      <c r="D76" s="0" t="s">
        <v>35</v>
      </c>
      <c r="E76" s="0" t="s">
        <v>17</v>
      </c>
      <c r="F76" s="0" t="s">
        <v>18</v>
      </c>
      <c r="G76" s="89" t="n">
        <v>0</v>
      </c>
      <c r="H76" s="0" t="n">
        <v>0</v>
      </c>
    </row>
    <row r="77" customFormat="false" ht="14.4" hidden="false" customHeight="false" outlineLevel="0" collapsed="false">
      <c r="A77" s="25" t="s">
        <v>135</v>
      </c>
      <c r="B77" s="26" t="n">
        <v>44060</v>
      </c>
      <c r="C77" s="0" t="s">
        <v>36</v>
      </c>
      <c r="D77" s="0" t="s">
        <v>37</v>
      </c>
      <c r="E77" s="0" t="s">
        <v>17</v>
      </c>
      <c r="F77" s="0" t="s">
        <v>18</v>
      </c>
      <c r="G77" s="89" t="n">
        <v>0</v>
      </c>
      <c r="H77" s="0" t="n">
        <v>1</v>
      </c>
    </row>
    <row r="78" customFormat="false" ht="14.4" hidden="false" customHeight="false" outlineLevel="0" collapsed="false">
      <c r="A78" s="25" t="s">
        <v>135</v>
      </c>
      <c r="B78" s="26" t="n">
        <v>44060</v>
      </c>
      <c r="C78" s="0" t="s">
        <v>38</v>
      </c>
      <c r="D78" s="0" t="s">
        <v>39</v>
      </c>
      <c r="E78" s="0" t="s">
        <v>19</v>
      </c>
      <c r="F78" s="0" t="s">
        <v>20</v>
      </c>
      <c r="G78" s="89" t="n">
        <v>0</v>
      </c>
      <c r="H78" s="0" t="n">
        <v>0</v>
      </c>
    </row>
    <row r="79" customFormat="false" ht="14.4" hidden="false" customHeight="false" outlineLevel="0" collapsed="false">
      <c r="A79" s="25" t="s">
        <v>135</v>
      </c>
      <c r="B79" s="26" t="n">
        <v>44060</v>
      </c>
      <c r="C79" s="0" t="s">
        <v>40</v>
      </c>
      <c r="D79" s="0" t="s">
        <v>41</v>
      </c>
      <c r="E79" s="0" t="s">
        <v>19</v>
      </c>
      <c r="F79" s="0" t="s">
        <v>20</v>
      </c>
      <c r="G79" s="89" t="n">
        <v>0</v>
      </c>
      <c r="H79" s="0" t="n">
        <v>0</v>
      </c>
    </row>
    <row r="80" customFormat="false" ht="14.4" hidden="false" customHeight="false" outlineLevel="0" collapsed="false">
      <c r="A80" s="25" t="s">
        <v>135</v>
      </c>
      <c r="B80" s="26" t="n">
        <v>44060</v>
      </c>
      <c r="C80" s="0" t="s">
        <v>42</v>
      </c>
      <c r="D80" s="0" t="s">
        <v>43</v>
      </c>
      <c r="E80" s="0" t="s">
        <v>19</v>
      </c>
      <c r="F80" s="0" t="s">
        <v>20</v>
      </c>
      <c r="G80" s="89" t="n">
        <v>0</v>
      </c>
      <c r="H80" s="0" t="n">
        <v>0</v>
      </c>
    </row>
    <row r="81" customFormat="false" ht="14.4" hidden="false" customHeight="false" outlineLevel="0" collapsed="false">
      <c r="A81" s="25" t="s">
        <v>135</v>
      </c>
      <c r="B81" s="26" t="n">
        <v>44060</v>
      </c>
      <c r="C81" s="0" t="s">
        <v>44</v>
      </c>
      <c r="D81" s="0" t="s">
        <v>45</v>
      </c>
      <c r="E81" s="0" t="s">
        <v>22</v>
      </c>
      <c r="F81" s="0" t="s">
        <v>23</v>
      </c>
      <c r="G81" s="89" t="n">
        <v>0</v>
      </c>
      <c r="H81" s="0" t="n">
        <v>0</v>
      </c>
    </row>
    <row r="82" customFormat="false" ht="14.4" hidden="false" customHeight="false" outlineLevel="0" collapsed="false">
      <c r="A82" s="25" t="s">
        <v>135</v>
      </c>
      <c r="B82" s="26" t="n">
        <v>44060</v>
      </c>
      <c r="C82" s="0" t="s">
        <v>46</v>
      </c>
      <c r="D82" s="0" t="s">
        <v>47</v>
      </c>
      <c r="E82" s="0" t="s">
        <v>22</v>
      </c>
      <c r="F82" s="0" t="s">
        <v>23</v>
      </c>
      <c r="G82" s="89" t="n">
        <v>0</v>
      </c>
      <c r="H82" s="0" t="n">
        <v>0</v>
      </c>
    </row>
    <row r="83" customFormat="false" ht="14.4" hidden="false" customHeight="false" outlineLevel="0" collapsed="false">
      <c r="A83" s="25" t="s">
        <v>135</v>
      </c>
      <c r="B83" s="26" t="n">
        <v>44060</v>
      </c>
      <c r="C83" s="0" t="s">
        <v>48</v>
      </c>
      <c r="D83" s="0" t="s">
        <v>49</v>
      </c>
      <c r="E83" s="0" t="s">
        <v>22</v>
      </c>
      <c r="F83" s="0" t="s">
        <v>23</v>
      </c>
      <c r="G83" s="89" t="n">
        <v>0</v>
      </c>
      <c r="H83" s="0" t="n">
        <v>0</v>
      </c>
    </row>
    <row r="84" customFormat="false" ht="14.4" hidden="false" customHeight="false" outlineLevel="0" collapsed="false">
      <c r="A84" s="25" t="s">
        <v>135</v>
      </c>
      <c r="B84" s="26" t="n">
        <v>44061</v>
      </c>
      <c r="C84" s="0" t="s">
        <v>28</v>
      </c>
      <c r="D84" s="0" t="s">
        <v>29</v>
      </c>
      <c r="E84" s="0" t="s">
        <v>15</v>
      </c>
      <c r="F84" s="0" t="s">
        <v>16</v>
      </c>
      <c r="G84" s="89" t="n">
        <v>0</v>
      </c>
      <c r="H84" s="0" t="n">
        <v>0</v>
      </c>
    </row>
    <row r="85" customFormat="false" ht="14.4" hidden="false" customHeight="false" outlineLevel="0" collapsed="false">
      <c r="A85" s="25" t="s">
        <v>135</v>
      </c>
      <c r="B85" s="26" t="n">
        <v>44061</v>
      </c>
      <c r="C85" s="0" t="s">
        <v>30</v>
      </c>
      <c r="D85" s="0" t="s">
        <v>31</v>
      </c>
      <c r="E85" s="0" t="s">
        <v>15</v>
      </c>
      <c r="F85" s="0" t="s">
        <v>16</v>
      </c>
      <c r="G85" s="89" t="n">
        <v>0</v>
      </c>
      <c r="H85" s="0" t="n">
        <v>0</v>
      </c>
    </row>
    <row r="86" customFormat="false" ht="14.4" hidden="false" customHeight="false" outlineLevel="0" collapsed="false">
      <c r="A86" s="25" t="s">
        <v>135</v>
      </c>
      <c r="B86" s="26" t="n">
        <v>44061</v>
      </c>
      <c r="C86" s="0" t="s">
        <v>32</v>
      </c>
      <c r="D86" s="0" t="s">
        <v>33</v>
      </c>
      <c r="E86" s="0" t="s">
        <v>17</v>
      </c>
      <c r="F86" s="0" t="s">
        <v>18</v>
      </c>
      <c r="G86" s="89" t="n">
        <v>0</v>
      </c>
      <c r="H86" s="0" t="n">
        <v>0</v>
      </c>
    </row>
    <row r="87" customFormat="false" ht="14.4" hidden="false" customHeight="false" outlineLevel="0" collapsed="false">
      <c r="A87" s="25" t="s">
        <v>135</v>
      </c>
      <c r="B87" s="26" t="n">
        <v>44061</v>
      </c>
      <c r="C87" s="0" t="s">
        <v>34</v>
      </c>
      <c r="D87" s="0" t="s">
        <v>35</v>
      </c>
      <c r="E87" s="0" t="s">
        <v>17</v>
      </c>
      <c r="F87" s="0" t="s">
        <v>18</v>
      </c>
      <c r="G87" s="89" t="n">
        <v>0</v>
      </c>
      <c r="H87" s="0" t="n">
        <v>0</v>
      </c>
    </row>
    <row r="88" customFormat="false" ht="14.4" hidden="false" customHeight="false" outlineLevel="0" collapsed="false">
      <c r="A88" s="25" t="s">
        <v>135</v>
      </c>
      <c r="B88" s="26" t="n">
        <v>44061</v>
      </c>
      <c r="C88" s="0" t="s">
        <v>36</v>
      </c>
      <c r="D88" s="0" t="s">
        <v>37</v>
      </c>
      <c r="E88" s="0" t="s">
        <v>17</v>
      </c>
      <c r="F88" s="0" t="s">
        <v>18</v>
      </c>
      <c r="G88" s="89" t="n">
        <v>0</v>
      </c>
      <c r="H88" s="0" t="n">
        <v>0</v>
      </c>
    </row>
    <row r="89" customFormat="false" ht="14.4" hidden="false" customHeight="false" outlineLevel="0" collapsed="false">
      <c r="A89" s="25" t="s">
        <v>135</v>
      </c>
      <c r="B89" s="26" t="n">
        <v>44061</v>
      </c>
      <c r="C89" s="0" t="s">
        <v>38</v>
      </c>
      <c r="D89" s="0" t="s">
        <v>39</v>
      </c>
      <c r="E89" s="0" t="s">
        <v>19</v>
      </c>
      <c r="F89" s="0" t="s">
        <v>20</v>
      </c>
      <c r="G89" s="89" t="n">
        <v>0</v>
      </c>
      <c r="H89" s="0" t="n">
        <v>0</v>
      </c>
    </row>
    <row r="90" customFormat="false" ht="14.4" hidden="false" customHeight="false" outlineLevel="0" collapsed="false">
      <c r="A90" s="25" t="s">
        <v>135</v>
      </c>
      <c r="B90" s="26" t="n">
        <v>44061</v>
      </c>
      <c r="C90" s="0" t="s">
        <v>40</v>
      </c>
      <c r="D90" s="0" t="s">
        <v>41</v>
      </c>
      <c r="E90" s="0" t="s">
        <v>19</v>
      </c>
      <c r="F90" s="0" t="s">
        <v>20</v>
      </c>
      <c r="G90" s="89" t="n">
        <v>0</v>
      </c>
      <c r="H90" s="0" t="n">
        <v>0</v>
      </c>
    </row>
    <row r="91" customFormat="false" ht="14.4" hidden="false" customHeight="false" outlineLevel="0" collapsed="false">
      <c r="A91" s="25" t="s">
        <v>135</v>
      </c>
      <c r="B91" s="26" t="n">
        <v>44061</v>
      </c>
      <c r="C91" s="0" t="s">
        <v>42</v>
      </c>
      <c r="D91" s="0" t="s">
        <v>43</v>
      </c>
      <c r="E91" s="0" t="s">
        <v>19</v>
      </c>
      <c r="F91" s="0" t="s">
        <v>20</v>
      </c>
      <c r="G91" s="89" t="n">
        <v>0</v>
      </c>
      <c r="H91" s="0" t="n">
        <v>0</v>
      </c>
    </row>
    <row r="92" customFormat="false" ht="14.4" hidden="false" customHeight="false" outlineLevel="0" collapsed="false">
      <c r="A92" s="25" t="s">
        <v>135</v>
      </c>
      <c r="B92" s="26" t="n">
        <v>44061</v>
      </c>
      <c r="C92" s="0" t="s">
        <v>44</v>
      </c>
      <c r="D92" s="0" t="s">
        <v>45</v>
      </c>
      <c r="E92" s="0" t="s">
        <v>22</v>
      </c>
      <c r="F92" s="0" t="s">
        <v>23</v>
      </c>
      <c r="G92" s="89" t="n">
        <v>0</v>
      </c>
      <c r="H92" s="0" t="n">
        <v>0</v>
      </c>
    </row>
    <row r="93" customFormat="false" ht="14.4" hidden="false" customHeight="false" outlineLevel="0" collapsed="false">
      <c r="A93" s="25" t="s">
        <v>135</v>
      </c>
      <c r="B93" s="26" t="n">
        <v>44061</v>
      </c>
      <c r="C93" s="0" t="s">
        <v>46</v>
      </c>
      <c r="D93" s="0" t="s">
        <v>47</v>
      </c>
      <c r="E93" s="0" t="s">
        <v>22</v>
      </c>
      <c r="F93" s="0" t="s">
        <v>23</v>
      </c>
      <c r="G93" s="89" t="n">
        <v>0</v>
      </c>
      <c r="H93" s="0" t="n">
        <v>0</v>
      </c>
    </row>
    <row r="94" customFormat="false" ht="14.4" hidden="false" customHeight="false" outlineLevel="0" collapsed="false">
      <c r="A94" s="25" t="s">
        <v>135</v>
      </c>
      <c r="B94" s="26" t="n">
        <v>44061</v>
      </c>
      <c r="C94" s="0" t="s">
        <v>48</v>
      </c>
      <c r="D94" s="0" t="s">
        <v>49</v>
      </c>
      <c r="E94" s="0" t="s">
        <v>22</v>
      </c>
      <c r="F94" s="0" t="s">
        <v>23</v>
      </c>
      <c r="G94" s="89" t="n">
        <v>0</v>
      </c>
      <c r="H94" s="0" t="n">
        <v>0</v>
      </c>
    </row>
    <row r="95" customFormat="false" ht="14.4" hidden="false" customHeight="false" outlineLevel="0" collapsed="false">
      <c r="A95" s="25" t="s">
        <v>135</v>
      </c>
      <c r="B95" s="26" t="n">
        <v>44062</v>
      </c>
      <c r="C95" s="0" t="s">
        <v>28</v>
      </c>
      <c r="D95" s="0" t="s">
        <v>29</v>
      </c>
      <c r="E95" s="0" t="s">
        <v>15</v>
      </c>
      <c r="F95" s="0" t="s">
        <v>16</v>
      </c>
      <c r="G95" s="89" t="n">
        <v>0</v>
      </c>
      <c r="H95" s="0" t="n">
        <v>0</v>
      </c>
    </row>
    <row r="96" customFormat="false" ht="14.4" hidden="false" customHeight="false" outlineLevel="0" collapsed="false">
      <c r="A96" s="25" t="s">
        <v>135</v>
      </c>
      <c r="B96" s="26" t="n">
        <v>44062</v>
      </c>
      <c r="C96" s="0" t="s">
        <v>30</v>
      </c>
      <c r="D96" s="0" t="s">
        <v>31</v>
      </c>
      <c r="E96" s="0" t="s">
        <v>15</v>
      </c>
      <c r="F96" s="0" t="s">
        <v>16</v>
      </c>
      <c r="G96" s="89" t="n">
        <v>0</v>
      </c>
      <c r="H96" s="0" t="n">
        <v>0</v>
      </c>
    </row>
    <row r="97" customFormat="false" ht="14.4" hidden="false" customHeight="false" outlineLevel="0" collapsed="false">
      <c r="A97" s="25" t="s">
        <v>135</v>
      </c>
      <c r="B97" s="26" t="n">
        <v>44062</v>
      </c>
      <c r="C97" s="0" t="s">
        <v>32</v>
      </c>
      <c r="D97" s="0" t="s">
        <v>33</v>
      </c>
      <c r="E97" s="0" t="s">
        <v>17</v>
      </c>
      <c r="F97" s="0" t="s">
        <v>18</v>
      </c>
      <c r="G97" s="89" t="n">
        <v>0</v>
      </c>
      <c r="H97" s="0" t="n">
        <v>0</v>
      </c>
    </row>
    <row r="98" customFormat="false" ht="14.4" hidden="false" customHeight="false" outlineLevel="0" collapsed="false">
      <c r="A98" s="25" t="s">
        <v>135</v>
      </c>
      <c r="B98" s="26" t="n">
        <v>44062</v>
      </c>
      <c r="C98" s="0" t="s">
        <v>34</v>
      </c>
      <c r="D98" s="0" t="s">
        <v>35</v>
      </c>
      <c r="E98" s="0" t="s">
        <v>17</v>
      </c>
      <c r="F98" s="0" t="s">
        <v>18</v>
      </c>
      <c r="G98" s="89" t="n">
        <v>0</v>
      </c>
      <c r="H98" s="0" t="n">
        <v>0</v>
      </c>
    </row>
    <row r="99" customFormat="false" ht="14.4" hidden="false" customHeight="false" outlineLevel="0" collapsed="false">
      <c r="A99" s="25" t="s">
        <v>135</v>
      </c>
      <c r="B99" s="26" t="n">
        <v>44062</v>
      </c>
      <c r="C99" s="0" t="s">
        <v>36</v>
      </c>
      <c r="D99" s="0" t="s">
        <v>37</v>
      </c>
      <c r="E99" s="0" t="s">
        <v>17</v>
      </c>
      <c r="F99" s="0" t="s">
        <v>18</v>
      </c>
      <c r="G99" s="89" t="n">
        <v>0</v>
      </c>
      <c r="H99" s="0" t="n">
        <v>0</v>
      </c>
    </row>
    <row r="100" customFormat="false" ht="14.4" hidden="false" customHeight="false" outlineLevel="0" collapsed="false">
      <c r="A100" s="25" t="s">
        <v>135</v>
      </c>
      <c r="B100" s="26" t="n">
        <v>44062</v>
      </c>
      <c r="C100" s="0" t="s">
        <v>38</v>
      </c>
      <c r="D100" s="0" t="s">
        <v>39</v>
      </c>
      <c r="E100" s="0" t="s">
        <v>19</v>
      </c>
      <c r="F100" s="0" t="s">
        <v>20</v>
      </c>
      <c r="G100" s="89" t="n">
        <v>0</v>
      </c>
      <c r="H100" s="0" t="n">
        <v>0</v>
      </c>
    </row>
    <row r="101" customFormat="false" ht="14.4" hidden="false" customHeight="false" outlineLevel="0" collapsed="false">
      <c r="A101" s="25" t="s">
        <v>135</v>
      </c>
      <c r="B101" s="26" t="n">
        <v>44062</v>
      </c>
      <c r="C101" s="0" t="s">
        <v>40</v>
      </c>
      <c r="D101" s="0" t="s">
        <v>41</v>
      </c>
      <c r="E101" s="0" t="s">
        <v>19</v>
      </c>
      <c r="F101" s="0" t="s">
        <v>20</v>
      </c>
      <c r="G101" s="89" t="n">
        <v>0</v>
      </c>
      <c r="H101" s="0" t="n">
        <v>0</v>
      </c>
    </row>
    <row r="102" customFormat="false" ht="14.4" hidden="false" customHeight="false" outlineLevel="0" collapsed="false">
      <c r="A102" s="25" t="s">
        <v>135</v>
      </c>
      <c r="B102" s="26" t="n">
        <v>44062</v>
      </c>
      <c r="C102" s="0" t="s">
        <v>42</v>
      </c>
      <c r="D102" s="0" t="s">
        <v>43</v>
      </c>
      <c r="E102" s="0" t="s">
        <v>19</v>
      </c>
      <c r="F102" s="0" t="s">
        <v>20</v>
      </c>
      <c r="G102" s="89" t="n">
        <v>0</v>
      </c>
      <c r="H102" s="0" t="n">
        <v>0</v>
      </c>
    </row>
    <row r="103" customFormat="false" ht="14.4" hidden="false" customHeight="false" outlineLevel="0" collapsed="false">
      <c r="A103" s="25" t="s">
        <v>135</v>
      </c>
      <c r="B103" s="26" t="n">
        <v>44062</v>
      </c>
      <c r="C103" s="0" t="s">
        <v>44</v>
      </c>
      <c r="D103" s="0" t="s">
        <v>45</v>
      </c>
      <c r="E103" s="0" t="s">
        <v>22</v>
      </c>
      <c r="F103" s="0" t="s">
        <v>23</v>
      </c>
      <c r="G103" s="89" t="n">
        <v>0</v>
      </c>
      <c r="H103" s="0" t="n">
        <v>0</v>
      </c>
    </row>
    <row r="104" customFormat="false" ht="14.4" hidden="false" customHeight="false" outlineLevel="0" collapsed="false">
      <c r="A104" s="25" t="s">
        <v>135</v>
      </c>
      <c r="B104" s="26" t="n">
        <v>44062</v>
      </c>
      <c r="C104" s="0" t="s">
        <v>46</v>
      </c>
      <c r="D104" s="0" t="s">
        <v>47</v>
      </c>
      <c r="E104" s="0" t="s">
        <v>22</v>
      </c>
      <c r="F104" s="0" t="s">
        <v>23</v>
      </c>
      <c r="G104" s="89" t="n">
        <v>0</v>
      </c>
      <c r="H104" s="0" t="n">
        <v>0</v>
      </c>
    </row>
    <row r="105" customFormat="false" ht="14.4" hidden="false" customHeight="false" outlineLevel="0" collapsed="false">
      <c r="A105" s="25" t="s">
        <v>135</v>
      </c>
      <c r="B105" s="26" t="n">
        <v>44062</v>
      </c>
      <c r="C105" s="0" t="s">
        <v>48</v>
      </c>
      <c r="D105" s="0" t="s">
        <v>49</v>
      </c>
      <c r="E105" s="0" t="s">
        <v>22</v>
      </c>
      <c r="F105" s="0" t="s">
        <v>23</v>
      </c>
      <c r="G105" s="89" t="n">
        <v>0</v>
      </c>
      <c r="H105" s="0" t="n">
        <v>0</v>
      </c>
    </row>
    <row r="106" customFormat="false" ht="14.4" hidden="false" customHeight="false" outlineLevel="0" collapsed="false">
      <c r="A106" s="25" t="s">
        <v>135</v>
      </c>
      <c r="B106" s="26" t="n">
        <v>44063</v>
      </c>
      <c r="C106" s="0" t="s">
        <v>28</v>
      </c>
      <c r="D106" s="0" t="s">
        <v>29</v>
      </c>
      <c r="E106" s="0" t="s">
        <v>15</v>
      </c>
      <c r="F106" s="0" t="s">
        <v>16</v>
      </c>
      <c r="G106" s="89" t="n">
        <v>0</v>
      </c>
      <c r="H106" s="0" t="n">
        <v>0</v>
      </c>
    </row>
    <row r="107" customFormat="false" ht="14.4" hidden="false" customHeight="false" outlineLevel="0" collapsed="false">
      <c r="A107" s="25" t="s">
        <v>135</v>
      </c>
      <c r="B107" s="26" t="n">
        <v>44063</v>
      </c>
      <c r="C107" s="0" t="s">
        <v>30</v>
      </c>
      <c r="D107" s="0" t="s">
        <v>31</v>
      </c>
      <c r="E107" s="0" t="s">
        <v>15</v>
      </c>
      <c r="F107" s="0" t="s">
        <v>16</v>
      </c>
      <c r="G107" s="89" t="n">
        <v>0</v>
      </c>
      <c r="H107" s="0" t="n">
        <v>0</v>
      </c>
    </row>
    <row r="108" customFormat="false" ht="14.4" hidden="false" customHeight="false" outlineLevel="0" collapsed="false">
      <c r="A108" s="25" t="s">
        <v>135</v>
      </c>
      <c r="B108" s="26" t="n">
        <v>44063</v>
      </c>
      <c r="C108" s="0" t="s">
        <v>32</v>
      </c>
      <c r="D108" s="0" t="s">
        <v>33</v>
      </c>
      <c r="E108" s="0" t="s">
        <v>17</v>
      </c>
      <c r="F108" s="0" t="s">
        <v>18</v>
      </c>
      <c r="G108" s="89" t="n">
        <v>0</v>
      </c>
      <c r="H108" s="0" t="n">
        <v>0</v>
      </c>
    </row>
    <row r="109" customFormat="false" ht="14.4" hidden="false" customHeight="false" outlineLevel="0" collapsed="false">
      <c r="A109" s="25" t="s">
        <v>135</v>
      </c>
      <c r="B109" s="26" t="n">
        <v>44063</v>
      </c>
      <c r="C109" s="0" t="s">
        <v>34</v>
      </c>
      <c r="D109" s="0" t="s">
        <v>35</v>
      </c>
      <c r="E109" s="0" t="s">
        <v>17</v>
      </c>
      <c r="F109" s="0" t="s">
        <v>18</v>
      </c>
      <c r="G109" s="89" t="n">
        <v>0</v>
      </c>
      <c r="H109" s="0" t="n">
        <v>0</v>
      </c>
    </row>
    <row r="110" customFormat="false" ht="14.4" hidden="false" customHeight="false" outlineLevel="0" collapsed="false">
      <c r="A110" s="25" t="s">
        <v>135</v>
      </c>
      <c r="B110" s="26" t="n">
        <v>44063</v>
      </c>
      <c r="C110" s="0" t="s">
        <v>36</v>
      </c>
      <c r="D110" s="0" t="s">
        <v>37</v>
      </c>
      <c r="E110" s="0" t="s">
        <v>17</v>
      </c>
      <c r="F110" s="0" t="s">
        <v>18</v>
      </c>
      <c r="G110" s="89" t="n">
        <v>0</v>
      </c>
      <c r="H110" s="0" t="n">
        <v>0</v>
      </c>
    </row>
    <row r="111" customFormat="false" ht="14.4" hidden="false" customHeight="false" outlineLevel="0" collapsed="false">
      <c r="A111" s="25" t="s">
        <v>135</v>
      </c>
      <c r="B111" s="26" t="n">
        <v>44063</v>
      </c>
      <c r="C111" s="0" t="s">
        <v>38</v>
      </c>
      <c r="D111" s="0" t="s">
        <v>39</v>
      </c>
      <c r="E111" s="0" t="s">
        <v>19</v>
      </c>
      <c r="F111" s="0" t="s">
        <v>20</v>
      </c>
      <c r="G111" s="89" t="n">
        <v>0</v>
      </c>
      <c r="H111" s="0" t="n">
        <v>0</v>
      </c>
    </row>
    <row r="112" customFormat="false" ht="14.4" hidden="false" customHeight="false" outlineLevel="0" collapsed="false">
      <c r="A112" s="25" t="s">
        <v>135</v>
      </c>
      <c r="B112" s="26" t="n">
        <v>44063</v>
      </c>
      <c r="C112" s="0" t="s">
        <v>40</v>
      </c>
      <c r="D112" s="0" t="s">
        <v>41</v>
      </c>
      <c r="E112" s="0" t="s">
        <v>19</v>
      </c>
      <c r="F112" s="0" t="s">
        <v>20</v>
      </c>
      <c r="G112" s="89" t="n">
        <v>0</v>
      </c>
      <c r="H112" s="0" t="n">
        <v>0</v>
      </c>
    </row>
    <row r="113" customFormat="false" ht="14.4" hidden="false" customHeight="false" outlineLevel="0" collapsed="false">
      <c r="A113" s="25" t="s">
        <v>135</v>
      </c>
      <c r="B113" s="26" t="n">
        <v>44063</v>
      </c>
      <c r="C113" s="0" t="s">
        <v>42</v>
      </c>
      <c r="D113" s="0" t="s">
        <v>43</v>
      </c>
      <c r="E113" s="0" t="s">
        <v>19</v>
      </c>
      <c r="F113" s="0" t="s">
        <v>20</v>
      </c>
      <c r="G113" s="89" t="n">
        <v>0</v>
      </c>
      <c r="H113" s="0" t="n">
        <v>0</v>
      </c>
    </row>
    <row r="114" customFormat="false" ht="14.4" hidden="false" customHeight="false" outlineLevel="0" collapsed="false">
      <c r="A114" s="25" t="s">
        <v>135</v>
      </c>
      <c r="B114" s="26" t="n">
        <v>44063</v>
      </c>
      <c r="C114" s="0" t="s">
        <v>44</v>
      </c>
      <c r="D114" s="0" t="s">
        <v>45</v>
      </c>
      <c r="E114" s="0" t="s">
        <v>22</v>
      </c>
      <c r="F114" s="0" t="s">
        <v>23</v>
      </c>
      <c r="G114" s="89" t="n">
        <v>0</v>
      </c>
      <c r="H114" s="0" t="n">
        <v>0</v>
      </c>
    </row>
    <row r="115" customFormat="false" ht="14.4" hidden="false" customHeight="false" outlineLevel="0" collapsed="false">
      <c r="A115" s="25" t="s">
        <v>135</v>
      </c>
      <c r="B115" s="26" t="n">
        <v>44063</v>
      </c>
      <c r="C115" s="0" t="s">
        <v>46</v>
      </c>
      <c r="D115" s="0" t="s">
        <v>47</v>
      </c>
      <c r="E115" s="0" t="s">
        <v>22</v>
      </c>
      <c r="F115" s="0" t="s">
        <v>23</v>
      </c>
      <c r="G115" s="89" t="n">
        <v>0</v>
      </c>
      <c r="H115" s="0" t="n">
        <v>0</v>
      </c>
    </row>
    <row r="116" customFormat="false" ht="14.4" hidden="false" customHeight="false" outlineLevel="0" collapsed="false">
      <c r="A116" s="25" t="s">
        <v>135</v>
      </c>
      <c r="B116" s="26" t="n">
        <v>44063</v>
      </c>
      <c r="C116" s="0" t="s">
        <v>48</v>
      </c>
      <c r="D116" s="0" t="s">
        <v>49</v>
      </c>
      <c r="E116" s="0" t="s">
        <v>22</v>
      </c>
      <c r="F116" s="0" t="s">
        <v>23</v>
      </c>
      <c r="G116" s="89" t="n">
        <v>0</v>
      </c>
      <c r="H116" s="0" t="n">
        <v>0</v>
      </c>
    </row>
    <row r="117" customFormat="false" ht="14.4" hidden="false" customHeight="false" outlineLevel="0" collapsed="false">
      <c r="A117" s="25" t="s">
        <v>135</v>
      </c>
      <c r="B117" s="26" t="n">
        <v>44064</v>
      </c>
      <c r="C117" s="0" t="s">
        <v>28</v>
      </c>
      <c r="D117" s="0" t="s">
        <v>29</v>
      </c>
      <c r="E117" s="0" t="s">
        <v>15</v>
      </c>
      <c r="F117" s="0" t="s">
        <v>16</v>
      </c>
      <c r="G117" s="89" t="n">
        <v>0</v>
      </c>
      <c r="H117" s="0" t="n">
        <v>0</v>
      </c>
    </row>
    <row r="118" customFormat="false" ht="14.4" hidden="false" customHeight="false" outlineLevel="0" collapsed="false">
      <c r="A118" s="25" t="s">
        <v>135</v>
      </c>
      <c r="B118" s="26" t="n">
        <v>44064</v>
      </c>
      <c r="C118" s="0" t="s">
        <v>30</v>
      </c>
      <c r="D118" s="0" t="s">
        <v>31</v>
      </c>
      <c r="E118" s="0" t="s">
        <v>15</v>
      </c>
      <c r="F118" s="0" t="s">
        <v>16</v>
      </c>
      <c r="G118" s="89" t="n">
        <v>0</v>
      </c>
      <c r="H118" s="0" t="n">
        <v>0</v>
      </c>
    </row>
    <row r="119" customFormat="false" ht="14.4" hidden="false" customHeight="false" outlineLevel="0" collapsed="false">
      <c r="A119" s="25" t="s">
        <v>135</v>
      </c>
      <c r="B119" s="26" t="n">
        <v>44064</v>
      </c>
      <c r="C119" s="0" t="s">
        <v>32</v>
      </c>
      <c r="D119" s="0" t="s">
        <v>33</v>
      </c>
      <c r="E119" s="0" t="s">
        <v>17</v>
      </c>
      <c r="F119" s="0" t="s">
        <v>18</v>
      </c>
      <c r="G119" s="89" t="n">
        <v>0</v>
      </c>
      <c r="H119" s="0" t="n">
        <v>0</v>
      </c>
    </row>
    <row r="120" customFormat="false" ht="14.4" hidden="false" customHeight="false" outlineLevel="0" collapsed="false">
      <c r="A120" s="25" t="s">
        <v>135</v>
      </c>
      <c r="B120" s="26" t="n">
        <v>44064</v>
      </c>
      <c r="C120" s="0" t="s">
        <v>34</v>
      </c>
      <c r="D120" s="0" t="s">
        <v>35</v>
      </c>
      <c r="E120" s="0" t="s">
        <v>17</v>
      </c>
      <c r="F120" s="0" t="s">
        <v>18</v>
      </c>
      <c r="G120" s="89" t="n">
        <v>0</v>
      </c>
      <c r="H120" s="0" t="n">
        <v>0</v>
      </c>
    </row>
    <row r="121" customFormat="false" ht="14.4" hidden="false" customHeight="false" outlineLevel="0" collapsed="false">
      <c r="A121" s="25" t="s">
        <v>135</v>
      </c>
      <c r="B121" s="26" t="n">
        <v>44064</v>
      </c>
      <c r="C121" s="0" t="s">
        <v>36</v>
      </c>
      <c r="D121" s="0" t="s">
        <v>37</v>
      </c>
      <c r="E121" s="0" t="s">
        <v>17</v>
      </c>
      <c r="F121" s="0" t="s">
        <v>18</v>
      </c>
      <c r="G121" s="89" t="n">
        <v>0</v>
      </c>
      <c r="H121" s="0" t="n">
        <v>0</v>
      </c>
    </row>
    <row r="122" customFormat="false" ht="14.4" hidden="false" customHeight="false" outlineLevel="0" collapsed="false">
      <c r="A122" s="25" t="s">
        <v>135</v>
      </c>
      <c r="B122" s="26" t="n">
        <v>44064</v>
      </c>
      <c r="C122" s="0" t="s">
        <v>38</v>
      </c>
      <c r="D122" s="0" t="s">
        <v>39</v>
      </c>
      <c r="E122" s="0" t="s">
        <v>19</v>
      </c>
      <c r="F122" s="0" t="s">
        <v>20</v>
      </c>
      <c r="G122" s="89" t="n">
        <v>0</v>
      </c>
      <c r="H122" s="0" t="n">
        <v>0</v>
      </c>
    </row>
    <row r="123" customFormat="false" ht="14.4" hidden="false" customHeight="false" outlineLevel="0" collapsed="false">
      <c r="A123" s="25" t="s">
        <v>135</v>
      </c>
      <c r="B123" s="26" t="n">
        <v>44064</v>
      </c>
      <c r="C123" s="0" t="s">
        <v>40</v>
      </c>
      <c r="D123" s="0" t="s">
        <v>41</v>
      </c>
      <c r="E123" s="0" t="s">
        <v>19</v>
      </c>
      <c r="F123" s="0" t="s">
        <v>20</v>
      </c>
      <c r="G123" s="89" t="n">
        <v>0</v>
      </c>
      <c r="H123" s="0" t="n">
        <v>0</v>
      </c>
    </row>
    <row r="124" customFormat="false" ht="14.4" hidden="false" customHeight="false" outlineLevel="0" collapsed="false">
      <c r="A124" s="25" t="s">
        <v>135</v>
      </c>
      <c r="B124" s="26" t="n">
        <v>44064</v>
      </c>
      <c r="C124" s="0" t="s">
        <v>42</v>
      </c>
      <c r="D124" s="0" t="s">
        <v>43</v>
      </c>
      <c r="E124" s="0" t="s">
        <v>19</v>
      </c>
      <c r="F124" s="0" t="s">
        <v>20</v>
      </c>
      <c r="G124" s="89" t="n">
        <v>0</v>
      </c>
      <c r="H124" s="0" t="n">
        <v>0</v>
      </c>
    </row>
    <row r="125" customFormat="false" ht="14.4" hidden="false" customHeight="false" outlineLevel="0" collapsed="false">
      <c r="A125" s="25" t="s">
        <v>135</v>
      </c>
      <c r="B125" s="26" t="n">
        <v>44064</v>
      </c>
      <c r="C125" s="0" t="s">
        <v>44</v>
      </c>
      <c r="D125" s="0" t="s">
        <v>45</v>
      </c>
      <c r="E125" s="0" t="s">
        <v>22</v>
      </c>
      <c r="F125" s="0" t="s">
        <v>23</v>
      </c>
      <c r="G125" s="89" t="n">
        <v>0</v>
      </c>
      <c r="H125" s="0" t="n">
        <v>0</v>
      </c>
    </row>
    <row r="126" customFormat="false" ht="14.4" hidden="false" customHeight="false" outlineLevel="0" collapsed="false">
      <c r="A126" s="25" t="s">
        <v>135</v>
      </c>
      <c r="B126" s="26" t="n">
        <v>44064</v>
      </c>
      <c r="C126" s="0" t="s">
        <v>46</v>
      </c>
      <c r="D126" s="0" t="s">
        <v>47</v>
      </c>
      <c r="E126" s="0" t="s">
        <v>22</v>
      </c>
      <c r="F126" s="0" t="s">
        <v>23</v>
      </c>
      <c r="G126" s="89" t="n">
        <v>0</v>
      </c>
      <c r="H126" s="0" t="n">
        <v>0</v>
      </c>
    </row>
    <row r="127" customFormat="false" ht="14.4" hidden="false" customHeight="false" outlineLevel="0" collapsed="false">
      <c r="A127" s="25" t="s">
        <v>135</v>
      </c>
      <c r="B127" s="26" t="n">
        <v>44064</v>
      </c>
      <c r="C127" s="0" t="s">
        <v>48</v>
      </c>
      <c r="D127" s="0" t="s">
        <v>49</v>
      </c>
      <c r="E127" s="0" t="s">
        <v>22</v>
      </c>
      <c r="F127" s="0" t="s">
        <v>23</v>
      </c>
      <c r="G127" s="89" t="n">
        <v>0</v>
      </c>
      <c r="H127" s="0" t="n">
        <v>0</v>
      </c>
    </row>
    <row r="128" customFormat="false" ht="14.4" hidden="false" customHeight="false" outlineLevel="0" collapsed="false">
      <c r="A128" s="25" t="s">
        <v>135</v>
      </c>
      <c r="B128" s="26" t="n">
        <v>44065</v>
      </c>
      <c r="C128" s="0" t="s">
        <v>28</v>
      </c>
      <c r="D128" s="0" t="s">
        <v>29</v>
      </c>
      <c r="E128" s="0" t="s">
        <v>15</v>
      </c>
      <c r="F128" s="0" t="s">
        <v>16</v>
      </c>
      <c r="G128" s="89" t="n">
        <v>0</v>
      </c>
      <c r="H128" s="0" t="n">
        <v>1</v>
      </c>
    </row>
    <row r="129" customFormat="false" ht="14.4" hidden="false" customHeight="false" outlineLevel="0" collapsed="false">
      <c r="A129" s="25" t="s">
        <v>135</v>
      </c>
      <c r="B129" s="26" t="n">
        <v>44065</v>
      </c>
      <c r="C129" s="0" t="s">
        <v>30</v>
      </c>
      <c r="D129" s="0" t="s">
        <v>31</v>
      </c>
      <c r="E129" s="0" t="s">
        <v>15</v>
      </c>
      <c r="F129" s="0" t="s">
        <v>16</v>
      </c>
      <c r="G129" s="89" t="n">
        <v>0</v>
      </c>
      <c r="H129" s="0" t="n">
        <v>0</v>
      </c>
    </row>
    <row r="130" customFormat="false" ht="14.4" hidden="false" customHeight="false" outlineLevel="0" collapsed="false">
      <c r="A130" s="25" t="s">
        <v>135</v>
      </c>
      <c r="B130" s="26" t="n">
        <v>44065</v>
      </c>
      <c r="C130" s="0" t="s">
        <v>32</v>
      </c>
      <c r="D130" s="0" t="s">
        <v>33</v>
      </c>
      <c r="E130" s="0" t="s">
        <v>17</v>
      </c>
      <c r="F130" s="0" t="s">
        <v>18</v>
      </c>
      <c r="G130" s="89" t="n">
        <v>0</v>
      </c>
      <c r="H130" s="0" t="n">
        <v>0</v>
      </c>
    </row>
    <row r="131" customFormat="false" ht="14.4" hidden="false" customHeight="false" outlineLevel="0" collapsed="false">
      <c r="A131" s="25" t="s">
        <v>135</v>
      </c>
      <c r="B131" s="26" t="n">
        <v>44065</v>
      </c>
      <c r="C131" s="0" t="s">
        <v>34</v>
      </c>
      <c r="D131" s="0" t="s">
        <v>35</v>
      </c>
      <c r="E131" s="0" t="s">
        <v>17</v>
      </c>
      <c r="F131" s="0" t="s">
        <v>18</v>
      </c>
      <c r="G131" s="89" t="n">
        <v>0</v>
      </c>
      <c r="H131" s="0" t="n">
        <v>0</v>
      </c>
    </row>
    <row r="132" customFormat="false" ht="14.4" hidden="false" customHeight="false" outlineLevel="0" collapsed="false">
      <c r="A132" s="25" t="s">
        <v>135</v>
      </c>
      <c r="B132" s="26" t="n">
        <v>44065</v>
      </c>
      <c r="C132" s="0" t="s">
        <v>36</v>
      </c>
      <c r="D132" s="0" t="s">
        <v>37</v>
      </c>
      <c r="E132" s="0" t="s">
        <v>17</v>
      </c>
      <c r="F132" s="0" t="s">
        <v>18</v>
      </c>
      <c r="G132" s="89" t="n">
        <v>0</v>
      </c>
      <c r="H132" s="0" t="n">
        <v>0</v>
      </c>
    </row>
    <row r="133" customFormat="false" ht="14.4" hidden="false" customHeight="false" outlineLevel="0" collapsed="false">
      <c r="A133" s="25" t="s">
        <v>135</v>
      </c>
      <c r="B133" s="26" t="n">
        <v>44065</v>
      </c>
      <c r="C133" s="0" t="s">
        <v>38</v>
      </c>
      <c r="D133" s="0" t="s">
        <v>39</v>
      </c>
      <c r="E133" s="0" t="s">
        <v>19</v>
      </c>
      <c r="F133" s="0" t="s">
        <v>20</v>
      </c>
      <c r="G133" s="89" t="n">
        <v>0</v>
      </c>
      <c r="H133" s="0" t="n">
        <v>0</v>
      </c>
    </row>
    <row r="134" customFormat="false" ht="14.4" hidden="false" customHeight="false" outlineLevel="0" collapsed="false">
      <c r="A134" s="25" t="s">
        <v>135</v>
      </c>
      <c r="B134" s="26" t="n">
        <v>44065</v>
      </c>
      <c r="C134" s="0" t="s">
        <v>40</v>
      </c>
      <c r="D134" s="0" t="s">
        <v>41</v>
      </c>
      <c r="E134" s="0" t="s">
        <v>19</v>
      </c>
      <c r="F134" s="0" t="s">
        <v>20</v>
      </c>
      <c r="G134" s="89" t="n">
        <v>0</v>
      </c>
      <c r="H134" s="0" t="n">
        <v>0</v>
      </c>
    </row>
    <row r="135" customFormat="false" ht="14.4" hidden="false" customHeight="false" outlineLevel="0" collapsed="false">
      <c r="A135" s="25" t="s">
        <v>135</v>
      </c>
      <c r="B135" s="26" t="n">
        <v>44065</v>
      </c>
      <c r="C135" s="0" t="s">
        <v>42</v>
      </c>
      <c r="D135" s="0" t="s">
        <v>43</v>
      </c>
      <c r="E135" s="0" t="s">
        <v>19</v>
      </c>
      <c r="F135" s="0" t="s">
        <v>20</v>
      </c>
      <c r="G135" s="89" t="n">
        <v>0</v>
      </c>
      <c r="H135" s="0" t="n">
        <v>0</v>
      </c>
    </row>
    <row r="136" customFormat="false" ht="14.4" hidden="false" customHeight="false" outlineLevel="0" collapsed="false">
      <c r="A136" s="25" t="s">
        <v>135</v>
      </c>
      <c r="B136" s="26" t="n">
        <v>44065</v>
      </c>
      <c r="C136" s="0" t="s">
        <v>44</v>
      </c>
      <c r="D136" s="0" t="s">
        <v>45</v>
      </c>
      <c r="E136" s="0" t="s">
        <v>22</v>
      </c>
      <c r="F136" s="0" t="s">
        <v>23</v>
      </c>
      <c r="G136" s="89" t="n">
        <v>0</v>
      </c>
      <c r="H136" s="0" t="n">
        <v>0</v>
      </c>
    </row>
    <row r="137" customFormat="false" ht="14.4" hidden="false" customHeight="false" outlineLevel="0" collapsed="false">
      <c r="A137" s="25" t="s">
        <v>135</v>
      </c>
      <c r="B137" s="26" t="n">
        <v>44065</v>
      </c>
      <c r="C137" s="0" t="s">
        <v>46</v>
      </c>
      <c r="D137" s="0" t="s">
        <v>47</v>
      </c>
      <c r="E137" s="0" t="s">
        <v>22</v>
      </c>
      <c r="F137" s="0" t="s">
        <v>23</v>
      </c>
      <c r="G137" s="89" t="n">
        <v>0</v>
      </c>
      <c r="H137" s="0" t="n">
        <v>0</v>
      </c>
    </row>
    <row r="138" customFormat="false" ht="14.4" hidden="false" customHeight="false" outlineLevel="0" collapsed="false">
      <c r="A138" s="25" t="s">
        <v>135</v>
      </c>
      <c r="B138" s="26" t="n">
        <v>44065</v>
      </c>
      <c r="C138" s="0" t="s">
        <v>48</v>
      </c>
      <c r="D138" s="0" t="s">
        <v>49</v>
      </c>
      <c r="E138" s="0" t="s">
        <v>22</v>
      </c>
      <c r="F138" s="0" t="s">
        <v>23</v>
      </c>
      <c r="G138" s="89" t="n">
        <v>0</v>
      </c>
      <c r="H138" s="0" t="n">
        <v>0</v>
      </c>
    </row>
    <row r="139" customFormat="false" ht="14.4" hidden="false" customHeight="false" outlineLevel="0" collapsed="false">
      <c r="A139" s="25" t="s">
        <v>135</v>
      </c>
      <c r="B139" s="26" t="n">
        <v>44066</v>
      </c>
      <c r="C139" s="0" t="s">
        <v>28</v>
      </c>
      <c r="D139" s="0" t="s">
        <v>29</v>
      </c>
      <c r="E139" s="0" t="s">
        <v>15</v>
      </c>
      <c r="F139" s="0" t="s">
        <v>16</v>
      </c>
      <c r="G139" s="89" t="n">
        <v>0</v>
      </c>
      <c r="H139" s="0" t="n">
        <v>0</v>
      </c>
    </row>
    <row r="140" customFormat="false" ht="14.4" hidden="false" customHeight="false" outlineLevel="0" collapsed="false">
      <c r="A140" s="25" t="s">
        <v>135</v>
      </c>
      <c r="B140" s="26" t="n">
        <v>44066</v>
      </c>
      <c r="C140" s="0" t="s">
        <v>30</v>
      </c>
      <c r="D140" s="0" t="s">
        <v>31</v>
      </c>
      <c r="E140" s="0" t="s">
        <v>15</v>
      </c>
      <c r="F140" s="0" t="s">
        <v>16</v>
      </c>
      <c r="G140" s="89" t="n">
        <v>0</v>
      </c>
      <c r="H140" s="0" t="n">
        <v>0</v>
      </c>
    </row>
    <row r="141" customFormat="false" ht="14.4" hidden="false" customHeight="false" outlineLevel="0" collapsed="false">
      <c r="A141" s="25" t="s">
        <v>135</v>
      </c>
      <c r="B141" s="26" t="n">
        <v>44066</v>
      </c>
      <c r="C141" s="0" t="s">
        <v>32</v>
      </c>
      <c r="D141" s="0" t="s">
        <v>33</v>
      </c>
      <c r="E141" s="0" t="s">
        <v>17</v>
      </c>
      <c r="F141" s="0" t="s">
        <v>18</v>
      </c>
      <c r="G141" s="89" t="n">
        <v>0</v>
      </c>
      <c r="H141" s="0" t="n">
        <v>0</v>
      </c>
    </row>
    <row r="142" customFormat="false" ht="14.4" hidden="false" customHeight="false" outlineLevel="0" collapsed="false">
      <c r="A142" s="25" t="s">
        <v>135</v>
      </c>
      <c r="B142" s="26" t="n">
        <v>44066</v>
      </c>
      <c r="C142" s="0" t="s">
        <v>34</v>
      </c>
      <c r="D142" s="0" t="s">
        <v>35</v>
      </c>
      <c r="E142" s="0" t="s">
        <v>17</v>
      </c>
      <c r="F142" s="0" t="s">
        <v>18</v>
      </c>
      <c r="G142" s="89" t="n">
        <v>0</v>
      </c>
      <c r="H142" s="0" t="n">
        <v>0</v>
      </c>
    </row>
    <row r="143" customFormat="false" ht="14.4" hidden="false" customHeight="false" outlineLevel="0" collapsed="false">
      <c r="A143" s="25" t="s">
        <v>135</v>
      </c>
      <c r="B143" s="26" t="n">
        <v>44066</v>
      </c>
      <c r="C143" s="0" t="s">
        <v>36</v>
      </c>
      <c r="D143" s="0" t="s">
        <v>37</v>
      </c>
      <c r="E143" s="0" t="s">
        <v>17</v>
      </c>
      <c r="F143" s="0" t="s">
        <v>18</v>
      </c>
      <c r="G143" s="89" t="n">
        <v>0</v>
      </c>
      <c r="H143" s="0" t="n">
        <v>0</v>
      </c>
    </row>
    <row r="144" customFormat="false" ht="14.4" hidden="false" customHeight="false" outlineLevel="0" collapsed="false">
      <c r="A144" s="25" t="s">
        <v>135</v>
      </c>
      <c r="B144" s="26" t="n">
        <v>44066</v>
      </c>
      <c r="C144" s="0" t="s">
        <v>38</v>
      </c>
      <c r="D144" s="0" t="s">
        <v>39</v>
      </c>
      <c r="E144" s="0" t="s">
        <v>19</v>
      </c>
      <c r="F144" s="0" t="s">
        <v>20</v>
      </c>
      <c r="G144" s="89" t="n">
        <v>0</v>
      </c>
      <c r="H144" s="0" t="n">
        <v>0</v>
      </c>
    </row>
    <row r="145" customFormat="false" ht="14.4" hidden="false" customHeight="false" outlineLevel="0" collapsed="false">
      <c r="A145" s="25" t="s">
        <v>135</v>
      </c>
      <c r="B145" s="26" t="n">
        <v>44066</v>
      </c>
      <c r="C145" s="0" t="s">
        <v>40</v>
      </c>
      <c r="D145" s="0" t="s">
        <v>41</v>
      </c>
      <c r="E145" s="0" t="s">
        <v>19</v>
      </c>
      <c r="F145" s="0" t="s">
        <v>20</v>
      </c>
      <c r="G145" s="89" t="n">
        <v>0</v>
      </c>
      <c r="H145" s="0" t="n">
        <v>0</v>
      </c>
    </row>
    <row r="146" customFormat="false" ht="14.4" hidden="false" customHeight="false" outlineLevel="0" collapsed="false">
      <c r="A146" s="25" t="s">
        <v>135</v>
      </c>
      <c r="B146" s="26" t="n">
        <v>44066</v>
      </c>
      <c r="C146" s="0" t="s">
        <v>42</v>
      </c>
      <c r="D146" s="0" t="s">
        <v>43</v>
      </c>
      <c r="E146" s="0" t="s">
        <v>19</v>
      </c>
      <c r="F146" s="0" t="s">
        <v>20</v>
      </c>
      <c r="G146" s="89" t="n">
        <v>0</v>
      </c>
      <c r="H146" s="0" t="n">
        <v>0</v>
      </c>
    </row>
    <row r="147" customFormat="false" ht="14.4" hidden="false" customHeight="false" outlineLevel="0" collapsed="false">
      <c r="A147" s="25" t="s">
        <v>135</v>
      </c>
      <c r="B147" s="26" t="n">
        <v>44066</v>
      </c>
      <c r="C147" s="0" t="s">
        <v>44</v>
      </c>
      <c r="D147" s="0" t="s">
        <v>45</v>
      </c>
      <c r="E147" s="0" t="s">
        <v>22</v>
      </c>
      <c r="F147" s="0" t="s">
        <v>23</v>
      </c>
      <c r="G147" s="89" t="n">
        <v>0</v>
      </c>
      <c r="H147" s="0" t="n">
        <v>0</v>
      </c>
    </row>
    <row r="148" customFormat="false" ht="14.4" hidden="false" customHeight="false" outlineLevel="0" collapsed="false">
      <c r="A148" s="25" t="s">
        <v>135</v>
      </c>
      <c r="B148" s="26" t="n">
        <v>44066</v>
      </c>
      <c r="C148" s="0" t="s">
        <v>46</v>
      </c>
      <c r="D148" s="0" t="s">
        <v>47</v>
      </c>
      <c r="E148" s="0" t="s">
        <v>22</v>
      </c>
      <c r="F148" s="0" t="s">
        <v>23</v>
      </c>
      <c r="G148" s="89" t="n">
        <v>0</v>
      </c>
      <c r="H148" s="0" t="n">
        <v>0</v>
      </c>
    </row>
    <row r="149" customFormat="false" ht="14.4" hidden="false" customHeight="false" outlineLevel="0" collapsed="false">
      <c r="A149" s="25" t="s">
        <v>135</v>
      </c>
      <c r="B149" s="26" t="n">
        <v>44066</v>
      </c>
      <c r="C149" s="0" t="s">
        <v>48</v>
      </c>
      <c r="D149" s="0" t="s">
        <v>49</v>
      </c>
      <c r="E149" s="0" t="s">
        <v>22</v>
      </c>
      <c r="F149" s="0" t="s">
        <v>23</v>
      </c>
      <c r="G149" s="89" t="n">
        <v>0</v>
      </c>
      <c r="H149" s="0" t="n">
        <v>0</v>
      </c>
    </row>
    <row r="150" customFormat="false" ht="14.4" hidden="false" customHeight="false" outlineLevel="0" collapsed="false">
      <c r="A150" s="43" t="s">
        <v>136</v>
      </c>
      <c r="B150" s="26" t="n">
        <v>44067</v>
      </c>
      <c r="C150" s="0" t="s">
        <v>28</v>
      </c>
      <c r="D150" s="0" t="s">
        <v>29</v>
      </c>
      <c r="E150" s="0" t="s">
        <v>15</v>
      </c>
      <c r="F150" s="0" t="s">
        <v>16</v>
      </c>
      <c r="G150" s="89" t="n">
        <v>0</v>
      </c>
      <c r="H150" s="0" t="n">
        <v>0</v>
      </c>
    </row>
    <row r="151" customFormat="false" ht="14.4" hidden="false" customHeight="false" outlineLevel="0" collapsed="false">
      <c r="A151" s="43" t="s">
        <v>136</v>
      </c>
      <c r="B151" s="26" t="n">
        <v>44067</v>
      </c>
      <c r="C151" s="0" t="s">
        <v>30</v>
      </c>
      <c r="D151" s="0" t="s">
        <v>31</v>
      </c>
      <c r="E151" s="0" t="s">
        <v>15</v>
      </c>
      <c r="F151" s="0" t="s">
        <v>16</v>
      </c>
      <c r="G151" s="89" t="n">
        <v>0</v>
      </c>
      <c r="H151" s="0" t="n">
        <v>0</v>
      </c>
    </row>
    <row r="152" customFormat="false" ht="14.4" hidden="false" customHeight="false" outlineLevel="0" collapsed="false">
      <c r="A152" s="43" t="s">
        <v>136</v>
      </c>
      <c r="B152" s="26" t="n">
        <v>44067</v>
      </c>
      <c r="C152" s="0" t="s">
        <v>32</v>
      </c>
      <c r="D152" s="0" t="s">
        <v>33</v>
      </c>
      <c r="E152" s="0" t="s">
        <v>17</v>
      </c>
      <c r="F152" s="0" t="s">
        <v>18</v>
      </c>
      <c r="G152" s="89" t="n">
        <v>0</v>
      </c>
      <c r="H152" s="0" t="n">
        <v>0</v>
      </c>
    </row>
    <row r="153" customFormat="false" ht="14.4" hidden="false" customHeight="false" outlineLevel="0" collapsed="false">
      <c r="A153" s="43" t="s">
        <v>136</v>
      </c>
      <c r="B153" s="26" t="n">
        <v>44067</v>
      </c>
      <c r="C153" s="0" t="s">
        <v>34</v>
      </c>
      <c r="D153" s="0" t="s">
        <v>35</v>
      </c>
      <c r="E153" s="0" t="s">
        <v>17</v>
      </c>
      <c r="F153" s="0" t="s">
        <v>18</v>
      </c>
      <c r="G153" s="89" t="n">
        <v>0</v>
      </c>
      <c r="H153" s="0" t="n">
        <v>0</v>
      </c>
    </row>
    <row r="154" customFormat="false" ht="14.4" hidden="false" customHeight="false" outlineLevel="0" collapsed="false">
      <c r="A154" s="43" t="s">
        <v>136</v>
      </c>
      <c r="B154" s="26" t="n">
        <v>44067</v>
      </c>
      <c r="C154" s="0" t="s">
        <v>36</v>
      </c>
      <c r="D154" s="0" t="s">
        <v>37</v>
      </c>
      <c r="E154" s="0" t="s">
        <v>17</v>
      </c>
      <c r="F154" s="0" t="s">
        <v>18</v>
      </c>
      <c r="G154" s="89" t="n">
        <v>0</v>
      </c>
      <c r="H154" s="0" t="n">
        <v>0</v>
      </c>
    </row>
    <row r="155" customFormat="false" ht="14.4" hidden="false" customHeight="false" outlineLevel="0" collapsed="false">
      <c r="A155" s="43" t="s">
        <v>136</v>
      </c>
      <c r="B155" s="26" t="n">
        <v>44067</v>
      </c>
      <c r="C155" s="0" t="s">
        <v>38</v>
      </c>
      <c r="D155" s="0" t="s">
        <v>39</v>
      </c>
      <c r="E155" s="0" t="s">
        <v>19</v>
      </c>
      <c r="F155" s="0" t="s">
        <v>20</v>
      </c>
      <c r="G155" s="89" t="n">
        <v>0</v>
      </c>
      <c r="H155" s="0" t="n">
        <v>0</v>
      </c>
    </row>
    <row r="156" customFormat="false" ht="14.4" hidden="false" customHeight="false" outlineLevel="0" collapsed="false">
      <c r="A156" s="43" t="s">
        <v>136</v>
      </c>
      <c r="B156" s="26" t="n">
        <v>44067</v>
      </c>
      <c r="C156" s="0" t="s">
        <v>40</v>
      </c>
      <c r="D156" s="0" t="s">
        <v>41</v>
      </c>
      <c r="E156" s="0" t="s">
        <v>19</v>
      </c>
      <c r="F156" s="0" t="s">
        <v>20</v>
      </c>
      <c r="G156" s="89" t="n">
        <v>0</v>
      </c>
      <c r="H156" s="0" t="n">
        <v>0</v>
      </c>
    </row>
    <row r="157" customFormat="false" ht="14.4" hidden="false" customHeight="false" outlineLevel="0" collapsed="false">
      <c r="A157" s="43" t="s">
        <v>136</v>
      </c>
      <c r="B157" s="26" t="n">
        <v>44067</v>
      </c>
      <c r="C157" s="0" t="s">
        <v>42</v>
      </c>
      <c r="D157" s="0" t="s">
        <v>43</v>
      </c>
      <c r="E157" s="0" t="s">
        <v>19</v>
      </c>
      <c r="F157" s="0" t="s">
        <v>20</v>
      </c>
      <c r="G157" s="89" t="n">
        <v>0</v>
      </c>
      <c r="H157" s="0" t="n">
        <v>0</v>
      </c>
    </row>
    <row r="158" customFormat="false" ht="14.4" hidden="false" customHeight="false" outlineLevel="0" collapsed="false">
      <c r="A158" s="43" t="s">
        <v>136</v>
      </c>
      <c r="B158" s="26" t="n">
        <v>44067</v>
      </c>
      <c r="C158" s="0" t="s">
        <v>44</v>
      </c>
      <c r="D158" s="0" t="s">
        <v>45</v>
      </c>
      <c r="E158" s="0" t="s">
        <v>22</v>
      </c>
      <c r="F158" s="0" t="s">
        <v>23</v>
      </c>
      <c r="G158" s="89" t="n">
        <v>0</v>
      </c>
      <c r="H158" s="0" t="n">
        <v>0</v>
      </c>
    </row>
    <row r="159" customFormat="false" ht="14.4" hidden="false" customHeight="false" outlineLevel="0" collapsed="false">
      <c r="A159" s="43" t="s">
        <v>136</v>
      </c>
      <c r="B159" s="26" t="n">
        <v>44067</v>
      </c>
      <c r="C159" s="0" t="s">
        <v>46</v>
      </c>
      <c r="D159" s="0" t="s">
        <v>47</v>
      </c>
      <c r="E159" s="0" t="s">
        <v>22</v>
      </c>
      <c r="F159" s="0" t="s">
        <v>23</v>
      </c>
      <c r="G159" s="89" t="n">
        <v>0</v>
      </c>
      <c r="H159" s="0" t="n">
        <v>0</v>
      </c>
    </row>
    <row r="160" customFormat="false" ht="14.4" hidden="false" customHeight="false" outlineLevel="0" collapsed="false">
      <c r="A160" s="43" t="s">
        <v>136</v>
      </c>
      <c r="B160" s="26" t="n">
        <v>44067</v>
      </c>
      <c r="C160" s="0" t="s">
        <v>48</v>
      </c>
      <c r="D160" s="0" t="s">
        <v>49</v>
      </c>
      <c r="E160" s="0" t="s">
        <v>22</v>
      </c>
      <c r="F160" s="0" t="s">
        <v>23</v>
      </c>
      <c r="G160" s="89" t="n">
        <v>0</v>
      </c>
      <c r="H160" s="0" t="n">
        <v>0</v>
      </c>
    </row>
    <row r="161" customFormat="false" ht="14.4" hidden="false" customHeight="false" outlineLevel="0" collapsed="false">
      <c r="A161" s="43" t="s">
        <v>136</v>
      </c>
      <c r="B161" s="26" t="n">
        <v>44068</v>
      </c>
      <c r="C161" s="0" t="s">
        <v>28</v>
      </c>
      <c r="D161" s="0" t="s">
        <v>29</v>
      </c>
      <c r="E161" s="0" t="s">
        <v>15</v>
      </c>
      <c r="F161" s="0" t="s">
        <v>16</v>
      </c>
      <c r="G161" s="89" t="n">
        <v>0</v>
      </c>
      <c r="H161" s="0" t="n">
        <v>0</v>
      </c>
    </row>
    <row r="162" customFormat="false" ht="14.4" hidden="false" customHeight="false" outlineLevel="0" collapsed="false">
      <c r="A162" s="43" t="s">
        <v>136</v>
      </c>
      <c r="B162" s="26" t="n">
        <v>44068</v>
      </c>
      <c r="C162" s="0" t="s">
        <v>30</v>
      </c>
      <c r="D162" s="0" t="s">
        <v>31</v>
      </c>
      <c r="E162" s="0" t="s">
        <v>15</v>
      </c>
      <c r="F162" s="0" t="s">
        <v>16</v>
      </c>
      <c r="G162" s="89" t="n">
        <v>0</v>
      </c>
      <c r="H162" s="0" t="n">
        <v>0</v>
      </c>
    </row>
    <row r="163" customFormat="false" ht="14.4" hidden="false" customHeight="false" outlineLevel="0" collapsed="false">
      <c r="A163" s="43" t="s">
        <v>136</v>
      </c>
      <c r="B163" s="26" t="n">
        <v>44068</v>
      </c>
      <c r="C163" s="0" t="s">
        <v>32</v>
      </c>
      <c r="D163" s="0" t="s">
        <v>33</v>
      </c>
      <c r="E163" s="0" t="s">
        <v>17</v>
      </c>
      <c r="F163" s="0" t="s">
        <v>18</v>
      </c>
      <c r="G163" s="89" t="n">
        <v>0</v>
      </c>
      <c r="H163" s="0" t="n">
        <v>0</v>
      </c>
    </row>
    <row r="164" customFormat="false" ht="14.4" hidden="false" customHeight="false" outlineLevel="0" collapsed="false">
      <c r="A164" s="43" t="s">
        <v>136</v>
      </c>
      <c r="B164" s="26" t="n">
        <v>44068</v>
      </c>
      <c r="C164" s="0" t="s">
        <v>34</v>
      </c>
      <c r="D164" s="0" t="s">
        <v>35</v>
      </c>
      <c r="E164" s="0" t="s">
        <v>17</v>
      </c>
      <c r="F164" s="0" t="s">
        <v>18</v>
      </c>
      <c r="G164" s="89" t="n">
        <v>0</v>
      </c>
      <c r="H164" s="0" t="n">
        <v>0</v>
      </c>
    </row>
    <row r="165" customFormat="false" ht="14.4" hidden="false" customHeight="false" outlineLevel="0" collapsed="false">
      <c r="A165" s="43" t="s">
        <v>136</v>
      </c>
      <c r="B165" s="26" t="n">
        <v>44068</v>
      </c>
      <c r="C165" s="0" t="s">
        <v>36</v>
      </c>
      <c r="D165" s="0" t="s">
        <v>37</v>
      </c>
      <c r="E165" s="0" t="s">
        <v>17</v>
      </c>
      <c r="F165" s="0" t="s">
        <v>18</v>
      </c>
      <c r="G165" s="89" t="n">
        <v>0</v>
      </c>
      <c r="H165" s="0" t="n">
        <v>0</v>
      </c>
    </row>
    <row r="166" customFormat="false" ht="14.4" hidden="false" customHeight="false" outlineLevel="0" collapsed="false">
      <c r="A166" s="43" t="s">
        <v>136</v>
      </c>
      <c r="B166" s="26" t="n">
        <v>44068</v>
      </c>
      <c r="C166" s="0" t="s">
        <v>38</v>
      </c>
      <c r="D166" s="0" t="s">
        <v>39</v>
      </c>
      <c r="E166" s="0" t="s">
        <v>19</v>
      </c>
      <c r="F166" s="0" t="s">
        <v>20</v>
      </c>
      <c r="G166" s="89" t="n">
        <v>0</v>
      </c>
      <c r="H166" s="0" t="n">
        <v>0</v>
      </c>
    </row>
    <row r="167" customFormat="false" ht="14.4" hidden="false" customHeight="false" outlineLevel="0" collapsed="false">
      <c r="A167" s="43" t="s">
        <v>136</v>
      </c>
      <c r="B167" s="26" t="n">
        <v>44068</v>
      </c>
      <c r="C167" s="0" t="s">
        <v>40</v>
      </c>
      <c r="D167" s="0" t="s">
        <v>41</v>
      </c>
      <c r="E167" s="0" t="s">
        <v>19</v>
      </c>
      <c r="F167" s="0" t="s">
        <v>20</v>
      </c>
      <c r="G167" s="89" t="n">
        <v>0</v>
      </c>
      <c r="H167" s="0" t="n">
        <v>0</v>
      </c>
    </row>
    <row r="168" customFormat="false" ht="14.4" hidden="false" customHeight="false" outlineLevel="0" collapsed="false">
      <c r="A168" s="43" t="s">
        <v>136</v>
      </c>
      <c r="B168" s="26" t="n">
        <v>44068</v>
      </c>
      <c r="C168" s="0" t="s">
        <v>42</v>
      </c>
      <c r="D168" s="0" t="s">
        <v>43</v>
      </c>
      <c r="E168" s="0" t="s">
        <v>19</v>
      </c>
      <c r="F168" s="0" t="s">
        <v>20</v>
      </c>
      <c r="G168" s="89" t="n">
        <v>0</v>
      </c>
      <c r="H168" s="0" t="n">
        <v>0</v>
      </c>
    </row>
    <row r="169" customFormat="false" ht="14.4" hidden="false" customHeight="false" outlineLevel="0" collapsed="false">
      <c r="A169" s="43" t="s">
        <v>136</v>
      </c>
      <c r="B169" s="26" t="n">
        <v>44068</v>
      </c>
      <c r="C169" s="0" t="s">
        <v>44</v>
      </c>
      <c r="D169" s="0" t="s">
        <v>45</v>
      </c>
      <c r="E169" s="0" t="s">
        <v>22</v>
      </c>
      <c r="F169" s="0" t="s">
        <v>23</v>
      </c>
      <c r="G169" s="89" t="n">
        <v>0</v>
      </c>
      <c r="H169" s="0" t="n">
        <v>0</v>
      </c>
    </row>
    <row r="170" customFormat="false" ht="14.4" hidden="false" customHeight="false" outlineLevel="0" collapsed="false">
      <c r="A170" s="43" t="s">
        <v>136</v>
      </c>
      <c r="B170" s="26" t="n">
        <v>44068</v>
      </c>
      <c r="C170" s="0" t="s">
        <v>46</v>
      </c>
      <c r="D170" s="0" t="s">
        <v>47</v>
      </c>
      <c r="E170" s="0" t="s">
        <v>22</v>
      </c>
      <c r="F170" s="0" t="s">
        <v>23</v>
      </c>
      <c r="G170" s="89" t="n">
        <v>0</v>
      </c>
      <c r="H170" s="0" t="n">
        <v>0</v>
      </c>
    </row>
    <row r="171" customFormat="false" ht="14.4" hidden="false" customHeight="false" outlineLevel="0" collapsed="false">
      <c r="A171" s="43" t="s">
        <v>136</v>
      </c>
      <c r="B171" s="26" t="n">
        <v>44068</v>
      </c>
      <c r="C171" s="0" t="s">
        <v>48</v>
      </c>
      <c r="D171" s="0" t="s">
        <v>49</v>
      </c>
      <c r="E171" s="0" t="s">
        <v>22</v>
      </c>
      <c r="F171" s="0" t="s">
        <v>23</v>
      </c>
      <c r="G171" s="89" t="n">
        <v>0</v>
      </c>
      <c r="H171" s="0" t="n">
        <v>0</v>
      </c>
    </row>
    <row r="172" customFormat="false" ht="14.4" hidden="false" customHeight="false" outlineLevel="0" collapsed="false">
      <c r="A172" s="43" t="s">
        <v>136</v>
      </c>
      <c r="B172" s="26" t="n">
        <v>44069</v>
      </c>
      <c r="C172" s="0" t="s">
        <v>28</v>
      </c>
      <c r="D172" s="0" t="s">
        <v>29</v>
      </c>
      <c r="E172" s="0" t="s">
        <v>15</v>
      </c>
      <c r="F172" s="0" t="s">
        <v>16</v>
      </c>
      <c r="G172" s="89" t="n">
        <v>0</v>
      </c>
      <c r="H172" s="0" t="n">
        <v>0</v>
      </c>
    </row>
    <row r="173" customFormat="false" ht="14.4" hidden="false" customHeight="false" outlineLevel="0" collapsed="false">
      <c r="A173" s="43" t="s">
        <v>136</v>
      </c>
      <c r="B173" s="26" t="n">
        <v>44069</v>
      </c>
      <c r="C173" s="0" t="s">
        <v>30</v>
      </c>
      <c r="D173" s="0" t="s">
        <v>31</v>
      </c>
      <c r="E173" s="0" t="s">
        <v>15</v>
      </c>
      <c r="F173" s="0" t="s">
        <v>16</v>
      </c>
      <c r="G173" s="89" t="n">
        <v>0</v>
      </c>
      <c r="H173" s="0" t="n">
        <v>0</v>
      </c>
    </row>
    <row r="174" customFormat="false" ht="14.4" hidden="false" customHeight="false" outlineLevel="0" collapsed="false">
      <c r="A174" s="43" t="s">
        <v>136</v>
      </c>
      <c r="B174" s="26" t="n">
        <v>44069</v>
      </c>
      <c r="C174" s="0" t="s">
        <v>32</v>
      </c>
      <c r="D174" s="0" t="s">
        <v>33</v>
      </c>
      <c r="E174" s="0" t="s">
        <v>17</v>
      </c>
      <c r="F174" s="0" t="s">
        <v>18</v>
      </c>
      <c r="G174" s="89" t="n">
        <v>0</v>
      </c>
      <c r="H174" s="0" t="n">
        <v>0</v>
      </c>
    </row>
    <row r="175" customFormat="false" ht="14.4" hidden="false" customHeight="false" outlineLevel="0" collapsed="false">
      <c r="A175" s="43" t="s">
        <v>136</v>
      </c>
      <c r="B175" s="26" t="n">
        <v>44069</v>
      </c>
      <c r="C175" s="0" t="s">
        <v>34</v>
      </c>
      <c r="D175" s="0" t="s">
        <v>35</v>
      </c>
      <c r="E175" s="0" t="s">
        <v>17</v>
      </c>
      <c r="F175" s="0" t="s">
        <v>18</v>
      </c>
      <c r="G175" s="89" t="n">
        <v>0</v>
      </c>
      <c r="H175" s="0" t="n">
        <v>0</v>
      </c>
    </row>
    <row r="176" customFormat="false" ht="14.4" hidden="false" customHeight="false" outlineLevel="0" collapsed="false">
      <c r="A176" s="43" t="s">
        <v>136</v>
      </c>
      <c r="B176" s="26" t="n">
        <v>44069</v>
      </c>
      <c r="C176" s="0" t="s">
        <v>36</v>
      </c>
      <c r="D176" s="0" t="s">
        <v>37</v>
      </c>
      <c r="E176" s="0" t="s">
        <v>17</v>
      </c>
      <c r="F176" s="0" t="s">
        <v>18</v>
      </c>
      <c r="G176" s="89" t="n">
        <v>0</v>
      </c>
      <c r="H176" s="0" t="n">
        <v>0</v>
      </c>
    </row>
    <row r="177" customFormat="false" ht="14.4" hidden="false" customHeight="false" outlineLevel="0" collapsed="false">
      <c r="A177" s="43" t="s">
        <v>136</v>
      </c>
      <c r="B177" s="26" t="n">
        <v>44069</v>
      </c>
      <c r="C177" s="0" t="s">
        <v>38</v>
      </c>
      <c r="D177" s="0" t="s">
        <v>39</v>
      </c>
      <c r="E177" s="0" t="s">
        <v>19</v>
      </c>
      <c r="F177" s="0" t="s">
        <v>20</v>
      </c>
      <c r="G177" s="89" t="n">
        <v>0</v>
      </c>
      <c r="H177" s="0" t="n">
        <v>0</v>
      </c>
    </row>
    <row r="178" customFormat="false" ht="14.4" hidden="false" customHeight="false" outlineLevel="0" collapsed="false">
      <c r="A178" s="43" t="s">
        <v>136</v>
      </c>
      <c r="B178" s="26" t="n">
        <v>44069</v>
      </c>
      <c r="C178" s="0" t="s">
        <v>40</v>
      </c>
      <c r="D178" s="0" t="s">
        <v>41</v>
      </c>
      <c r="E178" s="0" t="s">
        <v>19</v>
      </c>
      <c r="F178" s="0" t="s">
        <v>20</v>
      </c>
      <c r="G178" s="89" t="n">
        <v>0</v>
      </c>
      <c r="H178" s="0" t="n">
        <v>0</v>
      </c>
    </row>
    <row r="179" customFormat="false" ht="14.4" hidden="false" customHeight="false" outlineLevel="0" collapsed="false">
      <c r="A179" s="43" t="s">
        <v>136</v>
      </c>
      <c r="B179" s="26" t="n">
        <v>44069</v>
      </c>
      <c r="C179" s="0" t="s">
        <v>42</v>
      </c>
      <c r="D179" s="0" t="s">
        <v>43</v>
      </c>
      <c r="E179" s="0" t="s">
        <v>19</v>
      </c>
      <c r="F179" s="0" t="s">
        <v>20</v>
      </c>
      <c r="G179" s="89" t="n">
        <v>0</v>
      </c>
      <c r="H179" s="0" t="n">
        <v>0</v>
      </c>
    </row>
    <row r="180" customFormat="false" ht="14.4" hidden="false" customHeight="false" outlineLevel="0" collapsed="false">
      <c r="A180" s="43" t="s">
        <v>136</v>
      </c>
      <c r="B180" s="26" t="n">
        <v>44069</v>
      </c>
      <c r="C180" s="0" t="s">
        <v>44</v>
      </c>
      <c r="D180" s="0" t="s">
        <v>45</v>
      </c>
      <c r="E180" s="0" t="s">
        <v>22</v>
      </c>
      <c r="F180" s="0" t="s">
        <v>23</v>
      </c>
      <c r="G180" s="89" t="n">
        <v>0</v>
      </c>
      <c r="H180" s="0" t="n">
        <v>0</v>
      </c>
    </row>
    <row r="181" customFormat="false" ht="14.4" hidden="false" customHeight="false" outlineLevel="0" collapsed="false">
      <c r="A181" s="43" t="s">
        <v>136</v>
      </c>
      <c r="B181" s="26" t="n">
        <v>44069</v>
      </c>
      <c r="C181" s="0" t="s">
        <v>46</v>
      </c>
      <c r="D181" s="0" t="s">
        <v>47</v>
      </c>
      <c r="E181" s="0" t="s">
        <v>22</v>
      </c>
      <c r="F181" s="0" t="s">
        <v>23</v>
      </c>
      <c r="G181" s="89" t="n">
        <v>0</v>
      </c>
      <c r="H181" s="0" t="n">
        <v>0</v>
      </c>
    </row>
    <row r="182" customFormat="false" ht="14.4" hidden="false" customHeight="false" outlineLevel="0" collapsed="false">
      <c r="A182" s="43" t="s">
        <v>136</v>
      </c>
      <c r="B182" s="26" t="n">
        <v>44069</v>
      </c>
      <c r="C182" s="0" t="s">
        <v>48</v>
      </c>
      <c r="D182" s="0" t="s">
        <v>49</v>
      </c>
      <c r="E182" s="0" t="s">
        <v>22</v>
      </c>
      <c r="F182" s="0" t="s">
        <v>23</v>
      </c>
      <c r="G182" s="89" t="n">
        <v>0</v>
      </c>
      <c r="H182" s="0" t="n">
        <v>0</v>
      </c>
    </row>
    <row r="183" customFormat="false" ht="14.4" hidden="false" customHeight="false" outlineLevel="0" collapsed="false">
      <c r="A183" s="43" t="s">
        <v>136</v>
      </c>
      <c r="B183" s="26" t="n">
        <v>44070</v>
      </c>
      <c r="C183" s="0" t="s">
        <v>28</v>
      </c>
      <c r="D183" s="0" t="s">
        <v>29</v>
      </c>
      <c r="E183" s="0" t="s">
        <v>15</v>
      </c>
      <c r="F183" s="0" t="s">
        <v>16</v>
      </c>
      <c r="G183" s="89" t="n">
        <v>0</v>
      </c>
      <c r="H183" s="0" t="n">
        <v>0</v>
      </c>
    </row>
    <row r="184" customFormat="false" ht="14.4" hidden="false" customHeight="false" outlineLevel="0" collapsed="false">
      <c r="A184" s="43" t="s">
        <v>136</v>
      </c>
      <c r="B184" s="26" t="n">
        <v>44070</v>
      </c>
      <c r="C184" s="0" t="s">
        <v>30</v>
      </c>
      <c r="D184" s="0" t="s">
        <v>31</v>
      </c>
      <c r="E184" s="0" t="s">
        <v>15</v>
      </c>
      <c r="F184" s="0" t="s">
        <v>16</v>
      </c>
      <c r="G184" s="89" t="n">
        <v>0</v>
      </c>
      <c r="H184" s="0" t="n">
        <v>0</v>
      </c>
    </row>
    <row r="185" customFormat="false" ht="14.4" hidden="false" customHeight="false" outlineLevel="0" collapsed="false">
      <c r="A185" s="43" t="s">
        <v>136</v>
      </c>
      <c r="B185" s="26" t="n">
        <v>44070</v>
      </c>
      <c r="C185" s="0" t="s">
        <v>32</v>
      </c>
      <c r="D185" s="0" t="s">
        <v>33</v>
      </c>
      <c r="E185" s="0" t="s">
        <v>17</v>
      </c>
      <c r="F185" s="0" t="s">
        <v>18</v>
      </c>
      <c r="G185" s="89" t="n">
        <v>0</v>
      </c>
      <c r="H185" s="0" t="n">
        <v>0</v>
      </c>
    </row>
    <row r="186" customFormat="false" ht="14.4" hidden="false" customHeight="false" outlineLevel="0" collapsed="false">
      <c r="A186" s="43" t="s">
        <v>136</v>
      </c>
      <c r="B186" s="26" t="n">
        <v>44070</v>
      </c>
      <c r="C186" s="0" t="s">
        <v>34</v>
      </c>
      <c r="D186" s="0" t="s">
        <v>35</v>
      </c>
      <c r="E186" s="0" t="s">
        <v>17</v>
      </c>
      <c r="F186" s="0" t="s">
        <v>18</v>
      </c>
      <c r="G186" s="89" t="n">
        <v>0</v>
      </c>
      <c r="H186" s="0" t="n">
        <v>0</v>
      </c>
    </row>
    <row r="187" customFormat="false" ht="14.4" hidden="false" customHeight="false" outlineLevel="0" collapsed="false">
      <c r="A187" s="43" t="s">
        <v>136</v>
      </c>
      <c r="B187" s="26" t="n">
        <v>44070</v>
      </c>
      <c r="C187" s="0" t="s">
        <v>36</v>
      </c>
      <c r="D187" s="0" t="s">
        <v>37</v>
      </c>
      <c r="E187" s="0" t="s">
        <v>17</v>
      </c>
      <c r="F187" s="0" t="s">
        <v>18</v>
      </c>
      <c r="G187" s="89" t="n">
        <v>0</v>
      </c>
      <c r="H187" s="0" t="n">
        <v>0</v>
      </c>
    </row>
    <row r="188" customFormat="false" ht="14.4" hidden="false" customHeight="false" outlineLevel="0" collapsed="false">
      <c r="A188" s="43" t="s">
        <v>136</v>
      </c>
      <c r="B188" s="26" t="n">
        <v>44070</v>
      </c>
      <c r="C188" s="0" t="s">
        <v>38</v>
      </c>
      <c r="D188" s="0" t="s">
        <v>39</v>
      </c>
      <c r="E188" s="0" t="s">
        <v>19</v>
      </c>
      <c r="F188" s="0" t="s">
        <v>20</v>
      </c>
      <c r="G188" s="89" t="n">
        <v>0</v>
      </c>
      <c r="H188" s="0" t="n">
        <v>0</v>
      </c>
    </row>
    <row r="189" customFormat="false" ht="14.4" hidden="false" customHeight="false" outlineLevel="0" collapsed="false">
      <c r="A189" s="43" t="s">
        <v>136</v>
      </c>
      <c r="B189" s="26" t="n">
        <v>44070</v>
      </c>
      <c r="C189" s="0" t="s">
        <v>40</v>
      </c>
      <c r="D189" s="0" t="s">
        <v>41</v>
      </c>
      <c r="E189" s="0" t="s">
        <v>19</v>
      </c>
      <c r="F189" s="0" t="s">
        <v>20</v>
      </c>
      <c r="G189" s="89" t="n">
        <v>0</v>
      </c>
      <c r="H189" s="0" t="n">
        <v>0</v>
      </c>
    </row>
    <row r="190" customFormat="false" ht="14.4" hidden="false" customHeight="false" outlineLevel="0" collapsed="false">
      <c r="A190" s="43" t="s">
        <v>136</v>
      </c>
      <c r="B190" s="26" t="n">
        <v>44070</v>
      </c>
      <c r="C190" s="0" t="s">
        <v>42</v>
      </c>
      <c r="D190" s="0" t="s">
        <v>43</v>
      </c>
      <c r="E190" s="0" t="s">
        <v>19</v>
      </c>
      <c r="F190" s="0" t="s">
        <v>20</v>
      </c>
      <c r="G190" s="89" t="n">
        <v>0</v>
      </c>
      <c r="H190" s="0" t="n">
        <v>0</v>
      </c>
    </row>
    <row r="191" customFormat="false" ht="14.4" hidden="false" customHeight="false" outlineLevel="0" collapsed="false">
      <c r="A191" s="43" t="s">
        <v>136</v>
      </c>
      <c r="B191" s="26" t="n">
        <v>44070</v>
      </c>
      <c r="C191" s="0" t="s">
        <v>44</v>
      </c>
      <c r="D191" s="0" t="s">
        <v>45</v>
      </c>
      <c r="E191" s="0" t="s">
        <v>22</v>
      </c>
      <c r="F191" s="0" t="s">
        <v>23</v>
      </c>
      <c r="G191" s="89" t="n">
        <v>0</v>
      </c>
      <c r="H191" s="0" t="n">
        <v>0</v>
      </c>
    </row>
    <row r="192" customFormat="false" ht="14.4" hidden="false" customHeight="false" outlineLevel="0" collapsed="false">
      <c r="A192" s="43" t="s">
        <v>136</v>
      </c>
      <c r="B192" s="26" t="n">
        <v>44070</v>
      </c>
      <c r="C192" s="0" t="s">
        <v>46</v>
      </c>
      <c r="D192" s="0" t="s">
        <v>47</v>
      </c>
      <c r="E192" s="0" t="s">
        <v>22</v>
      </c>
      <c r="F192" s="0" t="s">
        <v>23</v>
      </c>
      <c r="G192" s="89" t="n">
        <v>0</v>
      </c>
      <c r="H192" s="0" t="n">
        <v>0</v>
      </c>
    </row>
    <row r="193" customFormat="false" ht="14.4" hidden="false" customHeight="false" outlineLevel="0" collapsed="false">
      <c r="A193" s="43" t="s">
        <v>136</v>
      </c>
      <c r="B193" s="26" t="n">
        <v>44070</v>
      </c>
      <c r="C193" s="0" t="s">
        <v>48</v>
      </c>
      <c r="D193" s="0" t="s">
        <v>49</v>
      </c>
      <c r="E193" s="0" t="s">
        <v>22</v>
      </c>
      <c r="F193" s="0" t="s">
        <v>23</v>
      </c>
      <c r="G193" s="89" t="n">
        <v>0</v>
      </c>
      <c r="H193" s="0" t="n">
        <v>0</v>
      </c>
    </row>
    <row r="194" customFormat="false" ht="14.4" hidden="false" customHeight="false" outlineLevel="0" collapsed="false">
      <c r="A194" s="43" t="s">
        <v>136</v>
      </c>
      <c r="B194" s="26" t="n">
        <v>44071</v>
      </c>
      <c r="C194" s="0" t="s">
        <v>28</v>
      </c>
      <c r="D194" s="0" t="s">
        <v>29</v>
      </c>
      <c r="E194" s="0" t="s">
        <v>15</v>
      </c>
      <c r="F194" s="0" t="s">
        <v>16</v>
      </c>
      <c r="G194" s="89" t="n">
        <v>0</v>
      </c>
      <c r="H194" s="0" t="n">
        <v>0</v>
      </c>
    </row>
    <row r="195" customFormat="false" ht="14.4" hidden="false" customHeight="false" outlineLevel="0" collapsed="false">
      <c r="A195" s="43" t="s">
        <v>136</v>
      </c>
      <c r="B195" s="26" t="n">
        <v>44071</v>
      </c>
      <c r="C195" s="0" t="s">
        <v>30</v>
      </c>
      <c r="D195" s="0" t="s">
        <v>31</v>
      </c>
      <c r="E195" s="0" t="s">
        <v>15</v>
      </c>
      <c r="F195" s="0" t="s">
        <v>16</v>
      </c>
      <c r="G195" s="89" t="n">
        <v>0</v>
      </c>
      <c r="H195" s="0" t="n">
        <v>1</v>
      </c>
    </row>
    <row r="196" customFormat="false" ht="14.4" hidden="false" customHeight="false" outlineLevel="0" collapsed="false">
      <c r="A196" s="43" t="s">
        <v>136</v>
      </c>
      <c r="B196" s="26" t="n">
        <v>44071</v>
      </c>
      <c r="C196" s="0" t="s">
        <v>32</v>
      </c>
      <c r="D196" s="0" t="s">
        <v>33</v>
      </c>
      <c r="E196" s="0" t="s">
        <v>17</v>
      </c>
      <c r="F196" s="0" t="s">
        <v>18</v>
      </c>
      <c r="G196" s="89" t="n">
        <v>0</v>
      </c>
      <c r="H196" s="0" t="n">
        <v>0</v>
      </c>
    </row>
    <row r="197" customFormat="false" ht="14.4" hidden="false" customHeight="false" outlineLevel="0" collapsed="false">
      <c r="A197" s="43" t="s">
        <v>136</v>
      </c>
      <c r="B197" s="26" t="n">
        <v>44071</v>
      </c>
      <c r="C197" s="0" t="s">
        <v>34</v>
      </c>
      <c r="D197" s="0" t="s">
        <v>35</v>
      </c>
      <c r="E197" s="0" t="s">
        <v>17</v>
      </c>
      <c r="F197" s="0" t="s">
        <v>18</v>
      </c>
      <c r="G197" s="89" t="n">
        <v>0</v>
      </c>
      <c r="H197" s="0" t="n">
        <v>0</v>
      </c>
    </row>
    <row r="198" customFormat="false" ht="14.4" hidden="false" customHeight="false" outlineLevel="0" collapsed="false">
      <c r="A198" s="43" t="s">
        <v>136</v>
      </c>
      <c r="B198" s="26" t="n">
        <v>44071</v>
      </c>
      <c r="C198" s="0" t="s">
        <v>36</v>
      </c>
      <c r="D198" s="0" t="s">
        <v>37</v>
      </c>
      <c r="E198" s="0" t="s">
        <v>17</v>
      </c>
      <c r="F198" s="0" t="s">
        <v>18</v>
      </c>
      <c r="G198" s="89" t="n">
        <v>0</v>
      </c>
      <c r="H198" s="0" t="n">
        <v>0</v>
      </c>
    </row>
    <row r="199" customFormat="false" ht="14.4" hidden="false" customHeight="false" outlineLevel="0" collapsed="false">
      <c r="A199" s="43" t="s">
        <v>136</v>
      </c>
      <c r="B199" s="26" t="n">
        <v>44071</v>
      </c>
      <c r="C199" s="0" t="s">
        <v>38</v>
      </c>
      <c r="D199" s="0" t="s">
        <v>39</v>
      </c>
      <c r="E199" s="0" t="s">
        <v>19</v>
      </c>
      <c r="F199" s="0" t="s">
        <v>20</v>
      </c>
      <c r="G199" s="89" t="n">
        <v>0</v>
      </c>
      <c r="H199" s="0" t="n">
        <v>0</v>
      </c>
    </row>
    <row r="200" customFormat="false" ht="14.4" hidden="false" customHeight="false" outlineLevel="0" collapsed="false">
      <c r="A200" s="43" t="s">
        <v>136</v>
      </c>
      <c r="B200" s="26" t="n">
        <v>44071</v>
      </c>
      <c r="C200" s="0" t="s">
        <v>40</v>
      </c>
      <c r="D200" s="0" t="s">
        <v>41</v>
      </c>
      <c r="E200" s="0" t="s">
        <v>19</v>
      </c>
      <c r="F200" s="0" t="s">
        <v>20</v>
      </c>
      <c r="G200" s="89" t="n">
        <v>0</v>
      </c>
      <c r="H200" s="0" t="n">
        <v>0</v>
      </c>
    </row>
    <row r="201" customFormat="false" ht="14.4" hidden="false" customHeight="false" outlineLevel="0" collapsed="false">
      <c r="A201" s="43" t="s">
        <v>136</v>
      </c>
      <c r="B201" s="26" t="n">
        <v>44071</v>
      </c>
      <c r="C201" s="0" t="s">
        <v>42</v>
      </c>
      <c r="D201" s="0" t="s">
        <v>43</v>
      </c>
      <c r="E201" s="0" t="s">
        <v>19</v>
      </c>
      <c r="F201" s="0" t="s">
        <v>20</v>
      </c>
      <c r="G201" s="89" t="n">
        <v>0</v>
      </c>
      <c r="H201" s="0" t="n">
        <v>0</v>
      </c>
    </row>
    <row r="202" customFormat="false" ht="14.4" hidden="false" customHeight="false" outlineLevel="0" collapsed="false">
      <c r="A202" s="43" t="s">
        <v>136</v>
      </c>
      <c r="B202" s="26" t="n">
        <v>44071</v>
      </c>
      <c r="C202" s="0" t="s">
        <v>44</v>
      </c>
      <c r="D202" s="0" t="s">
        <v>45</v>
      </c>
      <c r="E202" s="0" t="s">
        <v>22</v>
      </c>
      <c r="F202" s="0" t="s">
        <v>23</v>
      </c>
      <c r="G202" s="89" t="n">
        <v>0</v>
      </c>
      <c r="H202" s="0" t="n">
        <v>0</v>
      </c>
    </row>
    <row r="203" customFormat="false" ht="14.4" hidden="false" customHeight="false" outlineLevel="0" collapsed="false">
      <c r="A203" s="43" t="s">
        <v>136</v>
      </c>
      <c r="B203" s="26" t="n">
        <v>44071</v>
      </c>
      <c r="C203" s="0" t="s">
        <v>46</v>
      </c>
      <c r="D203" s="0" t="s">
        <v>47</v>
      </c>
      <c r="E203" s="0" t="s">
        <v>22</v>
      </c>
      <c r="F203" s="0" t="s">
        <v>23</v>
      </c>
      <c r="G203" s="89" t="n">
        <v>0</v>
      </c>
      <c r="H203" s="0" t="n">
        <v>0</v>
      </c>
    </row>
    <row r="204" customFormat="false" ht="14.4" hidden="false" customHeight="false" outlineLevel="0" collapsed="false">
      <c r="A204" s="43" t="s">
        <v>136</v>
      </c>
      <c r="B204" s="26" t="n">
        <v>44071</v>
      </c>
      <c r="C204" s="0" t="s">
        <v>48</v>
      </c>
      <c r="D204" s="0" t="s">
        <v>49</v>
      </c>
      <c r="E204" s="0" t="s">
        <v>22</v>
      </c>
      <c r="F204" s="0" t="s">
        <v>23</v>
      </c>
      <c r="G204" s="89" t="n">
        <v>0</v>
      </c>
      <c r="H204" s="0" t="n">
        <v>0</v>
      </c>
    </row>
    <row r="205" customFormat="false" ht="14.4" hidden="false" customHeight="false" outlineLevel="0" collapsed="false">
      <c r="A205" s="43" t="s">
        <v>136</v>
      </c>
      <c r="B205" s="26" t="n">
        <v>44072</v>
      </c>
      <c r="C205" s="0" t="s">
        <v>28</v>
      </c>
      <c r="D205" s="0" t="s">
        <v>29</v>
      </c>
      <c r="E205" s="0" t="s">
        <v>15</v>
      </c>
      <c r="F205" s="0" t="s">
        <v>16</v>
      </c>
      <c r="G205" s="89" t="n">
        <v>0</v>
      </c>
      <c r="H205" s="0" t="n">
        <v>0</v>
      </c>
    </row>
    <row r="206" customFormat="false" ht="14.4" hidden="false" customHeight="false" outlineLevel="0" collapsed="false">
      <c r="A206" s="43" t="s">
        <v>136</v>
      </c>
      <c r="B206" s="26" t="n">
        <v>44072</v>
      </c>
      <c r="C206" s="0" t="s">
        <v>30</v>
      </c>
      <c r="D206" s="0" t="s">
        <v>31</v>
      </c>
      <c r="E206" s="0" t="s">
        <v>15</v>
      </c>
      <c r="F206" s="0" t="s">
        <v>16</v>
      </c>
      <c r="G206" s="89" t="n">
        <v>0</v>
      </c>
      <c r="H206" s="0" t="n">
        <v>0</v>
      </c>
    </row>
    <row r="207" customFormat="false" ht="14.4" hidden="false" customHeight="false" outlineLevel="0" collapsed="false">
      <c r="A207" s="43" t="s">
        <v>136</v>
      </c>
      <c r="B207" s="26" t="n">
        <v>44072</v>
      </c>
      <c r="C207" s="0" t="s">
        <v>32</v>
      </c>
      <c r="D207" s="0" t="s">
        <v>33</v>
      </c>
      <c r="E207" s="0" t="s">
        <v>17</v>
      </c>
      <c r="F207" s="0" t="s">
        <v>18</v>
      </c>
      <c r="G207" s="89" t="n">
        <v>0</v>
      </c>
      <c r="H207" s="0" t="n">
        <v>0</v>
      </c>
    </row>
    <row r="208" customFormat="false" ht="14.4" hidden="false" customHeight="false" outlineLevel="0" collapsed="false">
      <c r="A208" s="43" t="s">
        <v>136</v>
      </c>
      <c r="B208" s="26" t="n">
        <v>44072</v>
      </c>
      <c r="C208" s="0" t="s">
        <v>34</v>
      </c>
      <c r="D208" s="0" t="s">
        <v>35</v>
      </c>
      <c r="E208" s="0" t="s">
        <v>17</v>
      </c>
      <c r="F208" s="0" t="s">
        <v>18</v>
      </c>
      <c r="G208" s="89" t="n">
        <v>0</v>
      </c>
      <c r="H208" s="0" t="n">
        <v>0</v>
      </c>
    </row>
    <row r="209" customFormat="false" ht="14.4" hidden="false" customHeight="false" outlineLevel="0" collapsed="false">
      <c r="A209" s="43" t="s">
        <v>136</v>
      </c>
      <c r="B209" s="26" t="n">
        <v>44072</v>
      </c>
      <c r="C209" s="0" t="s">
        <v>36</v>
      </c>
      <c r="D209" s="0" t="s">
        <v>37</v>
      </c>
      <c r="E209" s="0" t="s">
        <v>17</v>
      </c>
      <c r="F209" s="0" t="s">
        <v>18</v>
      </c>
      <c r="G209" s="89" t="n">
        <v>0</v>
      </c>
      <c r="H209" s="0" t="n">
        <v>0</v>
      </c>
    </row>
    <row r="210" customFormat="false" ht="14.4" hidden="false" customHeight="false" outlineLevel="0" collapsed="false">
      <c r="A210" s="43" t="s">
        <v>136</v>
      </c>
      <c r="B210" s="26" t="n">
        <v>44072</v>
      </c>
      <c r="C210" s="0" t="s">
        <v>38</v>
      </c>
      <c r="D210" s="0" t="s">
        <v>39</v>
      </c>
      <c r="E210" s="0" t="s">
        <v>19</v>
      </c>
      <c r="F210" s="0" t="s">
        <v>20</v>
      </c>
      <c r="G210" s="89" t="n">
        <v>0</v>
      </c>
      <c r="H210" s="0" t="n">
        <v>0</v>
      </c>
    </row>
    <row r="211" customFormat="false" ht="14.4" hidden="false" customHeight="false" outlineLevel="0" collapsed="false">
      <c r="A211" s="43" t="s">
        <v>136</v>
      </c>
      <c r="B211" s="26" t="n">
        <v>44072</v>
      </c>
      <c r="C211" s="0" t="s">
        <v>40</v>
      </c>
      <c r="D211" s="0" t="s">
        <v>41</v>
      </c>
      <c r="E211" s="0" t="s">
        <v>19</v>
      </c>
      <c r="F211" s="0" t="s">
        <v>20</v>
      </c>
      <c r="G211" s="89" t="n">
        <v>0</v>
      </c>
      <c r="H211" s="0" t="n">
        <v>0</v>
      </c>
    </row>
    <row r="212" customFormat="false" ht="14.4" hidden="false" customHeight="false" outlineLevel="0" collapsed="false">
      <c r="A212" s="43" t="s">
        <v>136</v>
      </c>
      <c r="B212" s="26" t="n">
        <v>44072</v>
      </c>
      <c r="C212" s="0" t="s">
        <v>42</v>
      </c>
      <c r="D212" s="0" t="s">
        <v>43</v>
      </c>
      <c r="E212" s="0" t="s">
        <v>19</v>
      </c>
      <c r="F212" s="0" t="s">
        <v>20</v>
      </c>
      <c r="G212" s="89" t="n">
        <v>0</v>
      </c>
      <c r="H212" s="0" t="n">
        <v>0</v>
      </c>
    </row>
    <row r="213" customFormat="false" ht="14.4" hidden="false" customHeight="false" outlineLevel="0" collapsed="false">
      <c r="A213" s="43" t="s">
        <v>136</v>
      </c>
      <c r="B213" s="26" t="n">
        <v>44072</v>
      </c>
      <c r="C213" s="0" t="s">
        <v>44</v>
      </c>
      <c r="D213" s="0" t="s">
        <v>45</v>
      </c>
      <c r="E213" s="0" t="s">
        <v>22</v>
      </c>
      <c r="F213" s="0" t="s">
        <v>23</v>
      </c>
      <c r="G213" s="89" t="n">
        <v>0</v>
      </c>
      <c r="H213" s="0" t="n">
        <v>0</v>
      </c>
    </row>
    <row r="214" customFormat="false" ht="14.4" hidden="false" customHeight="false" outlineLevel="0" collapsed="false">
      <c r="A214" s="43" t="s">
        <v>136</v>
      </c>
      <c r="B214" s="26" t="n">
        <v>44072</v>
      </c>
      <c r="C214" s="0" t="s">
        <v>46</v>
      </c>
      <c r="D214" s="0" t="s">
        <v>47</v>
      </c>
      <c r="E214" s="0" t="s">
        <v>22</v>
      </c>
      <c r="F214" s="0" t="s">
        <v>23</v>
      </c>
      <c r="G214" s="89" t="n">
        <v>0</v>
      </c>
      <c r="H214" s="0" t="n">
        <v>0</v>
      </c>
    </row>
    <row r="215" customFormat="false" ht="14.4" hidden="false" customHeight="false" outlineLevel="0" collapsed="false">
      <c r="A215" s="43" t="s">
        <v>136</v>
      </c>
      <c r="B215" s="26" t="n">
        <v>44072</v>
      </c>
      <c r="C215" s="0" t="s">
        <v>48</v>
      </c>
      <c r="D215" s="0" t="s">
        <v>49</v>
      </c>
      <c r="E215" s="0" t="s">
        <v>22</v>
      </c>
      <c r="F215" s="0" t="s">
        <v>23</v>
      </c>
      <c r="G215" s="89" t="n">
        <v>0</v>
      </c>
      <c r="H215" s="0" t="n">
        <v>0</v>
      </c>
    </row>
    <row r="216" customFormat="false" ht="14.4" hidden="false" customHeight="false" outlineLevel="0" collapsed="false">
      <c r="A216" s="43" t="s">
        <v>136</v>
      </c>
      <c r="B216" s="26" t="n">
        <v>44073</v>
      </c>
      <c r="C216" s="0" t="s">
        <v>28</v>
      </c>
      <c r="D216" s="0" t="s">
        <v>29</v>
      </c>
      <c r="E216" s="0" t="s">
        <v>15</v>
      </c>
      <c r="F216" s="0" t="s">
        <v>16</v>
      </c>
      <c r="G216" s="89" t="n">
        <v>0</v>
      </c>
      <c r="H216" s="0" t="n">
        <v>0</v>
      </c>
    </row>
    <row r="217" customFormat="false" ht="14.4" hidden="false" customHeight="false" outlineLevel="0" collapsed="false">
      <c r="A217" s="43" t="s">
        <v>136</v>
      </c>
      <c r="B217" s="26" t="n">
        <v>44073</v>
      </c>
      <c r="C217" s="0" t="s">
        <v>30</v>
      </c>
      <c r="D217" s="0" t="s">
        <v>31</v>
      </c>
      <c r="E217" s="0" t="s">
        <v>15</v>
      </c>
      <c r="F217" s="0" t="s">
        <v>16</v>
      </c>
      <c r="G217" s="89" t="n">
        <v>0</v>
      </c>
      <c r="H217" s="0" t="n">
        <v>0</v>
      </c>
    </row>
    <row r="218" customFormat="false" ht="14.4" hidden="false" customHeight="false" outlineLevel="0" collapsed="false">
      <c r="A218" s="43" t="s">
        <v>136</v>
      </c>
      <c r="B218" s="26" t="n">
        <v>44073</v>
      </c>
      <c r="C218" s="0" t="s">
        <v>32</v>
      </c>
      <c r="D218" s="0" t="s">
        <v>33</v>
      </c>
      <c r="E218" s="0" t="s">
        <v>17</v>
      </c>
      <c r="F218" s="0" t="s">
        <v>18</v>
      </c>
      <c r="G218" s="89" t="n">
        <v>0</v>
      </c>
      <c r="H218" s="0" t="n">
        <v>0</v>
      </c>
    </row>
    <row r="219" customFormat="false" ht="14.4" hidden="false" customHeight="false" outlineLevel="0" collapsed="false">
      <c r="A219" s="43" t="s">
        <v>136</v>
      </c>
      <c r="B219" s="26" t="n">
        <v>44073</v>
      </c>
      <c r="C219" s="0" t="s">
        <v>34</v>
      </c>
      <c r="D219" s="0" t="s">
        <v>35</v>
      </c>
      <c r="E219" s="0" t="s">
        <v>17</v>
      </c>
      <c r="F219" s="0" t="s">
        <v>18</v>
      </c>
      <c r="G219" s="89" t="n">
        <v>0</v>
      </c>
      <c r="H219" s="0" t="n">
        <v>0</v>
      </c>
    </row>
    <row r="220" customFormat="false" ht="14.4" hidden="false" customHeight="false" outlineLevel="0" collapsed="false">
      <c r="A220" s="43" t="s">
        <v>136</v>
      </c>
      <c r="B220" s="26" t="n">
        <v>44073</v>
      </c>
      <c r="C220" s="0" t="s">
        <v>36</v>
      </c>
      <c r="D220" s="0" t="s">
        <v>37</v>
      </c>
      <c r="E220" s="0" t="s">
        <v>17</v>
      </c>
      <c r="F220" s="0" t="s">
        <v>18</v>
      </c>
      <c r="G220" s="89" t="n">
        <v>0</v>
      </c>
      <c r="H220" s="0" t="n">
        <v>0</v>
      </c>
    </row>
    <row r="221" customFormat="false" ht="14.4" hidden="false" customHeight="false" outlineLevel="0" collapsed="false">
      <c r="A221" s="43" t="s">
        <v>136</v>
      </c>
      <c r="B221" s="26" t="n">
        <v>44073</v>
      </c>
      <c r="C221" s="0" t="s">
        <v>38</v>
      </c>
      <c r="D221" s="0" t="s">
        <v>39</v>
      </c>
      <c r="E221" s="0" t="s">
        <v>19</v>
      </c>
      <c r="F221" s="0" t="s">
        <v>20</v>
      </c>
      <c r="G221" s="89" t="n">
        <v>0</v>
      </c>
      <c r="H221" s="0" t="n">
        <v>0</v>
      </c>
    </row>
    <row r="222" customFormat="false" ht="14.4" hidden="false" customHeight="false" outlineLevel="0" collapsed="false">
      <c r="A222" s="43" t="s">
        <v>136</v>
      </c>
      <c r="B222" s="26" t="n">
        <v>44073</v>
      </c>
      <c r="C222" s="0" t="s">
        <v>40</v>
      </c>
      <c r="D222" s="0" t="s">
        <v>41</v>
      </c>
      <c r="E222" s="0" t="s">
        <v>19</v>
      </c>
      <c r="F222" s="0" t="s">
        <v>20</v>
      </c>
      <c r="G222" s="89" t="n">
        <v>0</v>
      </c>
      <c r="H222" s="0" t="n">
        <v>0</v>
      </c>
    </row>
    <row r="223" customFormat="false" ht="14.4" hidden="false" customHeight="false" outlineLevel="0" collapsed="false">
      <c r="A223" s="43" t="s">
        <v>136</v>
      </c>
      <c r="B223" s="26" t="n">
        <v>44073</v>
      </c>
      <c r="C223" s="0" t="s">
        <v>42</v>
      </c>
      <c r="D223" s="0" t="s">
        <v>43</v>
      </c>
      <c r="E223" s="0" t="s">
        <v>19</v>
      </c>
      <c r="F223" s="0" t="s">
        <v>20</v>
      </c>
      <c r="G223" s="89" t="n">
        <v>0</v>
      </c>
      <c r="H223" s="0" t="n">
        <v>0</v>
      </c>
    </row>
    <row r="224" customFormat="false" ht="14.4" hidden="false" customHeight="false" outlineLevel="0" collapsed="false">
      <c r="A224" s="43" t="s">
        <v>136</v>
      </c>
      <c r="B224" s="26" t="n">
        <v>44073</v>
      </c>
      <c r="C224" s="0" t="s">
        <v>44</v>
      </c>
      <c r="D224" s="0" t="s">
        <v>45</v>
      </c>
      <c r="E224" s="0" t="s">
        <v>22</v>
      </c>
      <c r="F224" s="0" t="s">
        <v>23</v>
      </c>
      <c r="G224" s="89" t="n">
        <v>0</v>
      </c>
      <c r="H224" s="0" t="n">
        <v>0</v>
      </c>
    </row>
    <row r="225" customFormat="false" ht="14.4" hidden="false" customHeight="false" outlineLevel="0" collapsed="false">
      <c r="A225" s="43" t="s">
        <v>136</v>
      </c>
      <c r="B225" s="26" t="n">
        <v>44073</v>
      </c>
      <c r="C225" s="0" t="s">
        <v>46</v>
      </c>
      <c r="D225" s="0" t="s">
        <v>47</v>
      </c>
      <c r="E225" s="0" t="s">
        <v>22</v>
      </c>
      <c r="F225" s="0" t="s">
        <v>23</v>
      </c>
      <c r="G225" s="89" t="n">
        <v>0</v>
      </c>
      <c r="H225" s="0" t="n">
        <v>1</v>
      </c>
    </row>
    <row r="226" customFormat="false" ht="14.4" hidden="false" customHeight="false" outlineLevel="0" collapsed="false">
      <c r="A226" s="43" t="s">
        <v>136</v>
      </c>
      <c r="B226" s="26" t="n">
        <v>44073</v>
      </c>
      <c r="C226" s="0" t="s">
        <v>48</v>
      </c>
      <c r="D226" s="0" t="s">
        <v>49</v>
      </c>
      <c r="E226" s="0" t="s">
        <v>22</v>
      </c>
      <c r="F226" s="0" t="s">
        <v>23</v>
      </c>
      <c r="G226" s="89" t="n">
        <v>0</v>
      </c>
      <c r="H226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J227"/>
  <sheetViews>
    <sheetView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M123" activeCellId="1" sqref="A1:B2 M123"/>
    </sheetView>
  </sheetViews>
  <sheetFormatPr defaultColWidth="10.54296875" defaultRowHeight="14.4" zeroHeight="false" outlineLevelRow="0" outlineLevelCol="0"/>
  <cols>
    <col collapsed="false" customWidth="true" hidden="false" outlineLevel="0" max="4" min="4" style="0" width="17.33"/>
    <col collapsed="false" customWidth="true" hidden="false" outlineLevel="0" max="5" min="5" style="0" width="12.78"/>
    <col collapsed="false" customWidth="true" hidden="false" outlineLevel="0" max="6" min="6" style="0" width="13.78"/>
    <col collapsed="false" customWidth="true" hidden="false" outlineLevel="0" max="7" min="7" style="0" width="13.11"/>
    <col collapsed="false" customWidth="true" hidden="false" outlineLevel="0" max="8" min="8" style="0" width="25.89"/>
    <col collapsed="false" customWidth="true" hidden="false" outlineLevel="0" max="9" min="9" style="0" width="17.55"/>
    <col collapsed="false" customWidth="true" hidden="false" outlineLevel="0" max="10" min="10" style="0" width="25.89"/>
  </cols>
  <sheetData>
    <row r="3" customFormat="false" ht="15" hidden="false" customHeight="false" outlineLevel="0" collapsed="false">
      <c r="H3" s="87" t="s">
        <v>159</v>
      </c>
      <c r="J3" s="87" t="s">
        <v>159</v>
      </c>
    </row>
    <row r="4" customFormat="false" ht="15" hidden="false" customHeight="false" outlineLevel="0" collapsed="false">
      <c r="A4" s="51" t="s">
        <v>117</v>
      </c>
      <c r="B4" s="51" t="s">
        <v>118</v>
      </c>
      <c r="C4" s="1" t="s">
        <v>24</v>
      </c>
      <c r="D4" s="1" t="s">
        <v>25</v>
      </c>
      <c r="E4" s="1" t="s">
        <v>13</v>
      </c>
      <c r="F4" s="1" t="s">
        <v>14</v>
      </c>
      <c r="G4" s="56" t="s">
        <v>160</v>
      </c>
      <c r="H4" s="56" t="s">
        <v>161</v>
      </c>
      <c r="I4" s="90" t="s">
        <v>162</v>
      </c>
      <c r="J4" s="90" t="s">
        <v>163</v>
      </c>
    </row>
    <row r="5" customFormat="false" ht="14.4" hidden="false" customHeight="false" outlineLevel="0" collapsed="false">
      <c r="A5" s="25" t="s">
        <v>134</v>
      </c>
      <c r="B5" s="26" t="n">
        <v>44054</v>
      </c>
      <c r="C5" s="0" t="s">
        <v>26</v>
      </c>
      <c r="D5" s="0" t="s">
        <v>27</v>
      </c>
      <c r="E5" s="0" t="s">
        <v>15</v>
      </c>
      <c r="F5" s="0" t="s">
        <v>16</v>
      </c>
      <c r="G5" s="63" t="n">
        <v>0.03</v>
      </c>
      <c r="H5" s="91" t="n">
        <v>0.0380885780885781</v>
      </c>
      <c r="I5" s="92" t="n">
        <v>0.8</v>
      </c>
      <c r="J5" s="93" t="n">
        <v>0.761771561771562</v>
      </c>
    </row>
    <row r="6" customFormat="false" ht="14.4" hidden="false" customHeight="false" outlineLevel="0" collapsed="false">
      <c r="A6" s="25" t="s">
        <v>134</v>
      </c>
      <c r="B6" s="26" t="n">
        <v>44054</v>
      </c>
      <c r="C6" s="0" t="s">
        <v>28</v>
      </c>
      <c r="D6" s="0" t="s">
        <v>29</v>
      </c>
      <c r="E6" s="0" t="s">
        <v>15</v>
      </c>
      <c r="F6" s="0" t="s">
        <v>16</v>
      </c>
      <c r="G6" s="63" t="n">
        <v>0.03</v>
      </c>
      <c r="H6" s="91" t="n">
        <v>0.015974358974359</v>
      </c>
      <c r="I6" s="92" t="n">
        <v>0.8</v>
      </c>
      <c r="J6" s="93" t="n">
        <v>0.798717948717949</v>
      </c>
    </row>
    <row r="7" customFormat="false" ht="14.4" hidden="false" customHeight="false" outlineLevel="0" collapsed="false">
      <c r="A7" s="25" t="s">
        <v>134</v>
      </c>
      <c r="B7" s="26" t="n">
        <v>44054</v>
      </c>
      <c r="C7" s="0" t="s">
        <v>30</v>
      </c>
      <c r="D7" s="0" t="s">
        <v>31</v>
      </c>
      <c r="E7" s="0" t="s">
        <v>15</v>
      </c>
      <c r="F7" s="0" t="s">
        <v>16</v>
      </c>
      <c r="G7" s="63" t="n">
        <v>0.03</v>
      </c>
      <c r="H7" s="91" t="n">
        <v>0.0240575757575758</v>
      </c>
      <c r="I7" s="92" t="n">
        <v>0.8</v>
      </c>
      <c r="J7" s="93" t="n">
        <v>0.801919191919192</v>
      </c>
    </row>
    <row r="8" customFormat="false" ht="14.4" hidden="false" customHeight="false" outlineLevel="0" collapsed="false">
      <c r="A8" s="25" t="s">
        <v>134</v>
      </c>
      <c r="B8" s="26" t="n">
        <v>44054</v>
      </c>
      <c r="C8" s="0" t="s">
        <v>32</v>
      </c>
      <c r="D8" s="0" t="s">
        <v>33</v>
      </c>
      <c r="E8" s="0" t="s">
        <v>17</v>
      </c>
      <c r="F8" s="0" t="s">
        <v>18</v>
      </c>
      <c r="G8" s="63" t="n">
        <v>0.03</v>
      </c>
      <c r="H8" s="91" t="n">
        <v>0.0490750582750583</v>
      </c>
      <c r="I8" s="92" t="n">
        <v>0.8</v>
      </c>
      <c r="J8" s="93" t="n">
        <v>0.817917637917638</v>
      </c>
    </row>
    <row r="9" customFormat="false" ht="14.4" hidden="false" customHeight="false" outlineLevel="0" collapsed="false">
      <c r="A9" s="25" t="s">
        <v>134</v>
      </c>
      <c r="B9" s="26" t="n">
        <v>44054</v>
      </c>
      <c r="C9" s="0" t="s">
        <v>34</v>
      </c>
      <c r="D9" s="0" t="s">
        <v>35</v>
      </c>
      <c r="E9" s="0" t="s">
        <v>17</v>
      </c>
      <c r="F9" s="0" t="s">
        <v>18</v>
      </c>
      <c r="G9" s="63" t="n">
        <v>0.03</v>
      </c>
      <c r="H9" s="91" t="n">
        <v>0.0610592074592075</v>
      </c>
      <c r="I9" s="92" t="n">
        <v>0.8</v>
      </c>
      <c r="J9" s="93" t="n">
        <v>0.763240093240093</v>
      </c>
    </row>
    <row r="10" customFormat="false" ht="14.4" hidden="false" customHeight="false" outlineLevel="0" collapsed="false">
      <c r="A10" s="25" t="s">
        <v>134</v>
      </c>
      <c r="B10" s="26" t="n">
        <v>44054</v>
      </c>
      <c r="C10" s="0" t="s">
        <v>36</v>
      </c>
      <c r="D10" s="0" t="s">
        <v>37</v>
      </c>
      <c r="E10" s="0" t="s">
        <v>17</v>
      </c>
      <c r="F10" s="0" t="s">
        <v>18</v>
      </c>
      <c r="G10" s="63" t="n">
        <v>0.03</v>
      </c>
      <c r="H10" s="91" t="n">
        <v>0.076469696969697</v>
      </c>
      <c r="I10" s="92" t="n">
        <v>0.8</v>
      </c>
      <c r="J10" s="93" t="n">
        <v>0.76469696969697</v>
      </c>
    </row>
    <row r="11" customFormat="false" ht="14.4" hidden="false" customHeight="false" outlineLevel="0" collapsed="false">
      <c r="A11" s="25" t="s">
        <v>134</v>
      </c>
      <c r="B11" s="26" t="n">
        <v>44054</v>
      </c>
      <c r="C11" s="0" t="s">
        <v>38</v>
      </c>
      <c r="D11" s="0" t="s">
        <v>39</v>
      </c>
      <c r="E11" s="0" t="s">
        <v>19</v>
      </c>
      <c r="F11" s="0" t="s">
        <v>20</v>
      </c>
      <c r="G11" s="63" t="n">
        <v>0.03</v>
      </c>
      <c r="H11" s="91" t="n">
        <v>0.0544531468531469</v>
      </c>
      <c r="I11" s="92" t="n">
        <v>0.8</v>
      </c>
      <c r="J11" s="93" t="n">
        <v>0.777902097902098</v>
      </c>
    </row>
    <row r="12" customFormat="false" ht="14.4" hidden="false" customHeight="false" outlineLevel="0" collapsed="false">
      <c r="A12" s="25" t="s">
        <v>134</v>
      </c>
      <c r="B12" s="26" t="n">
        <v>44054</v>
      </c>
      <c r="C12" s="0" t="s">
        <v>40</v>
      </c>
      <c r="D12" s="0" t="s">
        <v>41</v>
      </c>
      <c r="E12" s="0" t="s">
        <v>19</v>
      </c>
      <c r="F12" s="0" t="s">
        <v>20</v>
      </c>
      <c r="G12" s="63" t="n">
        <v>0.03</v>
      </c>
      <c r="H12" s="91" t="n">
        <v>0.0130405594405594</v>
      </c>
      <c r="I12" s="92" t="n">
        <v>0.8</v>
      </c>
      <c r="J12" s="93" t="n">
        <v>0.652027972027972</v>
      </c>
    </row>
    <row r="13" customFormat="false" ht="14.4" hidden="false" customHeight="false" outlineLevel="0" collapsed="false">
      <c r="A13" s="25" t="s">
        <v>134</v>
      </c>
      <c r="B13" s="26" t="n">
        <v>44054</v>
      </c>
      <c r="C13" s="0" t="s">
        <v>42</v>
      </c>
      <c r="D13" s="0" t="s">
        <v>43</v>
      </c>
      <c r="E13" s="0" t="s">
        <v>19</v>
      </c>
      <c r="F13" s="0" t="s">
        <v>20</v>
      </c>
      <c r="G13" s="63" t="n">
        <v>0.03</v>
      </c>
      <c r="H13" s="91" t="n">
        <v>0</v>
      </c>
      <c r="I13" s="92" t="n">
        <v>0.8</v>
      </c>
      <c r="J13" s="93" t="s">
        <v>155</v>
      </c>
    </row>
    <row r="14" customFormat="false" ht="14.4" hidden="false" customHeight="false" outlineLevel="0" collapsed="false">
      <c r="A14" s="25" t="s">
        <v>134</v>
      </c>
      <c r="B14" s="26" t="n">
        <v>44054</v>
      </c>
      <c r="C14" s="0" t="s">
        <v>44</v>
      </c>
      <c r="D14" s="0" t="s">
        <v>45</v>
      </c>
      <c r="E14" s="0" t="s">
        <v>22</v>
      </c>
      <c r="F14" s="0" t="s">
        <v>23</v>
      </c>
      <c r="G14" s="63" t="n">
        <v>0.03</v>
      </c>
      <c r="H14" s="91" t="n">
        <v>0</v>
      </c>
      <c r="I14" s="92" t="n">
        <v>0.8</v>
      </c>
      <c r="J14" s="93" t="s">
        <v>155</v>
      </c>
    </row>
    <row r="15" customFormat="false" ht="14.4" hidden="false" customHeight="false" outlineLevel="0" collapsed="false">
      <c r="A15" s="25" t="s">
        <v>134</v>
      </c>
      <c r="B15" s="26" t="n">
        <v>44054</v>
      </c>
      <c r="C15" s="0" t="s">
        <v>46</v>
      </c>
      <c r="D15" s="0" t="s">
        <v>47</v>
      </c>
      <c r="E15" s="0" t="s">
        <v>22</v>
      </c>
      <c r="F15" s="0" t="s">
        <v>23</v>
      </c>
      <c r="G15" s="63" t="n">
        <v>0.03</v>
      </c>
      <c r="H15" s="91" t="n">
        <v>0.0303757575757576</v>
      </c>
      <c r="I15" s="92" t="n">
        <v>0.8</v>
      </c>
      <c r="J15" s="93" t="n">
        <v>0.759393939393939</v>
      </c>
    </row>
    <row r="16" customFormat="false" ht="14.4" hidden="false" customHeight="false" outlineLevel="0" collapsed="false">
      <c r="A16" s="25" t="s">
        <v>134</v>
      </c>
      <c r="B16" s="26" t="n">
        <v>44054</v>
      </c>
      <c r="C16" s="0" t="s">
        <v>48</v>
      </c>
      <c r="D16" s="0" t="s">
        <v>49</v>
      </c>
      <c r="E16" s="0" t="s">
        <v>22</v>
      </c>
      <c r="F16" s="0" t="s">
        <v>23</v>
      </c>
      <c r="G16" s="63" t="n">
        <v>0.03</v>
      </c>
      <c r="H16" s="91" t="n">
        <v>0</v>
      </c>
      <c r="I16" s="92" t="n">
        <v>0.8</v>
      </c>
      <c r="J16" s="93" t="s">
        <v>155</v>
      </c>
    </row>
    <row r="17" customFormat="false" ht="14.4" hidden="false" customHeight="false" outlineLevel="0" collapsed="false">
      <c r="A17" s="25" t="s">
        <v>134</v>
      </c>
      <c r="B17" s="26" t="n">
        <v>44055</v>
      </c>
      <c r="C17" s="0" t="s">
        <v>26</v>
      </c>
      <c r="D17" s="0" t="s">
        <v>27</v>
      </c>
      <c r="E17" s="0" t="s">
        <v>15</v>
      </c>
      <c r="F17" s="0" t="s">
        <v>16</v>
      </c>
      <c r="G17" s="63" t="n">
        <v>0.03</v>
      </c>
      <c r="H17" s="91" t="n">
        <v>0</v>
      </c>
      <c r="I17" s="92" t="n">
        <v>0.8</v>
      </c>
      <c r="J17" s="93" t="s">
        <v>155</v>
      </c>
    </row>
    <row r="18" customFormat="false" ht="14.4" hidden="false" customHeight="false" outlineLevel="0" collapsed="false">
      <c r="A18" s="25" t="s">
        <v>134</v>
      </c>
      <c r="B18" s="26" t="n">
        <v>44055</v>
      </c>
      <c r="C18" s="0" t="s">
        <v>28</v>
      </c>
      <c r="D18" s="0" t="s">
        <v>29</v>
      </c>
      <c r="E18" s="0" t="s">
        <v>15</v>
      </c>
      <c r="F18" s="0" t="s">
        <v>16</v>
      </c>
      <c r="G18" s="63" t="n">
        <v>0.03</v>
      </c>
      <c r="H18" s="91" t="n">
        <v>0</v>
      </c>
      <c r="I18" s="92" t="n">
        <v>0.8</v>
      </c>
      <c r="J18" s="93" t="s">
        <v>155</v>
      </c>
    </row>
    <row r="19" customFormat="false" ht="14.4" hidden="false" customHeight="false" outlineLevel="0" collapsed="false">
      <c r="A19" s="25" t="s">
        <v>134</v>
      </c>
      <c r="B19" s="26" t="n">
        <v>44055</v>
      </c>
      <c r="C19" s="0" t="s">
        <v>30</v>
      </c>
      <c r="D19" s="0" t="s">
        <v>31</v>
      </c>
      <c r="E19" s="0" t="s">
        <v>15</v>
      </c>
      <c r="F19" s="0" t="s">
        <v>16</v>
      </c>
      <c r="G19" s="63" t="n">
        <v>0.03</v>
      </c>
      <c r="H19" s="91" t="n">
        <v>0</v>
      </c>
      <c r="I19" s="92" t="n">
        <v>0.8</v>
      </c>
      <c r="J19" s="93" t="s">
        <v>155</v>
      </c>
    </row>
    <row r="20" customFormat="false" ht="14.4" hidden="false" customHeight="false" outlineLevel="0" collapsed="false">
      <c r="A20" s="25" t="s">
        <v>134</v>
      </c>
      <c r="B20" s="26" t="n">
        <v>44055</v>
      </c>
      <c r="C20" s="0" t="s">
        <v>32</v>
      </c>
      <c r="D20" s="0" t="s">
        <v>33</v>
      </c>
      <c r="E20" s="0" t="s">
        <v>17</v>
      </c>
      <c r="F20" s="0" t="s">
        <v>18</v>
      </c>
      <c r="G20" s="63" t="n">
        <v>0.03</v>
      </c>
      <c r="H20" s="91" t="n">
        <v>0</v>
      </c>
      <c r="I20" s="92" t="n">
        <v>0.8</v>
      </c>
      <c r="J20" s="93" t="s">
        <v>155</v>
      </c>
    </row>
    <row r="21" customFormat="false" ht="14.4" hidden="false" customHeight="false" outlineLevel="0" collapsed="false">
      <c r="A21" s="25" t="s">
        <v>134</v>
      </c>
      <c r="B21" s="26" t="n">
        <v>44055</v>
      </c>
      <c r="C21" s="0" t="s">
        <v>34</v>
      </c>
      <c r="D21" s="0" t="s">
        <v>35</v>
      </c>
      <c r="E21" s="0" t="s">
        <v>17</v>
      </c>
      <c r="F21" s="0" t="s">
        <v>18</v>
      </c>
      <c r="G21" s="63" t="n">
        <v>0.03</v>
      </c>
      <c r="H21" s="91" t="n">
        <v>0</v>
      </c>
      <c r="I21" s="92" t="n">
        <v>0.8</v>
      </c>
      <c r="J21" s="93" t="s">
        <v>155</v>
      </c>
    </row>
    <row r="22" customFormat="false" ht="14.4" hidden="false" customHeight="false" outlineLevel="0" collapsed="false">
      <c r="A22" s="25" t="s">
        <v>134</v>
      </c>
      <c r="B22" s="26" t="n">
        <v>44055</v>
      </c>
      <c r="C22" s="0" t="s">
        <v>36</v>
      </c>
      <c r="D22" s="0" t="s">
        <v>37</v>
      </c>
      <c r="E22" s="0" t="s">
        <v>17</v>
      </c>
      <c r="F22" s="0" t="s">
        <v>18</v>
      </c>
      <c r="G22" s="63" t="n">
        <v>0.03</v>
      </c>
      <c r="H22" s="91" t="n">
        <v>0.0485757575757576</v>
      </c>
      <c r="I22" s="92" t="n">
        <v>0.8</v>
      </c>
      <c r="J22" s="93" t="n">
        <v>0.80959595959596</v>
      </c>
    </row>
    <row r="23" customFormat="false" ht="14.4" hidden="false" customHeight="false" outlineLevel="0" collapsed="false">
      <c r="A23" s="25" t="s">
        <v>134</v>
      </c>
      <c r="B23" s="26" t="n">
        <v>44055</v>
      </c>
      <c r="C23" s="0" t="s">
        <v>38</v>
      </c>
      <c r="D23" s="0" t="s">
        <v>39</v>
      </c>
      <c r="E23" s="0" t="s">
        <v>19</v>
      </c>
      <c r="F23" s="0" t="s">
        <v>20</v>
      </c>
      <c r="G23" s="63" t="n">
        <v>0.03</v>
      </c>
      <c r="H23" s="91" t="n">
        <v>0.0313678321678322</v>
      </c>
      <c r="I23" s="92" t="n">
        <v>0.8</v>
      </c>
      <c r="J23" s="93" t="n">
        <v>0.784195804195804</v>
      </c>
    </row>
    <row r="24" customFormat="false" ht="14.4" hidden="false" customHeight="false" outlineLevel="0" collapsed="false">
      <c r="A24" s="25" t="s">
        <v>134</v>
      </c>
      <c r="B24" s="26" t="n">
        <v>44055</v>
      </c>
      <c r="C24" s="0" t="s">
        <v>40</v>
      </c>
      <c r="D24" s="0" t="s">
        <v>41</v>
      </c>
      <c r="E24" s="0" t="s">
        <v>19</v>
      </c>
      <c r="F24" s="0" t="s">
        <v>20</v>
      </c>
      <c r="G24" s="63" t="n">
        <v>0.03</v>
      </c>
      <c r="H24" s="91" t="n">
        <v>0.063793006993007</v>
      </c>
      <c r="I24" s="92" t="n">
        <v>0.8</v>
      </c>
      <c r="J24" s="93" t="n">
        <v>0.797412587412588</v>
      </c>
    </row>
    <row r="25" customFormat="false" ht="14.4" hidden="false" customHeight="false" outlineLevel="0" collapsed="false">
      <c r="A25" s="25" t="s">
        <v>134</v>
      </c>
      <c r="B25" s="26" t="n">
        <v>44055</v>
      </c>
      <c r="C25" s="0" t="s">
        <v>42</v>
      </c>
      <c r="D25" s="0" t="s">
        <v>43</v>
      </c>
      <c r="E25" s="0" t="s">
        <v>19</v>
      </c>
      <c r="F25" s="0" t="s">
        <v>20</v>
      </c>
      <c r="G25" s="63" t="n">
        <v>0.03</v>
      </c>
      <c r="H25" s="91" t="n">
        <v>0</v>
      </c>
      <c r="I25" s="92" t="n">
        <v>0.8</v>
      </c>
      <c r="J25" s="93" t="n">
        <v>0.792069107363225</v>
      </c>
    </row>
    <row r="26" customFormat="false" ht="14.4" hidden="false" customHeight="false" outlineLevel="0" collapsed="false">
      <c r="A26" s="25" t="s">
        <v>134</v>
      </c>
      <c r="B26" s="26" t="n">
        <v>44055</v>
      </c>
      <c r="C26" s="0" t="s">
        <v>44</v>
      </c>
      <c r="D26" s="0" t="s">
        <v>45</v>
      </c>
      <c r="E26" s="0" t="s">
        <v>22</v>
      </c>
      <c r="F26" s="0" t="s">
        <v>23</v>
      </c>
      <c r="G26" s="63" t="n">
        <v>0.03</v>
      </c>
      <c r="H26" s="91" t="n">
        <v>0.0928223776223776</v>
      </c>
      <c r="I26" s="92" t="n">
        <v>0.8</v>
      </c>
      <c r="J26" s="93" t="n">
        <v>0.773519813519813</v>
      </c>
    </row>
    <row r="27" customFormat="false" ht="14.4" hidden="false" customHeight="false" outlineLevel="0" collapsed="false">
      <c r="A27" s="25" t="s">
        <v>134</v>
      </c>
      <c r="B27" s="26" t="n">
        <v>44055</v>
      </c>
      <c r="C27" s="0" t="s">
        <v>46</v>
      </c>
      <c r="D27" s="0" t="s">
        <v>47</v>
      </c>
      <c r="E27" s="0" t="s">
        <v>22</v>
      </c>
      <c r="F27" s="0" t="s">
        <v>23</v>
      </c>
      <c r="G27" s="63" t="n">
        <v>0.03</v>
      </c>
      <c r="H27" s="91" t="n">
        <v>0</v>
      </c>
      <c r="I27" s="92" t="n">
        <v>0.8</v>
      </c>
      <c r="J27" s="93" t="n">
        <v>0.80946386946387</v>
      </c>
    </row>
    <row r="28" customFormat="false" ht="14.4" hidden="false" customHeight="false" outlineLevel="0" collapsed="false">
      <c r="A28" s="25" t="s">
        <v>134</v>
      </c>
      <c r="B28" s="26" t="n">
        <v>44055</v>
      </c>
      <c r="C28" s="0" t="s">
        <v>48</v>
      </c>
      <c r="D28" s="0" t="s">
        <v>49</v>
      </c>
      <c r="E28" s="0" t="s">
        <v>22</v>
      </c>
      <c r="F28" s="0" t="s">
        <v>23</v>
      </c>
      <c r="G28" s="63" t="n">
        <v>0.03</v>
      </c>
      <c r="H28" s="91" t="n">
        <v>0.0630559440559441</v>
      </c>
      <c r="I28" s="92" t="n">
        <v>0.8</v>
      </c>
      <c r="J28" s="93" t="n">
        <v>0.788199300699301</v>
      </c>
    </row>
    <row r="29" customFormat="false" ht="14.4" hidden="false" customHeight="false" outlineLevel="0" collapsed="false">
      <c r="A29" s="25" t="s">
        <v>134</v>
      </c>
      <c r="B29" s="26" t="n">
        <v>44056</v>
      </c>
      <c r="C29" s="0" t="s">
        <v>26</v>
      </c>
      <c r="D29" s="0" t="s">
        <v>27</v>
      </c>
      <c r="E29" s="0" t="s">
        <v>15</v>
      </c>
      <c r="F29" s="0" t="s">
        <v>16</v>
      </c>
      <c r="G29" s="63" t="n">
        <v>0.03</v>
      </c>
      <c r="H29" s="91" t="n">
        <v>0.0284327894327894</v>
      </c>
      <c r="I29" s="92" t="n">
        <v>0.8</v>
      </c>
      <c r="J29" s="93" t="n">
        <v>0.775439711803348</v>
      </c>
    </row>
    <row r="30" customFormat="false" ht="14.4" hidden="false" customHeight="false" outlineLevel="0" collapsed="false">
      <c r="A30" s="25" t="s">
        <v>134</v>
      </c>
      <c r="B30" s="26" t="n">
        <v>44056</v>
      </c>
      <c r="C30" s="0" t="s">
        <v>28</v>
      </c>
      <c r="D30" s="0" t="s">
        <v>29</v>
      </c>
      <c r="E30" s="0" t="s">
        <v>15</v>
      </c>
      <c r="F30" s="0" t="s">
        <v>16</v>
      </c>
      <c r="G30" s="63" t="n">
        <v>0.03</v>
      </c>
      <c r="H30" s="91" t="n">
        <v>0.0257564102564103</v>
      </c>
      <c r="I30" s="92" t="n">
        <v>0.8</v>
      </c>
      <c r="J30" s="93" t="n">
        <v>0.772692307692308</v>
      </c>
    </row>
    <row r="31" customFormat="false" ht="14.4" hidden="false" customHeight="false" outlineLevel="0" collapsed="false">
      <c r="A31" s="25" t="s">
        <v>134</v>
      </c>
      <c r="B31" s="26" t="n">
        <v>44056</v>
      </c>
      <c r="C31" s="0" t="s">
        <v>30</v>
      </c>
      <c r="D31" s="0" t="s">
        <v>31</v>
      </c>
      <c r="E31" s="0" t="s">
        <v>15</v>
      </c>
      <c r="F31" s="0" t="s">
        <v>16</v>
      </c>
      <c r="G31" s="63" t="n">
        <v>0.03</v>
      </c>
      <c r="H31" s="91" t="n">
        <v>0.0401322455322455</v>
      </c>
      <c r="I31" s="92" t="n">
        <v>0.8</v>
      </c>
      <c r="J31" s="93" t="n">
        <v>0.802644910644911</v>
      </c>
    </row>
    <row r="32" customFormat="false" ht="14.4" hidden="false" customHeight="false" outlineLevel="0" collapsed="false">
      <c r="A32" s="25" t="s">
        <v>134</v>
      </c>
      <c r="B32" s="26" t="n">
        <v>44056</v>
      </c>
      <c r="C32" s="0" t="s">
        <v>32</v>
      </c>
      <c r="D32" s="0" t="s">
        <v>33</v>
      </c>
      <c r="E32" s="0" t="s">
        <v>17</v>
      </c>
      <c r="F32" s="0" t="s">
        <v>18</v>
      </c>
      <c r="G32" s="63" t="n">
        <v>0.03</v>
      </c>
      <c r="H32" s="91" t="n">
        <v>0.0289050505050505</v>
      </c>
      <c r="I32" s="92" t="n">
        <v>0.8</v>
      </c>
      <c r="J32" s="93" t="n">
        <v>0.78831955922865</v>
      </c>
    </row>
    <row r="33" customFormat="false" ht="14.4" hidden="false" customHeight="false" outlineLevel="0" collapsed="false">
      <c r="A33" s="25" t="s">
        <v>134</v>
      </c>
      <c r="B33" s="26" t="n">
        <v>44056</v>
      </c>
      <c r="C33" s="0" t="s">
        <v>34</v>
      </c>
      <c r="D33" s="0" t="s">
        <v>35</v>
      </c>
      <c r="E33" s="0" t="s">
        <v>17</v>
      </c>
      <c r="F33" s="0" t="s">
        <v>18</v>
      </c>
      <c r="G33" s="63" t="n">
        <v>0.03</v>
      </c>
      <c r="H33" s="91" t="n">
        <v>0.0292668220668221</v>
      </c>
      <c r="I33" s="92" t="n">
        <v>0.8</v>
      </c>
      <c r="J33" s="93" t="n">
        <v>0.798186056367875</v>
      </c>
    </row>
    <row r="34" customFormat="false" ht="14.4" hidden="false" customHeight="false" outlineLevel="0" collapsed="false">
      <c r="A34" s="25" t="s">
        <v>134</v>
      </c>
      <c r="B34" s="26" t="n">
        <v>44056</v>
      </c>
      <c r="C34" s="0" t="s">
        <v>36</v>
      </c>
      <c r="D34" s="0" t="s">
        <v>37</v>
      </c>
      <c r="E34" s="0" t="s">
        <v>17</v>
      </c>
      <c r="F34" s="0" t="s">
        <v>18</v>
      </c>
      <c r="G34" s="63" t="n">
        <v>0.03</v>
      </c>
      <c r="H34" s="91" t="n">
        <v>0.0203989898989899</v>
      </c>
      <c r="I34" s="92" t="n">
        <v>0.8</v>
      </c>
      <c r="J34" s="93" t="n">
        <v>0.764962121212121</v>
      </c>
    </row>
    <row r="35" customFormat="false" ht="14.4" hidden="false" customHeight="false" outlineLevel="0" collapsed="false">
      <c r="A35" s="25" t="s">
        <v>134</v>
      </c>
      <c r="B35" s="26" t="n">
        <v>44056</v>
      </c>
      <c r="C35" s="0" t="s">
        <v>38</v>
      </c>
      <c r="D35" s="0" t="s">
        <v>39</v>
      </c>
      <c r="E35" s="0" t="s">
        <v>19</v>
      </c>
      <c r="F35" s="0" t="s">
        <v>20</v>
      </c>
      <c r="G35" s="63" t="n">
        <v>0.03</v>
      </c>
      <c r="H35" s="91" t="n">
        <v>0.0197370629370629</v>
      </c>
      <c r="I35" s="92" t="n">
        <v>0.8</v>
      </c>
      <c r="J35" s="93" t="n">
        <v>0.74013986013986</v>
      </c>
    </row>
    <row r="36" customFormat="false" ht="14.4" hidden="false" customHeight="false" outlineLevel="0" collapsed="false">
      <c r="A36" s="25" t="s">
        <v>134</v>
      </c>
      <c r="B36" s="26" t="n">
        <v>44056</v>
      </c>
      <c r="C36" s="0" t="s">
        <v>40</v>
      </c>
      <c r="D36" s="0" t="s">
        <v>41</v>
      </c>
      <c r="E36" s="0" t="s">
        <v>19</v>
      </c>
      <c r="F36" s="0" t="s">
        <v>20</v>
      </c>
      <c r="G36" s="63" t="n">
        <v>0.03</v>
      </c>
      <c r="H36" s="91" t="n">
        <v>0.0315440559440559</v>
      </c>
      <c r="I36" s="92" t="n">
        <v>0.8</v>
      </c>
      <c r="J36" s="93" t="n">
        <v>0.788601398601399</v>
      </c>
    </row>
    <row r="37" customFormat="false" ht="14.4" hidden="false" customHeight="false" outlineLevel="0" collapsed="false">
      <c r="A37" s="25" t="s">
        <v>134</v>
      </c>
      <c r="B37" s="26" t="n">
        <v>44056</v>
      </c>
      <c r="C37" s="0" t="s">
        <v>42</v>
      </c>
      <c r="D37" s="0" t="s">
        <v>43</v>
      </c>
      <c r="E37" s="0" t="s">
        <v>19</v>
      </c>
      <c r="F37" s="0" t="s">
        <v>20</v>
      </c>
      <c r="G37" s="63" t="n">
        <v>0.03</v>
      </c>
      <c r="H37" s="91" t="n">
        <v>0.0224946386946387</v>
      </c>
      <c r="I37" s="92" t="n">
        <v>0.8</v>
      </c>
      <c r="J37" s="93" t="n">
        <v>0.74982128982129</v>
      </c>
    </row>
    <row r="38" customFormat="false" ht="14.4" hidden="false" customHeight="false" outlineLevel="0" collapsed="false">
      <c r="A38" s="25" t="s">
        <v>134</v>
      </c>
      <c r="B38" s="26" t="n">
        <v>44056</v>
      </c>
      <c r="C38" s="0" t="s">
        <v>44</v>
      </c>
      <c r="D38" s="0" t="s">
        <v>45</v>
      </c>
      <c r="E38" s="0" t="s">
        <v>22</v>
      </c>
      <c r="F38" s="0" t="s">
        <v>23</v>
      </c>
      <c r="G38" s="63" t="n">
        <v>0.03</v>
      </c>
      <c r="H38" s="91" t="n">
        <v>0.0220680652680653</v>
      </c>
      <c r="I38" s="92" t="n">
        <v>0.8</v>
      </c>
      <c r="J38" s="93" t="n">
        <v>0.735602175602176</v>
      </c>
    </row>
    <row r="39" customFormat="false" ht="14.4" hidden="false" customHeight="false" outlineLevel="0" collapsed="false">
      <c r="A39" s="25" t="s">
        <v>134</v>
      </c>
      <c r="B39" s="26" t="n">
        <v>44056</v>
      </c>
      <c r="C39" s="0" t="s">
        <v>46</v>
      </c>
      <c r="D39" s="0" t="s">
        <v>47</v>
      </c>
      <c r="E39" s="0" t="s">
        <v>22</v>
      </c>
      <c r="F39" s="0" t="s">
        <v>23</v>
      </c>
      <c r="G39" s="63" t="n">
        <v>0.03</v>
      </c>
      <c r="H39" s="91" t="n">
        <v>0.017190675990676</v>
      </c>
      <c r="I39" s="92" t="n">
        <v>0.8</v>
      </c>
      <c r="J39" s="93" t="n">
        <v>0.736743256743257</v>
      </c>
    </row>
    <row r="40" customFormat="false" ht="14.4" hidden="false" customHeight="false" outlineLevel="0" collapsed="false">
      <c r="A40" s="25" t="s">
        <v>134</v>
      </c>
      <c r="B40" s="26" t="n">
        <v>44056</v>
      </c>
      <c r="C40" s="0" t="s">
        <v>48</v>
      </c>
      <c r="D40" s="0" t="s">
        <v>49</v>
      </c>
      <c r="E40" s="0" t="s">
        <v>22</v>
      </c>
      <c r="F40" s="0" t="s">
        <v>23</v>
      </c>
      <c r="G40" s="63" t="n">
        <v>0.03</v>
      </c>
      <c r="H40" s="91" t="n">
        <v>0.0777524475524475</v>
      </c>
      <c r="I40" s="92" t="n">
        <v>0.8</v>
      </c>
      <c r="J40" s="93" t="n">
        <v>0.804335664335664</v>
      </c>
    </row>
    <row r="41" customFormat="false" ht="14.4" hidden="false" customHeight="false" outlineLevel="0" collapsed="false">
      <c r="A41" s="25" t="s">
        <v>134</v>
      </c>
      <c r="B41" s="26" t="n">
        <v>44057</v>
      </c>
      <c r="C41" s="0" t="s">
        <v>28</v>
      </c>
      <c r="D41" s="0" t="s">
        <v>29</v>
      </c>
      <c r="E41" s="0" t="s">
        <v>15</v>
      </c>
      <c r="F41" s="0" t="s">
        <v>16</v>
      </c>
      <c r="G41" s="63" t="n">
        <v>0.03</v>
      </c>
      <c r="H41" s="91" t="n">
        <v>0.0254871794871795</v>
      </c>
      <c r="I41" s="92" t="n">
        <v>0.8</v>
      </c>
      <c r="J41" s="93" t="n">
        <v>0.764615384615385</v>
      </c>
    </row>
    <row r="42" customFormat="false" ht="14.4" hidden="false" customHeight="false" outlineLevel="0" collapsed="false">
      <c r="A42" s="25" t="s">
        <v>134</v>
      </c>
      <c r="B42" s="26" t="n">
        <v>44058</v>
      </c>
      <c r="C42" s="0" t="s">
        <v>30</v>
      </c>
      <c r="D42" s="0" t="s">
        <v>31</v>
      </c>
      <c r="E42" s="0" t="s">
        <v>15</v>
      </c>
      <c r="F42" s="0" t="s">
        <v>16</v>
      </c>
      <c r="G42" s="63" t="n">
        <v>0.03</v>
      </c>
      <c r="H42" s="91" t="n">
        <v>0.029609324009324</v>
      </c>
      <c r="I42" s="92" t="n">
        <v>0.8</v>
      </c>
      <c r="J42" s="93" t="n">
        <v>0.807527018436109</v>
      </c>
    </row>
    <row r="43" customFormat="false" ht="14.4" hidden="false" customHeight="false" outlineLevel="0" collapsed="false">
      <c r="A43" s="25" t="s">
        <v>134</v>
      </c>
      <c r="B43" s="26" t="n">
        <v>44059</v>
      </c>
      <c r="C43" s="0" t="s">
        <v>32</v>
      </c>
      <c r="D43" s="0" t="s">
        <v>33</v>
      </c>
      <c r="E43" s="0" t="s">
        <v>17</v>
      </c>
      <c r="F43" s="0" t="s">
        <v>18</v>
      </c>
      <c r="G43" s="63" t="n">
        <v>0.03</v>
      </c>
      <c r="H43" s="91" t="n">
        <v>0.0346622377622378</v>
      </c>
      <c r="I43" s="92" t="n">
        <v>0.8</v>
      </c>
      <c r="J43" s="93" t="n">
        <v>0.742762237762238</v>
      </c>
    </row>
    <row r="44" customFormat="false" ht="14.4" hidden="false" customHeight="false" outlineLevel="0" collapsed="false">
      <c r="A44" s="25" t="s">
        <v>134</v>
      </c>
      <c r="B44" s="26" t="n">
        <v>44060</v>
      </c>
      <c r="C44" s="0" t="s">
        <v>34</v>
      </c>
      <c r="D44" s="0" t="s">
        <v>35</v>
      </c>
      <c r="E44" s="0" t="s">
        <v>17</v>
      </c>
      <c r="F44" s="0" t="s">
        <v>18</v>
      </c>
      <c r="G44" s="63" t="n">
        <v>0.03</v>
      </c>
      <c r="H44" s="91" t="n">
        <v>0.0235843045843046</v>
      </c>
      <c r="I44" s="92" t="n">
        <v>0.8</v>
      </c>
      <c r="J44" s="93" t="n">
        <v>0.707529137529138</v>
      </c>
    </row>
    <row r="45" customFormat="false" ht="14.4" hidden="false" customHeight="false" outlineLevel="0" collapsed="false">
      <c r="A45" s="25" t="s">
        <v>134</v>
      </c>
      <c r="B45" s="26" t="n">
        <v>44061</v>
      </c>
      <c r="C45" s="0" t="s">
        <v>36</v>
      </c>
      <c r="D45" s="0" t="s">
        <v>37</v>
      </c>
      <c r="E45" s="0" t="s">
        <v>17</v>
      </c>
      <c r="F45" s="0" t="s">
        <v>18</v>
      </c>
      <c r="G45" s="63" t="n">
        <v>0.03</v>
      </c>
      <c r="H45" s="91" t="n">
        <v>0.0300858585858586</v>
      </c>
      <c r="I45" s="92" t="n">
        <v>0.8</v>
      </c>
      <c r="J45" s="93" t="n">
        <v>0.752146464646465</v>
      </c>
    </row>
    <row r="46" customFormat="false" ht="14.4" hidden="false" customHeight="false" outlineLevel="0" collapsed="false">
      <c r="A46" s="25" t="s">
        <v>134</v>
      </c>
      <c r="B46" s="26" t="n">
        <v>44062</v>
      </c>
      <c r="C46" s="0" t="s">
        <v>38</v>
      </c>
      <c r="D46" s="0" t="s">
        <v>39</v>
      </c>
      <c r="E46" s="0" t="s">
        <v>19</v>
      </c>
      <c r="F46" s="0" t="s">
        <v>20</v>
      </c>
      <c r="G46" s="63" t="n">
        <v>0.03</v>
      </c>
      <c r="H46" s="91" t="n">
        <v>0.0252881118881119</v>
      </c>
      <c r="I46" s="92" t="n">
        <v>0.8</v>
      </c>
      <c r="J46" s="93" t="n">
        <v>0.758643356643357</v>
      </c>
    </row>
    <row r="47" customFormat="false" ht="14.4" hidden="false" customHeight="false" outlineLevel="0" collapsed="false">
      <c r="A47" s="25" t="s">
        <v>134</v>
      </c>
      <c r="B47" s="26" t="n">
        <v>44063</v>
      </c>
      <c r="C47" s="0" t="s">
        <v>40</v>
      </c>
      <c r="D47" s="0" t="s">
        <v>41</v>
      </c>
      <c r="E47" s="0" t="s">
        <v>19</v>
      </c>
      <c r="F47" s="0" t="s">
        <v>20</v>
      </c>
      <c r="G47" s="63" t="n">
        <v>0.03</v>
      </c>
      <c r="H47" s="91" t="n">
        <v>0.0324839160839161</v>
      </c>
      <c r="I47" s="92" t="n">
        <v>0.8</v>
      </c>
      <c r="J47" s="93" t="n">
        <v>0.749628832705756</v>
      </c>
    </row>
    <row r="48" customFormat="false" ht="14.4" hidden="false" customHeight="false" outlineLevel="0" collapsed="false">
      <c r="A48" s="25" t="s">
        <v>134</v>
      </c>
      <c r="B48" s="26" t="n">
        <v>44064</v>
      </c>
      <c r="C48" s="0" t="s">
        <v>42</v>
      </c>
      <c r="D48" s="0" t="s">
        <v>43</v>
      </c>
      <c r="E48" s="0" t="s">
        <v>19</v>
      </c>
      <c r="F48" s="0" t="s">
        <v>20</v>
      </c>
      <c r="G48" s="63" t="n">
        <v>0.03</v>
      </c>
      <c r="H48" s="91" t="n">
        <v>0.0383515151515152</v>
      </c>
      <c r="I48" s="92" t="n">
        <v>0.8</v>
      </c>
      <c r="J48" s="93" t="n">
        <v>0.767030303030303</v>
      </c>
    </row>
    <row r="49" customFormat="false" ht="14.4" hidden="false" customHeight="false" outlineLevel="0" collapsed="false">
      <c r="A49" s="25" t="s">
        <v>134</v>
      </c>
      <c r="B49" s="26" t="n">
        <v>44065</v>
      </c>
      <c r="C49" s="0" t="s">
        <v>44</v>
      </c>
      <c r="D49" s="0" t="s">
        <v>45</v>
      </c>
      <c r="E49" s="0" t="s">
        <v>22</v>
      </c>
      <c r="F49" s="0" t="s">
        <v>23</v>
      </c>
      <c r="G49" s="63" t="n">
        <v>0.03</v>
      </c>
      <c r="H49" s="91" t="n">
        <v>0.0298790986790987</v>
      </c>
      <c r="I49" s="92" t="n">
        <v>0.8</v>
      </c>
      <c r="J49" s="93" t="n">
        <v>0.746977466977467</v>
      </c>
    </row>
    <row r="50" customFormat="false" ht="14.4" hidden="false" customHeight="false" outlineLevel="0" collapsed="false">
      <c r="A50" s="25" t="s">
        <v>134</v>
      </c>
      <c r="B50" s="26" t="n">
        <v>44066</v>
      </c>
      <c r="C50" s="0" t="s">
        <v>46</v>
      </c>
      <c r="D50" s="0" t="s">
        <v>47</v>
      </c>
      <c r="E50" s="0" t="s">
        <v>22</v>
      </c>
      <c r="F50" s="0" t="s">
        <v>23</v>
      </c>
      <c r="G50" s="63" t="n">
        <v>0.03</v>
      </c>
      <c r="H50" s="91" t="n">
        <v>0.0160501942501943</v>
      </c>
      <c r="I50" s="92" t="n">
        <v>0.8</v>
      </c>
      <c r="J50" s="93" t="n">
        <v>0.687865467865468</v>
      </c>
    </row>
    <row r="51" customFormat="false" ht="14.4" hidden="false" customHeight="false" outlineLevel="0" collapsed="false">
      <c r="A51" s="25" t="s">
        <v>134</v>
      </c>
      <c r="B51" s="26" t="n">
        <v>44067</v>
      </c>
      <c r="C51" s="0" t="s">
        <v>48</v>
      </c>
      <c r="D51" s="0" t="s">
        <v>49</v>
      </c>
      <c r="E51" s="0" t="s">
        <v>22</v>
      </c>
      <c r="F51" s="0" t="s">
        <v>23</v>
      </c>
      <c r="G51" s="63" t="n">
        <v>0.03</v>
      </c>
      <c r="H51" s="91" t="n">
        <v>0.0667300699300699</v>
      </c>
      <c r="I51" s="92" t="n">
        <v>0.8</v>
      </c>
      <c r="J51" s="93" t="n">
        <v>0.769962345346961</v>
      </c>
    </row>
    <row r="52" customFormat="false" ht="14.4" hidden="false" customHeight="false" outlineLevel="0" collapsed="false">
      <c r="A52" s="25" t="s">
        <v>134</v>
      </c>
      <c r="B52" s="26" t="n">
        <v>44058</v>
      </c>
      <c r="C52" s="0" t="s">
        <v>28</v>
      </c>
      <c r="D52" s="0" t="s">
        <v>29</v>
      </c>
      <c r="E52" s="0" t="s">
        <v>15</v>
      </c>
      <c r="F52" s="0" t="s">
        <v>16</v>
      </c>
      <c r="G52" s="63" t="n">
        <v>0.03</v>
      </c>
      <c r="H52" s="91" t="n">
        <v>0</v>
      </c>
      <c r="I52" s="92" t="n">
        <v>0.8</v>
      </c>
      <c r="J52" s="93" t="n">
        <v>0.721449206064591</v>
      </c>
    </row>
    <row r="53" customFormat="false" ht="14.4" hidden="false" customHeight="false" outlineLevel="0" collapsed="false">
      <c r="A53" s="25" t="s">
        <v>134</v>
      </c>
      <c r="B53" s="26" t="n">
        <v>44058</v>
      </c>
      <c r="C53" s="0" t="s">
        <v>30</v>
      </c>
      <c r="D53" s="0" t="s">
        <v>31</v>
      </c>
      <c r="E53" s="0" t="s">
        <v>15</v>
      </c>
      <c r="F53" s="0" t="s">
        <v>16</v>
      </c>
      <c r="G53" s="63" t="n">
        <v>0.03</v>
      </c>
      <c r="H53" s="91" t="n">
        <v>0.0259303614412006</v>
      </c>
      <c r="I53" s="92" t="n">
        <v>0.8</v>
      </c>
      <c r="J53" s="93" t="n">
        <v>0.777910843236018</v>
      </c>
    </row>
    <row r="54" customFormat="false" ht="14.4" hidden="false" customHeight="false" outlineLevel="0" collapsed="false">
      <c r="A54" s="25" t="s">
        <v>134</v>
      </c>
      <c r="B54" s="26" t="n">
        <v>44058</v>
      </c>
      <c r="C54" s="0" t="s">
        <v>32</v>
      </c>
      <c r="D54" s="0" t="s">
        <v>33</v>
      </c>
      <c r="E54" s="0" t="s">
        <v>17</v>
      </c>
      <c r="F54" s="0" t="s">
        <v>18</v>
      </c>
      <c r="G54" s="63" t="n">
        <v>0.03</v>
      </c>
      <c r="H54" s="91" t="n">
        <v>0.0280201623551274</v>
      </c>
      <c r="I54" s="92" t="n">
        <v>0.8</v>
      </c>
      <c r="J54" s="93" t="n">
        <v>0.764186246048929</v>
      </c>
    </row>
    <row r="55" customFormat="false" ht="14.4" hidden="false" customHeight="false" outlineLevel="0" collapsed="false">
      <c r="A55" s="25" t="s">
        <v>134</v>
      </c>
      <c r="B55" s="26" t="n">
        <v>44058</v>
      </c>
      <c r="C55" s="0" t="s">
        <v>34</v>
      </c>
      <c r="D55" s="0" t="s">
        <v>35</v>
      </c>
      <c r="E55" s="0" t="s">
        <v>17</v>
      </c>
      <c r="F55" s="0" t="s">
        <v>18</v>
      </c>
      <c r="G55" s="63" t="n">
        <v>0.03</v>
      </c>
      <c r="H55" s="91" t="n">
        <v>0.02588014138154</v>
      </c>
      <c r="I55" s="92" t="n">
        <v>0.8</v>
      </c>
      <c r="J55" s="93" t="n">
        <v>0.7764042414462</v>
      </c>
    </row>
    <row r="56" customFormat="false" ht="14.4" hidden="false" customHeight="false" outlineLevel="0" collapsed="false">
      <c r="A56" s="25" t="s">
        <v>134</v>
      </c>
      <c r="B56" s="26" t="n">
        <v>44058</v>
      </c>
      <c r="C56" s="0" t="s">
        <v>36</v>
      </c>
      <c r="D56" s="0" t="s">
        <v>37</v>
      </c>
      <c r="E56" s="0" t="s">
        <v>17</v>
      </c>
      <c r="F56" s="0" t="s">
        <v>18</v>
      </c>
      <c r="G56" s="63" t="n">
        <v>0.03</v>
      </c>
      <c r="H56" s="91" t="n">
        <v>0.0243202655929929</v>
      </c>
      <c r="I56" s="92" t="n">
        <v>0.8</v>
      </c>
      <c r="J56" s="93" t="n">
        <v>0.729607967789786</v>
      </c>
    </row>
    <row r="57" customFormat="false" ht="14.4" hidden="false" customHeight="false" outlineLevel="0" collapsed="false">
      <c r="A57" s="25" t="s">
        <v>134</v>
      </c>
      <c r="B57" s="26" t="n">
        <v>44058</v>
      </c>
      <c r="C57" s="0" t="s">
        <v>38</v>
      </c>
      <c r="D57" s="0" t="s">
        <v>39</v>
      </c>
      <c r="E57" s="0" t="s">
        <v>19</v>
      </c>
      <c r="F57" s="0" t="s">
        <v>20</v>
      </c>
      <c r="G57" s="63" t="n">
        <v>0.03</v>
      </c>
      <c r="H57" s="91" t="n">
        <v>0.0199431708151988</v>
      </c>
      <c r="I57" s="92" t="n">
        <v>0.8</v>
      </c>
      <c r="J57" s="93" t="n">
        <v>0.747868905569955</v>
      </c>
    </row>
    <row r="58" customFormat="false" ht="14.4" hidden="false" customHeight="false" outlineLevel="0" collapsed="false">
      <c r="A58" s="25" t="s">
        <v>134</v>
      </c>
      <c r="B58" s="26" t="n">
        <v>44058</v>
      </c>
      <c r="C58" s="0" t="s">
        <v>40</v>
      </c>
      <c r="D58" s="0" t="s">
        <v>41</v>
      </c>
      <c r="E58" s="0" t="s">
        <v>19</v>
      </c>
      <c r="F58" s="0" t="s">
        <v>20</v>
      </c>
      <c r="G58" s="63" t="n">
        <v>0.03</v>
      </c>
      <c r="H58" s="91" t="n">
        <v>0.0196818132916035</v>
      </c>
      <c r="I58" s="92" t="n">
        <v>0.8</v>
      </c>
      <c r="J58" s="93" t="n">
        <v>0.738067998435131</v>
      </c>
    </row>
    <row r="59" customFormat="false" ht="14.4" hidden="false" customHeight="false" outlineLevel="0" collapsed="false">
      <c r="A59" s="25" t="s">
        <v>134</v>
      </c>
      <c r="B59" s="26" t="n">
        <v>44058</v>
      </c>
      <c r="C59" s="0" t="s">
        <v>42</v>
      </c>
      <c r="D59" s="0" t="s">
        <v>43</v>
      </c>
      <c r="E59" s="0" t="s">
        <v>19</v>
      </c>
      <c r="F59" s="0" t="s">
        <v>20</v>
      </c>
      <c r="G59" s="63" t="n">
        <v>0.03</v>
      </c>
      <c r="H59" s="91" t="n">
        <v>0.0348335159013481</v>
      </c>
      <c r="I59" s="92" t="n">
        <v>0.8</v>
      </c>
      <c r="J59" s="93" t="n">
        <v>0.746432483600316</v>
      </c>
    </row>
    <row r="60" customFormat="false" ht="14.4" hidden="false" customHeight="false" outlineLevel="0" collapsed="false">
      <c r="A60" s="25" t="s">
        <v>134</v>
      </c>
      <c r="B60" s="26" t="n">
        <v>44058</v>
      </c>
      <c r="C60" s="0" t="s">
        <v>44</v>
      </c>
      <c r="D60" s="0" t="s">
        <v>45</v>
      </c>
      <c r="E60" s="0" t="s">
        <v>22</v>
      </c>
      <c r="F60" s="0" t="s">
        <v>23</v>
      </c>
      <c r="G60" s="63" t="n">
        <v>0.03</v>
      </c>
      <c r="H60" s="91" t="n">
        <v>0.0247344972044273</v>
      </c>
      <c r="I60" s="92" t="n">
        <v>0.8</v>
      </c>
      <c r="J60" s="93" t="n">
        <v>0.742034916132819</v>
      </c>
    </row>
    <row r="61" customFormat="false" ht="14.4" hidden="false" customHeight="false" outlineLevel="0" collapsed="false">
      <c r="A61" s="25" t="s">
        <v>134</v>
      </c>
      <c r="B61" s="26" t="n">
        <v>44058</v>
      </c>
      <c r="C61" s="0" t="s">
        <v>46</v>
      </c>
      <c r="D61" s="0" t="s">
        <v>47</v>
      </c>
      <c r="E61" s="0" t="s">
        <v>22</v>
      </c>
      <c r="F61" s="0" t="s">
        <v>23</v>
      </c>
      <c r="G61" s="63" t="n">
        <v>0.03</v>
      </c>
      <c r="H61" s="91" t="n">
        <v>0.0178978602593987</v>
      </c>
      <c r="I61" s="92" t="n">
        <v>0.8</v>
      </c>
      <c r="J61" s="93" t="n">
        <v>0.767051153974231</v>
      </c>
    </row>
    <row r="62" customFormat="false" ht="14.4" hidden="false" customHeight="false" outlineLevel="0" collapsed="false">
      <c r="A62" s="25" t="s">
        <v>134</v>
      </c>
      <c r="B62" s="26" t="n">
        <v>44058</v>
      </c>
      <c r="C62" s="0" t="s">
        <v>48</v>
      </c>
      <c r="D62" s="0" t="s">
        <v>49</v>
      </c>
      <c r="E62" s="0" t="s">
        <v>22</v>
      </c>
      <c r="F62" s="0" t="s">
        <v>23</v>
      </c>
      <c r="G62" s="63" t="n">
        <v>0.03</v>
      </c>
      <c r="H62" s="91" t="n">
        <v>0</v>
      </c>
      <c r="I62" s="92" t="n">
        <v>0.8</v>
      </c>
      <c r="J62" s="93" t="n">
        <v>0.756104689715879</v>
      </c>
    </row>
    <row r="63" customFormat="false" ht="14.4" hidden="false" customHeight="false" outlineLevel="0" collapsed="false">
      <c r="A63" s="25" t="s">
        <v>134</v>
      </c>
      <c r="B63" s="26" t="n">
        <v>44059</v>
      </c>
      <c r="C63" s="0" t="s">
        <v>28</v>
      </c>
      <c r="D63" s="0" t="s">
        <v>29</v>
      </c>
      <c r="E63" s="0" t="s">
        <v>15</v>
      </c>
      <c r="F63" s="0" t="s">
        <v>16</v>
      </c>
      <c r="G63" s="63" t="n">
        <v>0.03</v>
      </c>
      <c r="H63" s="91" t="n">
        <v>0.0184491064491065</v>
      </c>
      <c r="I63" s="92" t="n">
        <v>0.8</v>
      </c>
      <c r="J63" s="93" t="n">
        <v>0.691841491841492</v>
      </c>
    </row>
    <row r="64" customFormat="false" ht="14.4" hidden="false" customHeight="false" outlineLevel="0" collapsed="false">
      <c r="A64" s="25" t="s">
        <v>134</v>
      </c>
      <c r="B64" s="26" t="n">
        <v>44059</v>
      </c>
      <c r="C64" s="0" t="s">
        <v>30</v>
      </c>
      <c r="D64" s="0" t="s">
        <v>31</v>
      </c>
      <c r="E64" s="0" t="s">
        <v>15</v>
      </c>
      <c r="F64" s="0" t="s">
        <v>16</v>
      </c>
      <c r="G64" s="63" t="n">
        <v>0.03</v>
      </c>
      <c r="H64" s="91" t="n">
        <v>0.0220556324405975</v>
      </c>
      <c r="I64" s="92" t="n">
        <v>0.8</v>
      </c>
      <c r="J64" s="93" t="n">
        <v>0.735187748019917</v>
      </c>
    </row>
    <row r="65" customFormat="false" ht="14.4" hidden="false" customHeight="false" outlineLevel="0" collapsed="false">
      <c r="A65" s="25" t="s">
        <v>134</v>
      </c>
      <c r="B65" s="26" t="n">
        <v>44059</v>
      </c>
      <c r="C65" s="0" t="s">
        <v>32</v>
      </c>
      <c r="D65" s="0" t="s">
        <v>33</v>
      </c>
      <c r="E65" s="0" t="s">
        <v>17</v>
      </c>
      <c r="F65" s="0" t="s">
        <v>18</v>
      </c>
      <c r="G65" s="63" t="n">
        <v>0.03</v>
      </c>
      <c r="H65" s="91" t="n">
        <v>0.023780362527915</v>
      </c>
      <c r="I65" s="92" t="n">
        <v>0.8</v>
      </c>
      <c r="J65" s="93" t="n">
        <v>0.713410875837449</v>
      </c>
    </row>
    <row r="66" customFormat="false" ht="14.4" hidden="false" customHeight="false" outlineLevel="0" collapsed="false">
      <c r="A66" s="25" t="s">
        <v>134</v>
      </c>
      <c r="B66" s="26" t="n">
        <v>44059</v>
      </c>
      <c r="C66" s="0" t="s">
        <v>34</v>
      </c>
      <c r="D66" s="0" t="s">
        <v>35</v>
      </c>
      <c r="E66" s="0" t="s">
        <v>17</v>
      </c>
      <c r="F66" s="0" t="s">
        <v>18</v>
      </c>
      <c r="G66" s="63" t="n">
        <v>0.03</v>
      </c>
      <c r="H66" s="91" t="n">
        <v>0.0219141446742846</v>
      </c>
      <c r="I66" s="92" t="n">
        <v>0.8</v>
      </c>
      <c r="J66" s="93" t="n">
        <v>0.730471489142819</v>
      </c>
    </row>
    <row r="67" customFormat="false" ht="14.4" hidden="false" customHeight="false" outlineLevel="0" collapsed="false">
      <c r="A67" s="25" t="s">
        <v>134</v>
      </c>
      <c r="B67" s="26" t="n">
        <v>44059</v>
      </c>
      <c r="C67" s="0" t="s">
        <v>36</v>
      </c>
      <c r="D67" s="0" t="s">
        <v>37</v>
      </c>
      <c r="E67" s="0" t="s">
        <v>17</v>
      </c>
      <c r="F67" s="0" t="s">
        <v>18</v>
      </c>
      <c r="G67" s="63" t="n">
        <v>0.03</v>
      </c>
      <c r="H67" s="91" t="n">
        <v>0.0205451013632832</v>
      </c>
      <c r="I67" s="92" t="n">
        <v>0.8</v>
      </c>
      <c r="J67" s="93" t="n">
        <v>0.770441301123119</v>
      </c>
    </row>
    <row r="68" customFormat="false" ht="14.4" hidden="false" customHeight="false" outlineLevel="0" collapsed="false">
      <c r="A68" s="25" t="s">
        <v>134</v>
      </c>
      <c r="B68" s="26" t="n">
        <v>44059</v>
      </c>
      <c r="C68" s="0" t="s">
        <v>38</v>
      </c>
      <c r="D68" s="0" t="s">
        <v>39</v>
      </c>
      <c r="E68" s="0" t="s">
        <v>19</v>
      </c>
      <c r="F68" s="0" t="s">
        <v>20</v>
      </c>
      <c r="G68" s="63" t="n">
        <v>0.03</v>
      </c>
      <c r="H68" s="91" t="n">
        <v>0.0168068805320554</v>
      </c>
      <c r="I68" s="92" t="n">
        <v>0.8</v>
      </c>
      <c r="J68" s="93" t="n">
        <v>0.72029487994523</v>
      </c>
    </row>
    <row r="69" customFormat="false" ht="14.4" hidden="false" customHeight="false" outlineLevel="0" collapsed="false">
      <c r="A69" s="25" t="s">
        <v>134</v>
      </c>
      <c r="B69" s="26" t="n">
        <v>44059</v>
      </c>
      <c r="C69" s="0" t="s">
        <v>40</v>
      </c>
      <c r="D69" s="0" t="s">
        <v>41</v>
      </c>
      <c r="E69" s="0" t="s">
        <v>19</v>
      </c>
      <c r="F69" s="0" t="s">
        <v>20</v>
      </c>
      <c r="G69" s="63" t="n">
        <v>0.03</v>
      </c>
      <c r="H69" s="91" t="n">
        <v>0.0165455230084601</v>
      </c>
      <c r="I69" s="92" t="n">
        <v>0.8</v>
      </c>
      <c r="J69" s="93" t="n">
        <v>0.709093843219718</v>
      </c>
    </row>
    <row r="70" customFormat="false" ht="14.4" hidden="false" customHeight="false" outlineLevel="0" collapsed="false">
      <c r="A70" s="25" t="s">
        <v>134</v>
      </c>
      <c r="B70" s="26" t="n">
        <v>44059</v>
      </c>
      <c r="C70" s="0" t="s">
        <v>42</v>
      </c>
      <c r="D70" s="0" t="s">
        <v>43</v>
      </c>
      <c r="E70" s="0" t="s">
        <v>19</v>
      </c>
      <c r="F70" s="0" t="s">
        <v>20</v>
      </c>
      <c r="G70" s="63" t="n">
        <v>0.03</v>
      </c>
      <c r="H70" s="91" t="n">
        <v>0.0292081063458686</v>
      </c>
      <c r="I70" s="92" t="n">
        <v>0.8</v>
      </c>
      <c r="J70" s="93" t="n">
        <v>0.730202658646715</v>
      </c>
    </row>
    <row r="71" customFormat="false" ht="14.4" hidden="false" customHeight="false" outlineLevel="0" collapsed="false">
      <c r="A71" s="25" t="s">
        <v>134</v>
      </c>
      <c r="B71" s="26" t="n">
        <v>44059</v>
      </c>
      <c r="C71" s="0" t="s">
        <v>44</v>
      </c>
      <c r="D71" s="0" t="s">
        <v>45</v>
      </c>
      <c r="E71" s="0" t="s">
        <v>22</v>
      </c>
      <c r="F71" s="0" t="s">
        <v>23</v>
      </c>
      <c r="G71" s="63" t="n">
        <v>0.03</v>
      </c>
      <c r="H71" s="91" t="n">
        <v>0.0206855298547606</v>
      </c>
      <c r="I71" s="92" t="n">
        <v>0.8</v>
      </c>
      <c r="J71" s="93" t="n">
        <v>0.775707369553524</v>
      </c>
    </row>
    <row r="72" customFormat="false" ht="14.4" hidden="false" customHeight="false" outlineLevel="0" collapsed="false">
      <c r="A72" s="25" t="s">
        <v>134</v>
      </c>
      <c r="B72" s="26" t="n">
        <v>44059</v>
      </c>
      <c r="C72" s="0" t="s">
        <v>46</v>
      </c>
      <c r="D72" s="0" t="s">
        <v>47</v>
      </c>
      <c r="E72" s="0" t="s">
        <v>22</v>
      </c>
      <c r="F72" s="0" t="s">
        <v>23</v>
      </c>
      <c r="G72" s="63" t="n">
        <v>0.03</v>
      </c>
      <c r="H72" s="91" t="n">
        <v>0.0149275112610777</v>
      </c>
      <c r="I72" s="92" t="n">
        <v>0.8</v>
      </c>
      <c r="J72" s="93" t="n">
        <v>0.746375563053885</v>
      </c>
    </row>
    <row r="73" customFormat="false" ht="14.4" hidden="false" customHeight="false" outlineLevel="0" collapsed="false">
      <c r="A73" s="25" t="s">
        <v>134</v>
      </c>
      <c r="B73" s="26" t="n">
        <v>44059</v>
      </c>
      <c r="C73" s="0" t="s">
        <v>48</v>
      </c>
      <c r="D73" s="0" t="s">
        <v>49</v>
      </c>
      <c r="E73" s="0" t="s">
        <v>22</v>
      </c>
      <c r="F73" s="0" t="s">
        <v>23</v>
      </c>
      <c r="G73" s="63" t="n">
        <v>0.03</v>
      </c>
      <c r="H73" s="91" t="n">
        <v>0.0524050760428383</v>
      </c>
      <c r="I73" s="92" t="n">
        <v>0.8</v>
      </c>
      <c r="J73" s="93" t="n">
        <v>0.748643943469119</v>
      </c>
    </row>
    <row r="74" customFormat="false" ht="14.4" hidden="false" customHeight="false" outlineLevel="0" collapsed="false">
      <c r="A74" s="25" t="s">
        <v>135</v>
      </c>
      <c r="B74" s="26" t="n">
        <v>44060</v>
      </c>
      <c r="C74" s="0" t="s">
        <v>28</v>
      </c>
      <c r="D74" s="0" t="s">
        <v>29</v>
      </c>
      <c r="E74" s="0" t="s">
        <v>15</v>
      </c>
      <c r="F74" s="0" t="s">
        <v>16</v>
      </c>
      <c r="G74" s="63" t="n">
        <v>0.03</v>
      </c>
      <c r="H74" s="91" t="n">
        <v>0.0152547367162752</v>
      </c>
      <c r="I74" s="92" t="n">
        <v>0.8</v>
      </c>
      <c r="J74" s="93" t="n">
        <v>0.762736835813759</v>
      </c>
    </row>
    <row r="75" customFormat="false" ht="14.4" hidden="false" customHeight="false" outlineLevel="0" collapsed="false">
      <c r="A75" s="25" t="s">
        <v>135</v>
      </c>
      <c r="B75" s="26" t="n">
        <v>44060</v>
      </c>
      <c r="C75" s="0" t="s">
        <v>30</v>
      </c>
      <c r="D75" s="0" t="s">
        <v>31</v>
      </c>
      <c r="E75" s="0" t="s">
        <v>15</v>
      </c>
      <c r="F75" s="0" t="s">
        <v>16</v>
      </c>
      <c r="G75" s="63" t="n">
        <v>0.03</v>
      </c>
      <c r="H75" s="91" t="n">
        <v>0.0181809034399944</v>
      </c>
      <c r="I75" s="92" t="n">
        <v>0.8</v>
      </c>
      <c r="J75" s="93" t="n">
        <v>0.779181575999758</v>
      </c>
    </row>
    <row r="76" customFormat="false" ht="14.4" hidden="false" customHeight="false" outlineLevel="0" collapsed="false">
      <c r="A76" s="25" t="s">
        <v>135</v>
      </c>
      <c r="B76" s="26" t="n">
        <v>44060</v>
      </c>
      <c r="C76" s="0" t="s">
        <v>32</v>
      </c>
      <c r="D76" s="0" t="s">
        <v>33</v>
      </c>
      <c r="E76" s="0" t="s">
        <v>17</v>
      </c>
      <c r="F76" s="0" t="s">
        <v>18</v>
      </c>
      <c r="G76" s="63" t="n">
        <v>0.03</v>
      </c>
      <c r="H76" s="91" t="n">
        <v>0.0195405627007026</v>
      </c>
      <c r="I76" s="92" t="n">
        <v>0.8</v>
      </c>
      <c r="J76" s="93" t="n">
        <v>0.732771101276346</v>
      </c>
    </row>
    <row r="77" customFormat="false" ht="14.4" hidden="false" customHeight="false" outlineLevel="0" collapsed="false">
      <c r="A77" s="25" t="s">
        <v>135</v>
      </c>
      <c r="B77" s="26" t="n">
        <v>44060</v>
      </c>
      <c r="C77" s="0" t="s">
        <v>34</v>
      </c>
      <c r="D77" s="0" t="s">
        <v>35</v>
      </c>
      <c r="E77" s="0" t="s">
        <v>17</v>
      </c>
      <c r="F77" s="0" t="s">
        <v>18</v>
      </c>
      <c r="G77" s="63" t="n">
        <v>0.03</v>
      </c>
      <c r="H77" s="91" t="n">
        <v>0.0179481479670291</v>
      </c>
      <c r="I77" s="92" t="n">
        <v>0.8</v>
      </c>
      <c r="J77" s="93" t="n">
        <v>0.769206341444104</v>
      </c>
    </row>
    <row r="78" customFormat="false" ht="14.4" hidden="false" customHeight="false" outlineLevel="0" collapsed="false">
      <c r="A78" s="25" t="s">
        <v>135</v>
      </c>
      <c r="B78" s="26" t="n">
        <v>44060</v>
      </c>
      <c r="C78" s="0" t="s">
        <v>36</v>
      </c>
      <c r="D78" s="0" t="s">
        <v>37</v>
      </c>
      <c r="E78" s="0" t="s">
        <v>17</v>
      </c>
      <c r="F78" s="0" t="s">
        <v>18</v>
      </c>
      <c r="G78" s="63" t="n">
        <v>0.03</v>
      </c>
      <c r="H78" s="91" t="n">
        <v>0.0167699371335735</v>
      </c>
      <c r="I78" s="92" t="n">
        <v>0.8</v>
      </c>
      <c r="J78" s="93" t="n">
        <v>0.718711591438865</v>
      </c>
    </row>
    <row r="79" customFormat="false" ht="14.4" hidden="false" customHeight="false" outlineLevel="0" collapsed="false">
      <c r="A79" s="25" t="s">
        <v>135</v>
      </c>
      <c r="B79" s="26" t="n">
        <v>44060</v>
      </c>
      <c r="C79" s="0" t="s">
        <v>38</v>
      </c>
      <c r="D79" s="0" t="s">
        <v>39</v>
      </c>
      <c r="E79" s="0" t="s">
        <v>19</v>
      </c>
      <c r="F79" s="0" t="s">
        <v>20</v>
      </c>
      <c r="G79" s="63" t="n">
        <v>0.03</v>
      </c>
      <c r="H79" s="91" t="n">
        <v>0.0136705902489119</v>
      </c>
      <c r="I79" s="92" t="n">
        <v>0.8</v>
      </c>
      <c r="J79" s="93" t="n">
        <v>0.683529512445597</v>
      </c>
    </row>
    <row r="80" customFormat="false" ht="14.4" hidden="false" customHeight="false" outlineLevel="0" collapsed="false">
      <c r="A80" s="25" t="s">
        <v>135</v>
      </c>
      <c r="B80" s="26" t="n">
        <v>44060</v>
      </c>
      <c r="C80" s="0" t="s">
        <v>40</v>
      </c>
      <c r="D80" s="0" t="s">
        <v>41</v>
      </c>
      <c r="E80" s="0" t="s">
        <v>19</v>
      </c>
      <c r="F80" s="0" t="s">
        <v>20</v>
      </c>
      <c r="G80" s="63" t="n">
        <v>0.03</v>
      </c>
      <c r="H80" s="91" t="n">
        <v>0.0134092327253167</v>
      </c>
      <c r="I80" s="92" t="n">
        <v>0.8</v>
      </c>
      <c r="J80" s="93" t="n">
        <v>0.670461636265833</v>
      </c>
    </row>
    <row r="81" customFormat="false" ht="14.4" hidden="false" customHeight="false" outlineLevel="0" collapsed="false">
      <c r="A81" s="25" t="s">
        <v>135</v>
      </c>
      <c r="B81" s="26" t="n">
        <v>44060</v>
      </c>
      <c r="C81" s="0" t="s">
        <v>42</v>
      </c>
      <c r="D81" s="0" t="s">
        <v>43</v>
      </c>
      <c r="E81" s="0" t="s">
        <v>19</v>
      </c>
      <c r="F81" s="0" t="s">
        <v>20</v>
      </c>
      <c r="G81" s="63" t="n">
        <v>0.03</v>
      </c>
      <c r="H81" s="91" t="n">
        <v>0.0235826967903891</v>
      </c>
      <c r="I81" s="92" t="n">
        <v>0.8</v>
      </c>
      <c r="J81" s="93" t="n">
        <v>0.707480903711673</v>
      </c>
    </row>
    <row r="82" customFormat="false" ht="14.4" hidden="false" customHeight="false" outlineLevel="0" collapsed="false">
      <c r="A82" s="25" t="s">
        <v>135</v>
      </c>
      <c r="B82" s="26" t="n">
        <v>44060</v>
      </c>
      <c r="C82" s="0" t="s">
        <v>44</v>
      </c>
      <c r="D82" s="0" t="s">
        <v>45</v>
      </c>
      <c r="E82" s="0" t="s">
        <v>22</v>
      </c>
      <c r="F82" s="0" t="s">
        <v>23</v>
      </c>
      <c r="G82" s="63" t="n">
        <v>0.03</v>
      </c>
      <c r="H82" s="91" t="n">
        <v>0.016636562505094</v>
      </c>
      <c r="I82" s="92" t="n">
        <v>0.8</v>
      </c>
      <c r="J82" s="93" t="n">
        <v>0.712995535932599</v>
      </c>
    </row>
    <row r="83" customFormat="false" ht="14.4" hidden="false" customHeight="false" outlineLevel="0" collapsed="false">
      <c r="A83" s="25" t="s">
        <v>135</v>
      </c>
      <c r="B83" s="26" t="n">
        <v>44060</v>
      </c>
      <c r="C83" s="0" t="s">
        <v>46</v>
      </c>
      <c r="D83" s="0" t="s">
        <v>47</v>
      </c>
      <c r="E83" s="0" t="s">
        <v>22</v>
      </c>
      <c r="F83" s="0" t="s">
        <v>23</v>
      </c>
      <c r="G83" s="63" t="n">
        <v>0.03</v>
      </c>
      <c r="H83" s="91" t="n">
        <v>0.0119571622627567</v>
      </c>
      <c r="I83" s="92" t="n">
        <v>0.8</v>
      </c>
      <c r="J83" s="93" t="n">
        <v>0.597858113137834</v>
      </c>
    </row>
    <row r="84" customFormat="false" ht="14.4" hidden="false" customHeight="false" outlineLevel="0" collapsed="false">
      <c r="A84" s="25" t="s">
        <v>135</v>
      </c>
      <c r="B84" s="26" t="n">
        <v>44060</v>
      </c>
      <c r="C84" s="0" t="s">
        <v>48</v>
      </c>
      <c r="D84" s="0" t="s">
        <v>49</v>
      </c>
      <c r="E84" s="0" t="s">
        <v>22</v>
      </c>
      <c r="F84" s="0" t="s">
        <v>23</v>
      </c>
      <c r="G84" s="63" t="n">
        <v>0.03</v>
      </c>
      <c r="H84" s="91" t="n">
        <v>0.0418014279426867</v>
      </c>
      <c r="I84" s="92" t="n">
        <v>0.8</v>
      </c>
      <c r="J84" s="93" t="n">
        <v>0.6270214191403</v>
      </c>
    </row>
    <row r="85" customFormat="false" ht="14.4" hidden="false" customHeight="false" outlineLevel="0" collapsed="false">
      <c r="A85" s="25" t="s">
        <v>135</v>
      </c>
      <c r="B85" s="26" t="n">
        <v>44061</v>
      </c>
      <c r="C85" s="0" t="s">
        <v>28</v>
      </c>
      <c r="D85" s="0" t="s">
        <v>29</v>
      </c>
      <c r="E85" s="0" t="s">
        <v>15</v>
      </c>
      <c r="F85" s="0" t="s">
        <v>16</v>
      </c>
      <c r="G85" s="63" t="n">
        <v>0.03</v>
      </c>
      <c r="H85" s="91" t="n">
        <v>0.0120603669834439</v>
      </c>
      <c r="I85" s="92" t="n">
        <v>0.8</v>
      </c>
      <c r="J85" s="93" t="n">
        <v>0.603018349172195</v>
      </c>
    </row>
    <row r="86" customFormat="false" ht="14.4" hidden="false" customHeight="false" outlineLevel="0" collapsed="false">
      <c r="A86" s="25" t="s">
        <v>135</v>
      </c>
      <c r="B86" s="26" t="n">
        <v>44061</v>
      </c>
      <c r="C86" s="0" t="s">
        <v>30</v>
      </c>
      <c r="D86" s="0" t="s">
        <v>31</v>
      </c>
      <c r="E86" s="0" t="s">
        <v>15</v>
      </c>
      <c r="F86" s="0" t="s">
        <v>16</v>
      </c>
      <c r="G86" s="63" t="n">
        <v>0.03</v>
      </c>
      <c r="H86" s="91" t="n">
        <v>0.0129177933177933</v>
      </c>
      <c r="I86" s="92" t="n">
        <v>0.8</v>
      </c>
      <c r="J86" s="93" t="n">
        <v>0.645889665889666</v>
      </c>
    </row>
    <row r="87" customFormat="false" ht="14.4" hidden="false" customHeight="false" outlineLevel="0" collapsed="false">
      <c r="A87" s="25" t="s">
        <v>135</v>
      </c>
      <c r="B87" s="26" t="n">
        <v>44061</v>
      </c>
      <c r="C87" s="0" t="s">
        <v>32</v>
      </c>
      <c r="D87" s="0" t="s">
        <v>33</v>
      </c>
      <c r="E87" s="0" t="s">
        <v>17</v>
      </c>
      <c r="F87" s="0" t="s">
        <v>18</v>
      </c>
      <c r="G87" s="63" t="n">
        <v>0.03</v>
      </c>
      <c r="H87" s="91" t="n">
        <v>0.0287462315462315</v>
      </c>
      <c r="I87" s="92" t="n">
        <v>0.8</v>
      </c>
      <c r="J87" s="93" t="n">
        <v>0.615990675990676</v>
      </c>
    </row>
    <row r="88" customFormat="false" ht="14.4" hidden="false" customHeight="false" outlineLevel="0" collapsed="false">
      <c r="A88" s="25" t="s">
        <v>135</v>
      </c>
      <c r="B88" s="26" t="n">
        <v>44061</v>
      </c>
      <c r="C88" s="0" t="s">
        <v>34</v>
      </c>
      <c r="D88" s="0" t="s">
        <v>35</v>
      </c>
      <c r="E88" s="0" t="s">
        <v>17</v>
      </c>
      <c r="F88" s="0" t="s">
        <v>18</v>
      </c>
      <c r="G88" s="63" t="n">
        <v>0.03</v>
      </c>
      <c r="H88" s="91" t="n">
        <v>0.0316438228438228</v>
      </c>
      <c r="I88" s="92" t="n">
        <v>0.8</v>
      </c>
      <c r="J88" s="93" t="n">
        <v>0.632876456876457</v>
      </c>
    </row>
    <row r="89" customFormat="false" ht="14.4" hidden="false" customHeight="false" outlineLevel="0" collapsed="false">
      <c r="A89" s="25" t="s">
        <v>135</v>
      </c>
      <c r="B89" s="26" t="n">
        <v>44061</v>
      </c>
      <c r="C89" s="0" t="s">
        <v>36</v>
      </c>
      <c r="D89" s="0" t="s">
        <v>37</v>
      </c>
      <c r="E89" s="0" t="s">
        <v>17</v>
      </c>
      <c r="F89" s="0" t="s">
        <v>18</v>
      </c>
      <c r="G89" s="63" t="n">
        <v>0.03</v>
      </c>
      <c r="H89" s="91" t="n">
        <v>0.0288484848484848</v>
      </c>
      <c r="I89" s="92" t="n">
        <v>0.8</v>
      </c>
      <c r="J89" s="93" t="n">
        <v>0.618181818181818</v>
      </c>
    </row>
    <row r="90" customFormat="false" ht="14.4" hidden="false" customHeight="false" outlineLevel="0" collapsed="false">
      <c r="A90" s="25" t="s">
        <v>135</v>
      </c>
      <c r="B90" s="26" t="n">
        <v>44061</v>
      </c>
      <c r="C90" s="0" t="s">
        <v>38</v>
      </c>
      <c r="D90" s="0" t="s">
        <v>39</v>
      </c>
      <c r="E90" s="0" t="s">
        <v>19</v>
      </c>
      <c r="F90" s="0" t="s">
        <v>20</v>
      </c>
      <c r="G90" s="63" t="n">
        <v>0.03</v>
      </c>
      <c r="H90" s="91" t="n">
        <v>0.0256405594405594</v>
      </c>
      <c r="I90" s="92" t="n">
        <v>0.8</v>
      </c>
      <c r="J90" s="93" t="n">
        <v>0.641013986013986</v>
      </c>
    </row>
    <row r="91" customFormat="false" ht="14.4" hidden="false" customHeight="false" outlineLevel="0" collapsed="false">
      <c r="A91" s="25" t="s">
        <v>135</v>
      </c>
      <c r="B91" s="26" t="n">
        <v>44061</v>
      </c>
      <c r="C91" s="0" t="s">
        <v>40</v>
      </c>
      <c r="D91" s="0" t="s">
        <v>41</v>
      </c>
      <c r="E91" s="0" t="s">
        <v>19</v>
      </c>
      <c r="F91" s="0" t="s">
        <v>20</v>
      </c>
      <c r="G91" s="63" t="n">
        <v>0.03</v>
      </c>
      <c r="H91" s="91" t="n">
        <v>0.0186503496503496</v>
      </c>
      <c r="I91" s="92" t="n">
        <v>0.8</v>
      </c>
      <c r="J91" s="93" t="n">
        <v>0.621678321678322</v>
      </c>
    </row>
    <row r="92" customFormat="false" ht="14.4" hidden="false" customHeight="false" outlineLevel="0" collapsed="false">
      <c r="A92" s="25" t="s">
        <v>135</v>
      </c>
      <c r="B92" s="26" t="n">
        <v>44061</v>
      </c>
      <c r="C92" s="0" t="s">
        <v>42</v>
      </c>
      <c r="D92" s="0" t="s">
        <v>43</v>
      </c>
      <c r="E92" s="0" t="s">
        <v>19</v>
      </c>
      <c r="F92" s="0" t="s">
        <v>20</v>
      </c>
      <c r="G92" s="63" t="n">
        <v>0.03</v>
      </c>
      <c r="H92" s="91" t="n">
        <v>0.0448312354312354</v>
      </c>
      <c r="I92" s="92" t="n">
        <v>0.8</v>
      </c>
      <c r="J92" s="93" t="n">
        <v>0.640446220446221</v>
      </c>
    </row>
    <row r="93" customFormat="false" ht="14.4" hidden="false" customHeight="false" outlineLevel="0" collapsed="false">
      <c r="A93" s="25" t="s">
        <v>135</v>
      </c>
      <c r="B93" s="26" t="n">
        <v>44061</v>
      </c>
      <c r="C93" s="0" t="s">
        <v>44</v>
      </c>
      <c r="D93" s="0" t="s">
        <v>45</v>
      </c>
      <c r="E93" s="0" t="s">
        <v>22</v>
      </c>
      <c r="F93" s="0" t="s">
        <v>23</v>
      </c>
      <c r="G93" s="63" t="n">
        <v>0.03</v>
      </c>
      <c r="H93" s="91" t="n">
        <v>0.0326470862470863</v>
      </c>
      <c r="I93" s="92" t="n">
        <v>0.8</v>
      </c>
      <c r="J93" s="93" t="n">
        <v>0.652941724941725</v>
      </c>
    </row>
    <row r="94" customFormat="false" ht="14.4" hidden="false" customHeight="false" outlineLevel="0" collapsed="false">
      <c r="A94" s="25" t="s">
        <v>135</v>
      </c>
      <c r="B94" s="26" t="n">
        <v>44061</v>
      </c>
      <c r="C94" s="0" t="s">
        <v>46</v>
      </c>
      <c r="D94" s="0" t="s">
        <v>47</v>
      </c>
      <c r="E94" s="0" t="s">
        <v>22</v>
      </c>
      <c r="F94" s="0" t="s">
        <v>23</v>
      </c>
      <c r="G94" s="63" t="n">
        <v>0.03</v>
      </c>
      <c r="H94" s="91" t="n">
        <v>0.0307651903651904</v>
      </c>
      <c r="I94" s="92" t="n">
        <v>0.8</v>
      </c>
      <c r="J94" s="93" t="n">
        <v>0.659254079254079</v>
      </c>
    </row>
    <row r="95" customFormat="false" ht="14.4" hidden="false" customHeight="false" outlineLevel="0" collapsed="false">
      <c r="A95" s="25" t="s">
        <v>135</v>
      </c>
      <c r="B95" s="26" t="n">
        <v>44061</v>
      </c>
      <c r="C95" s="0" t="s">
        <v>48</v>
      </c>
      <c r="D95" s="0" t="s">
        <v>49</v>
      </c>
      <c r="E95" s="0" t="s">
        <v>22</v>
      </c>
      <c r="F95" s="0" t="s">
        <v>23</v>
      </c>
      <c r="G95" s="63" t="n">
        <v>0.03</v>
      </c>
      <c r="H95" s="91" t="n">
        <v>0.0722909090909091</v>
      </c>
      <c r="I95" s="92" t="n">
        <v>0.8</v>
      </c>
      <c r="J95" s="93" t="n">
        <v>0.657190082644628</v>
      </c>
    </row>
    <row r="96" customFormat="false" ht="14.4" hidden="false" customHeight="false" outlineLevel="0" collapsed="false">
      <c r="A96" s="25" t="s">
        <v>135</v>
      </c>
      <c r="B96" s="26" t="n">
        <v>44062</v>
      </c>
      <c r="C96" s="0" t="s">
        <v>28</v>
      </c>
      <c r="D96" s="0" t="s">
        <v>29</v>
      </c>
      <c r="E96" s="0" t="s">
        <v>15</v>
      </c>
      <c r="F96" s="0" t="s">
        <v>16</v>
      </c>
      <c r="G96" s="63" t="n">
        <v>0.03</v>
      </c>
      <c r="H96" s="91" t="n">
        <v>0.0172606837606838</v>
      </c>
      <c r="I96" s="92" t="n">
        <v>0.8</v>
      </c>
      <c r="J96" s="93" t="n">
        <v>0.73974358974359</v>
      </c>
    </row>
    <row r="97" customFormat="false" ht="14.4" hidden="false" customHeight="false" outlineLevel="0" collapsed="false">
      <c r="A97" s="25" t="s">
        <v>135</v>
      </c>
      <c r="B97" s="26" t="n">
        <v>44062</v>
      </c>
      <c r="C97" s="0" t="s">
        <v>30</v>
      </c>
      <c r="D97" s="0" t="s">
        <v>31</v>
      </c>
      <c r="E97" s="0" t="s">
        <v>15</v>
      </c>
      <c r="F97" s="0" t="s">
        <v>16</v>
      </c>
      <c r="G97" s="63" t="n">
        <v>0.03</v>
      </c>
      <c r="H97" s="91" t="n">
        <v>0.0243841491841492</v>
      </c>
      <c r="I97" s="92" t="n">
        <v>0.8</v>
      </c>
      <c r="J97" s="93" t="n">
        <v>0.731524475524475</v>
      </c>
    </row>
    <row r="98" customFormat="false" ht="14.4" hidden="false" customHeight="false" outlineLevel="0" collapsed="false">
      <c r="A98" s="25" t="s">
        <v>135</v>
      </c>
      <c r="B98" s="26" t="n">
        <v>44062</v>
      </c>
      <c r="C98" s="0" t="s">
        <v>32</v>
      </c>
      <c r="D98" s="0" t="s">
        <v>33</v>
      </c>
      <c r="E98" s="0" t="s">
        <v>17</v>
      </c>
      <c r="F98" s="0" t="s">
        <v>18</v>
      </c>
      <c r="G98" s="63" t="n">
        <v>0.03</v>
      </c>
      <c r="H98" s="91" t="n">
        <v>0.0426428904428904</v>
      </c>
      <c r="I98" s="92" t="n">
        <v>0.8</v>
      </c>
      <c r="J98" s="93" t="n">
        <v>0.799554195804196</v>
      </c>
    </row>
    <row r="99" customFormat="false" ht="14.4" hidden="false" customHeight="false" outlineLevel="0" collapsed="false">
      <c r="A99" s="25" t="s">
        <v>135</v>
      </c>
      <c r="B99" s="26" t="n">
        <v>44062</v>
      </c>
      <c r="C99" s="0" t="s">
        <v>34</v>
      </c>
      <c r="D99" s="0" t="s">
        <v>35</v>
      </c>
      <c r="E99" s="0" t="s">
        <v>17</v>
      </c>
      <c r="F99" s="0" t="s">
        <v>18</v>
      </c>
      <c r="G99" s="63" t="n">
        <v>0.03</v>
      </c>
      <c r="H99" s="91" t="n">
        <v>0.0158590520590521</v>
      </c>
      <c r="I99" s="92" t="n">
        <v>0.8</v>
      </c>
      <c r="J99" s="93" t="n">
        <v>0.792952602952603</v>
      </c>
    </row>
    <row r="100" customFormat="false" ht="14.4" hidden="false" customHeight="false" outlineLevel="0" collapsed="false">
      <c r="A100" s="25" t="s">
        <v>135</v>
      </c>
      <c r="B100" s="26" t="n">
        <v>44062</v>
      </c>
      <c r="C100" s="0" t="s">
        <v>36</v>
      </c>
      <c r="D100" s="0" t="s">
        <v>37</v>
      </c>
      <c r="E100" s="0" t="s">
        <v>17</v>
      </c>
      <c r="F100" s="0" t="s">
        <v>18</v>
      </c>
      <c r="G100" s="63" t="n">
        <v>0.03</v>
      </c>
      <c r="H100" s="91" t="n">
        <v>0.0205757575757576</v>
      </c>
      <c r="I100" s="92" t="n">
        <v>0.8</v>
      </c>
      <c r="J100" s="93" t="n">
        <v>0.771590909090909</v>
      </c>
    </row>
    <row r="101" customFormat="false" ht="14.4" hidden="false" customHeight="false" outlineLevel="0" collapsed="false">
      <c r="A101" s="25" t="s">
        <v>135</v>
      </c>
      <c r="B101" s="26" t="n">
        <v>44062</v>
      </c>
      <c r="C101" s="0" t="s">
        <v>38</v>
      </c>
      <c r="D101" s="0" t="s">
        <v>39</v>
      </c>
      <c r="E101" s="0" t="s">
        <v>19</v>
      </c>
      <c r="F101" s="0" t="s">
        <v>20</v>
      </c>
      <c r="G101" s="63" t="n">
        <v>0.03</v>
      </c>
      <c r="H101" s="91" t="n">
        <v>0.0181510489510489</v>
      </c>
      <c r="I101" s="92" t="n">
        <v>0.8</v>
      </c>
      <c r="J101" s="93" t="n">
        <v>0.777902097902098</v>
      </c>
    </row>
    <row r="102" customFormat="false" ht="14.4" hidden="false" customHeight="false" outlineLevel="0" collapsed="false">
      <c r="A102" s="25" t="s">
        <v>135</v>
      </c>
      <c r="B102" s="26" t="n">
        <v>44062</v>
      </c>
      <c r="C102" s="0" t="s">
        <v>40</v>
      </c>
      <c r="D102" s="0" t="s">
        <v>41</v>
      </c>
      <c r="E102" s="0" t="s">
        <v>19</v>
      </c>
      <c r="F102" s="0" t="s">
        <v>20</v>
      </c>
      <c r="G102" s="63" t="n">
        <v>0.03</v>
      </c>
      <c r="H102" s="91" t="n">
        <v>0.0229972027972028</v>
      </c>
      <c r="I102" s="92" t="n">
        <v>0.8</v>
      </c>
      <c r="J102" s="93" t="n">
        <v>0.766573426573427</v>
      </c>
    </row>
    <row r="103" customFormat="false" ht="14.4" hidden="false" customHeight="false" outlineLevel="0" collapsed="false">
      <c r="A103" s="25" t="s">
        <v>135</v>
      </c>
      <c r="B103" s="26" t="n">
        <v>44062</v>
      </c>
      <c r="C103" s="0" t="s">
        <v>42</v>
      </c>
      <c r="D103" s="0" t="s">
        <v>43</v>
      </c>
      <c r="E103" s="0" t="s">
        <v>19</v>
      </c>
      <c r="F103" s="0" t="s">
        <v>20</v>
      </c>
      <c r="G103" s="63" t="n">
        <v>0.03</v>
      </c>
      <c r="H103" s="91" t="n">
        <v>0.0381407925407925</v>
      </c>
      <c r="I103" s="92" t="n">
        <v>0.8</v>
      </c>
      <c r="J103" s="93" t="n">
        <v>0.762815850815851</v>
      </c>
    </row>
    <row r="104" customFormat="false" ht="14.4" hidden="false" customHeight="false" outlineLevel="0" collapsed="false">
      <c r="A104" s="25" t="s">
        <v>135</v>
      </c>
      <c r="B104" s="26" t="n">
        <v>44062</v>
      </c>
      <c r="C104" s="0" t="s">
        <v>44</v>
      </c>
      <c r="D104" s="0" t="s">
        <v>45</v>
      </c>
      <c r="E104" s="0" t="s">
        <v>22</v>
      </c>
      <c r="F104" s="0" t="s">
        <v>23</v>
      </c>
      <c r="G104" s="63" t="n">
        <v>0.03</v>
      </c>
      <c r="H104" s="91" t="n">
        <v>0.0323058275058275</v>
      </c>
      <c r="I104" s="92" t="n">
        <v>0.8</v>
      </c>
      <c r="J104" s="93" t="n">
        <v>0.807645687645688</v>
      </c>
    </row>
    <row r="105" customFormat="false" ht="14.4" hidden="false" customHeight="false" outlineLevel="0" collapsed="false">
      <c r="A105" s="25" t="s">
        <v>135</v>
      </c>
      <c r="B105" s="26" t="n">
        <v>44062</v>
      </c>
      <c r="C105" s="0" t="s">
        <v>46</v>
      </c>
      <c r="D105" s="0" t="s">
        <v>47</v>
      </c>
      <c r="E105" s="0" t="s">
        <v>22</v>
      </c>
      <c r="F105" s="0" t="s">
        <v>23</v>
      </c>
      <c r="G105" s="63" t="n">
        <v>0.03</v>
      </c>
      <c r="H105" s="91" t="n">
        <v>0.00601646426611462</v>
      </c>
      <c r="I105" s="92" t="n">
        <v>0.8</v>
      </c>
      <c r="J105" s="93" t="n">
        <v>0.601646426611462</v>
      </c>
    </row>
    <row r="106" customFormat="false" ht="14.4" hidden="false" customHeight="false" outlineLevel="0" collapsed="false">
      <c r="A106" s="25" t="s">
        <v>135</v>
      </c>
      <c r="B106" s="26" t="n">
        <v>44062</v>
      </c>
      <c r="C106" s="0" t="s">
        <v>48</v>
      </c>
      <c r="D106" s="0" t="s">
        <v>49</v>
      </c>
      <c r="E106" s="0" t="s">
        <v>22</v>
      </c>
      <c r="F106" s="0" t="s">
        <v>23</v>
      </c>
      <c r="G106" s="63" t="n">
        <v>0.03</v>
      </c>
      <c r="H106" s="91" t="n">
        <v>0.0866895104895105</v>
      </c>
      <c r="I106" s="92" t="n">
        <v>0.8</v>
      </c>
      <c r="J106" s="93" t="n">
        <v>0.78808645899555</v>
      </c>
    </row>
    <row r="107" customFormat="false" ht="14.4" hidden="false" customHeight="false" outlineLevel="0" collapsed="false">
      <c r="A107" s="25" t="s">
        <v>135</v>
      </c>
      <c r="B107" s="26" t="n">
        <v>44063</v>
      </c>
      <c r="C107" s="0" t="s">
        <v>28</v>
      </c>
      <c r="D107" s="0" t="s">
        <v>29</v>
      </c>
      <c r="E107" s="0" t="s">
        <v>15</v>
      </c>
      <c r="F107" s="0" t="s">
        <v>16</v>
      </c>
      <c r="G107" s="63" t="n">
        <v>0.03</v>
      </c>
      <c r="H107" s="91" t="n">
        <v>0.0330854700854701</v>
      </c>
      <c r="I107" s="92" t="n">
        <v>0.8</v>
      </c>
      <c r="J107" s="93" t="n">
        <v>0.763510848126233</v>
      </c>
    </row>
    <row r="108" customFormat="false" ht="14.4" hidden="false" customHeight="false" outlineLevel="0" collapsed="false">
      <c r="A108" s="25" t="s">
        <v>135</v>
      </c>
      <c r="B108" s="26" t="n">
        <v>44063</v>
      </c>
      <c r="C108" s="0" t="s">
        <v>30</v>
      </c>
      <c r="D108" s="0" t="s">
        <v>31</v>
      </c>
      <c r="E108" s="0" t="s">
        <v>15</v>
      </c>
      <c r="F108" s="0" t="s">
        <v>16</v>
      </c>
      <c r="G108" s="63" t="n">
        <v>0.03</v>
      </c>
      <c r="H108" s="91" t="n">
        <v>0.0426843563843563</v>
      </c>
      <c r="I108" s="92" t="n">
        <v>0.8</v>
      </c>
      <c r="J108" s="93" t="n">
        <v>0.80033168220668</v>
      </c>
    </row>
    <row r="109" customFormat="false" ht="14.4" hidden="false" customHeight="false" outlineLevel="0" collapsed="false">
      <c r="A109" s="25" t="s">
        <v>135</v>
      </c>
      <c r="B109" s="26" t="n">
        <v>44063</v>
      </c>
      <c r="C109" s="0" t="s">
        <v>32</v>
      </c>
      <c r="D109" s="0" t="s">
        <v>33</v>
      </c>
      <c r="E109" s="0" t="s">
        <v>17</v>
      </c>
      <c r="F109" s="0" t="s">
        <v>18</v>
      </c>
      <c r="G109" s="63" t="n">
        <v>0.03</v>
      </c>
      <c r="H109" s="91" t="n">
        <v>0.0513316109816109</v>
      </c>
      <c r="I109" s="92" t="n">
        <v>0.8</v>
      </c>
      <c r="J109" s="93" t="n">
        <v>0.769974164724163</v>
      </c>
    </row>
    <row r="110" customFormat="false" ht="14.4" hidden="false" customHeight="false" outlineLevel="0" collapsed="false">
      <c r="A110" s="25" t="s">
        <v>135</v>
      </c>
      <c r="B110" s="26" t="n">
        <v>44063</v>
      </c>
      <c r="C110" s="0" t="s">
        <v>34</v>
      </c>
      <c r="D110" s="0" t="s">
        <v>35</v>
      </c>
      <c r="E110" s="0" t="s">
        <v>17</v>
      </c>
      <c r="F110" s="0" t="s">
        <v>18</v>
      </c>
      <c r="G110" s="63" t="n">
        <v>0.03</v>
      </c>
      <c r="H110" s="91" t="n">
        <v>0.0523435379435378</v>
      </c>
      <c r="I110" s="92" t="n">
        <v>0.8</v>
      </c>
      <c r="J110" s="93" t="n">
        <v>0.785153069153067</v>
      </c>
    </row>
    <row r="111" customFormat="false" ht="14.4" hidden="false" customHeight="false" outlineLevel="0" collapsed="false">
      <c r="A111" s="25" t="s">
        <v>135</v>
      </c>
      <c r="B111" s="26" t="n">
        <v>44063</v>
      </c>
      <c r="C111" s="0" t="s">
        <v>36</v>
      </c>
      <c r="D111" s="0" t="s">
        <v>37</v>
      </c>
      <c r="E111" s="0" t="s">
        <v>17</v>
      </c>
      <c r="F111" s="0" t="s">
        <v>18</v>
      </c>
      <c r="G111" s="63" t="n">
        <v>0.03</v>
      </c>
      <c r="H111" s="91" t="n">
        <v>0.0348526936026935</v>
      </c>
      <c r="I111" s="92" t="n">
        <v>0.8</v>
      </c>
      <c r="J111" s="93" t="n">
        <v>0.804292929292927</v>
      </c>
    </row>
    <row r="112" customFormat="false" ht="14.4" hidden="false" customHeight="false" outlineLevel="0" collapsed="false">
      <c r="A112" s="25" t="s">
        <v>135</v>
      </c>
      <c r="B112" s="26" t="n">
        <v>44063</v>
      </c>
      <c r="C112" s="0" t="s">
        <v>38</v>
      </c>
      <c r="D112" s="0" t="s">
        <v>39</v>
      </c>
      <c r="E112" s="0" t="s">
        <v>19</v>
      </c>
      <c r="F112" s="0" t="s">
        <v>20</v>
      </c>
      <c r="G112" s="63" t="n">
        <v>0.03</v>
      </c>
      <c r="H112" s="91" t="n">
        <v>0.0323762237762237</v>
      </c>
      <c r="I112" s="92" t="n">
        <v>0.8</v>
      </c>
      <c r="J112" s="93" t="n">
        <v>0.809405594405592</v>
      </c>
    </row>
    <row r="113" customFormat="false" ht="14.4" hidden="false" customHeight="false" outlineLevel="0" collapsed="false">
      <c r="A113" s="25" t="s">
        <v>135</v>
      </c>
      <c r="B113" s="26" t="n">
        <v>44063</v>
      </c>
      <c r="C113" s="0" t="s">
        <v>40</v>
      </c>
      <c r="D113" s="0" t="s">
        <v>41</v>
      </c>
      <c r="E113" s="0" t="s">
        <v>19</v>
      </c>
      <c r="F113" s="0" t="s">
        <v>20</v>
      </c>
      <c r="G113" s="63" t="n">
        <v>0.03</v>
      </c>
      <c r="H113" s="91" t="n">
        <v>0.0261055944055943</v>
      </c>
      <c r="I113" s="92" t="n">
        <v>0.8</v>
      </c>
      <c r="J113" s="93" t="n">
        <v>0.783167832167829</v>
      </c>
    </row>
    <row r="114" customFormat="false" ht="14.4" hidden="false" customHeight="false" outlineLevel="0" collapsed="false">
      <c r="A114" s="25" t="s">
        <v>135</v>
      </c>
      <c r="B114" s="26" t="n">
        <v>44063</v>
      </c>
      <c r="C114" s="0" t="s">
        <v>42</v>
      </c>
      <c r="D114" s="0" t="s">
        <v>43</v>
      </c>
      <c r="E114" s="0" t="s">
        <v>19</v>
      </c>
      <c r="F114" s="0" t="s">
        <v>20</v>
      </c>
      <c r="G114" s="63" t="n">
        <v>0.03</v>
      </c>
      <c r="H114" s="91" t="n">
        <v>0.052961616161616</v>
      </c>
      <c r="I114" s="92" t="n">
        <v>0.8</v>
      </c>
      <c r="J114" s="93" t="n">
        <v>0.79442424242424</v>
      </c>
    </row>
    <row r="115" customFormat="false" ht="14.4" hidden="false" customHeight="false" outlineLevel="0" collapsed="false">
      <c r="A115" s="25" t="s">
        <v>135</v>
      </c>
      <c r="B115" s="26" t="n">
        <v>44063</v>
      </c>
      <c r="C115" s="0" t="s">
        <v>44</v>
      </c>
      <c r="D115" s="0" t="s">
        <v>45</v>
      </c>
      <c r="E115" s="0" t="s">
        <v>22</v>
      </c>
      <c r="F115" s="0" t="s">
        <v>23</v>
      </c>
      <c r="G115" s="63" t="n">
        <v>0.03</v>
      </c>
      <c r="H115" s="91" t="n">
        <v>0.04253727013727</v>
      </c>
      <c r="I115" s="92" t="n">
        <v>0.8</v>
      </c>
      <c r="J115" s="93" t="n">
        <v>0.797573815073813</v>
      </c>
    </row>
    <row r="116" customFormat="false" ht="14.4" hidden="false" customHeight="false" outlineLevel="0" collapsed="false">
      <c r="A116" s="25" t="s">
        <v>135</v>
      </c>
      <c r="B116" s="26" t="n">
        <v>44063</v>
      </c>
      <c r="C116" s="0" t="s">
        <v>46</v>
      </c>
      <c r="D116" s="0" t="s">
        <v>47</v>
      </c>
      <c r="E116" s="0" t="s">
        <v>22</v>
      </c>
      <c r="F116" s="0" t="s">
        <v>23</v>
      </c>
      <c r="G116" s="63" t="n">
        <v>0.03</v>
      </c>
      <c r="H116" s="91" t="n">
        <v>0.033055426055426</v>
      </c>
      <c r="I116" s="92" t="n">
        <v>0.8</v>
      </c>
      <c r="J116" s="93" t="n">
        <v>0.762817524355984</v>
      </c>
    </row>
    <row r="117" customFormat="false" ht="14.4" hidden="false" customHeight="false" outlineLevel="0" collapsed="false">
      <c r="A117" s="25" t="s">
        <v>135</v>
      </c>
      <c r="B117" s="26" t="n">
        <v>44063</v>
      </c>
      <c r="C117" s="0" t="s">
        <v>48</v>
      </c>
      <c r="D117" s="0" t="s">
        <v>49</v>
      </c>
      <c r="E117" s="0" t="s">
        <v>22</v>
      </c>
      <c r="F117" s="0" t="s">
        <v>23</v>
      </c>
      <c r="G117" s="63" t="n">
        <v>0.03</v>
      </c>
      <c r="H117" s="91" t="n">
        <v>0.0660184149184146</v>
      </c>
      <c r="I117" s="92" t="n">
        <v>0.8</v>
      </c>
      <c r="J117" s="93" t="n">
        <v>0.792220979020975</v>
      </c>
    </row>
    <row r="118" customFormat="false" ht="14.4" hidden="false" customHeight="false" outlineLevel="0" collapsed="false">
      <c r="A118" s="25" t="s">
        <v>135</v>
      </c>
      <c r="B118" s="26" t="n">
        <v>44064</v>
      </c>
      <c r="C118" s="0" t="s">
        <v>28</v>
      </c>
      <c r="D118" s="0" t="s">
        <v>29</v>
      </c>
      <c r="E118" s="0" t="s">
        <v>15</v>
      </c>
      <c r="F118" s="0" t="s">
        <v>16</v>
      </c>
      <c r="G118" s="63" t="n">
        <v>0.03</v>
      </c>
      <c r="H118" s="91" t="n">
        <v>0.0169864672364671</v>
      </c>
      <c r="I118" s="92" t="n">
        <v>0.8</v>
      </c>
      <c r="J118" s="93" t="n">
        <v>0.727991452991448</v>
      </c>
    </row>
    <row r="119" customFormat="false" ht="14.4" hidden="false" customHeight="false" outlineLevel="0" collapsed="false">
      <c r="A119" s="25" t="s">
        <v>135</v>
      </c>
      <c r="B119" s="26" t="n">
        <v>44064</v>
      </c>
      <c r="C119" s="0" t="s">
        <v>30</v>
      </c>
      <c r="D119" s="0" t="s">
        <v>31</v>
      </c>
      <c r="E119" s="0" t="s">
        <v>15</v>
      </c>
      <c r="F119" s="0" t="s">
        <v>16</v>
      </c>
      <c r="G119" s="63" t="n">
        <v>0.03</v>
      </c>
      <c r="H119" s="91" t="n">
        <v>0.0230415695415695</v>
      </c>
      <c r="I119" s="92" t="n">
        <v>0.8</v>
      </c>
      <c r="J119" s="93" t="n">
        <v>0.768052318052318</v>
      </c>
    </row>
    <row r="120" customFormat="false" ht="14.4" hidden="false" customHeight="false" outlineLevel="0" collapsed="false">
      <c r="A120" s="25" t="s">
        <v>135</v>
      </c>
      <c r="B120" s="26" t="n">
        <v>44064</v>
      </c>
      <c r="C120" s="0" t="s">
        <v>32</v>
      </c>
      <c r="D120" s="0" t="s">
        <v>33</v>
      </c>
      <c r="E120" s="0" t="s">
        <v>17</v>
      </c>
      <c r="F120" s="0" t="s">
        <v>18</v>
      </c>
      <c r="G120" s="63" t="n">
        <v>0.03</v>
      </c>
      <c r="H120" s="91" t="n">
        <v>0.0337887334887335</v>
      </c>
      <c r="I120" s="92" t="n">
        <v>0.8</v>
      </c>
      <c r="J120" s="93" t="n">
        <v>0.779740003586158</v>
      </c>
    </row>
    <row r="121" customFormat="false" ht="14.4" hidden="false" customHeight="false" outlineLevel="0" collapsed="false">
      <c r="A121" s="25" t="s">
        <v>135</v>
      </c>
      <c r="B121" s="26" t="n">
        <v>44064</v>
      </c>
      <c r="C121" s="0" t="s">
        <v>34</v>
      </c>
      <c r="D121" s="0" t="s">
        <v>35</v>
      </c>
      <c r="E121" s="0" t="s">
        <v>17</v>
      </c>
      <c r="F121" s="0" t="s">
        <v>18</v>
      </c>
      <c r="G121" s="63" t="n">
        <v>0.03</v>
      </c>
      <c r="H121" s="91" t="n">
        <v>0.0319780885780886</v>
      </c>
      <c r="I121" s="92" t="n">
        <v>0.8</v>
      </c>
      <c r="J121" s="93" t="n">
        <v>0.799452214452214</v>
      </c>
    </row>
    <row r="122" customFormat="false" ht="14.4" hidden="false" customHeight="false" outlineLevel="0" collapsed="false">
      <c r="A122" s="25" t="s">
        <v>135</v>
      </c>
      <c r="B122" s="26" t="n">
        <v>44064</v>
      </c>
      <c r="C122" s="0" t="s">
        <v>36</v>
      </c>
      <c r="D122" s="0" t="s">
        <v>37</v>
      </c>
      <c r="E122" s="0" t="s">
        <v>17</v>
      </c>
      <c r="F122" s="0" t="s">
        <v>18</v>
      </c>
      <c r="G122" s="63" t="n">
        <v>0.03</v>
      </c>
      <c r="H122" s="91" t="n">
        <v>0.0391010101010101</v>
      </c>
      <c r="I122" s="92" t="n">
        <v>0.8</v>
      </c>
      <c r="J122" s="93" t="n">
        <v>0.782020202020202</v>
      </c>
    </row>
    <row r="123" customFormat="false" ht="14.4" hidden="false" customHeight="false" outlineLevel="0" collapsed="false">
      <c r="A123" s="25" t="s">
        <v>135</v>
      </c>
      <c r="B123" s="26" t="n">
        <v>44064</v>
      </c>
      <c r="C123" s="0" t="s">
        <v>38</v>
      </c>
      <c r="D123" s="0" t="s">
        <v>39</v>
      </c>
      <c r="E123" s="0" t="s">
        <v>19</v>
      </c>
      <c r="F123" s="0" t="s">
        <v>20</v>
      </c>
      <c r="G123" s="63" t="n">
        <v>0.03</v>
      </c>
      <c r="H123" s="91" t="n">
        <v>0.0213818181818182</v>
      </c>
      <c r="I123" s="92" t="n">
        <v>0.8</v>
      </c>
      <c r="J123" s="93" t="n">
        <v>0.801818181818182</v>
      </c>
    </row>
    <row r="124" customFormat="false" ht="14.4" hidden="false" customHeight="false" outlineLevel="0" collapsed="false">
      <c r="A124" s="25" t="s">
        <v>135</v>
      </c>
      <c r="B124" s="26" t="n">
        <v>44064</v>
      </c>
      <c r="C124" s="0" t="s">
        <v>40</v>
      </c>
      <c r="D124" s="0" t="s">
        <v>41</v>
      </c>
      <c r="E124" s="0" t="s">
        <v>19</v>
      </c>
      <c r="F124" s="0" t="s">
        <v>20</v>
      </c>
      <c r="G124" s="63" t="n">
        <v>0.03</v>
      </c>
      <c r="H124" s="91" t="n">
        <v>0.0231440559440559</v>
      </c>
      <c r="I124" s="92" t="n">
        <v>0.8</v>
      </c>
      <c r="J124" s="93" t="n">
        <v>0.867902097902098</v>
      </c>
    </row>
    <row r="125" customFormat="false" ht="14.4" hidden="false" customHeight="false" outlineLevel="0" collapsed="false">
      <c r="A125" s="25" t="s">
        <v>135</v>
      </c>
      <c r="B125" s="26" t="n">
        <v>44064</v>
      </c>
      <c r="C125" s="0" t="s">
        <v>42</v>
      </c>
      <c r="D125" s="0" t="s">
        <v>43</v>
      </c>
      <c r="E125" s="0" t="s">
        <v>19</v>
      </c>
      <c r="F125" s="0" t="s">
        <v>20</v>
      </c>
      <c r="G125" s="63" t="n">
        <v>0.03</v>
      </c>
      <c r="H125" s="91" t="n">
        <v>0.0303967365967366</v>
      </c>
      <c r="I125" s="92" t="n">
        <v>0.8</v>
      </c>
      <c r="J125" s="93" t="n">
        <v>0.829001907183725</v>
      </c>
    </row>
    <row r="126" customFormat="false" ht="14.4" hidden="false" customHeight="false" outlineLevel="0" collapsed="false">
      <c r="A126" s="25" t="s">
        <v>135</v>
      </c>
      <c r="B126" s="26" t="n">
        <v>44064</v>
      </c>
      <c r="C126" s="0" t="s">
        <v>44</v>
      </c>
      <c r="D126" s="0" t="s">
        <v>45</v>
      </c>
      <c r="E126" s="0" t="s">
        <v>22</v>
      </c>
      <c r="F126" s="0" t="s">
        <v>23</v>
      </c>
      <c r="G126" s="63" t="n">
        <v>0.03</v>
      </c>
      <c r="H126" s="91" t="n">
        <v>0.0254806526806527</v>
      </c>
      <c r="I126" s="92" t="n">
        <v>0.8</v>
      </c>
      <c r="J126" s="93" t="n">
        <v>0.849355089355089</v>
      </c>
    </row>
    <row r="127" customFormat="false" ht="14.4" hidden="false" customHeight="false" outlineLevel="0" collapsed="false">
      <c r="A127" s="25" t="s">
        <v>135</v>
      </c>
      <c r="B127" s="26" t="n">
        <v>44064</v>
      </c>
      <c r="C127" s="0" t="s">
        <v>46</v>
      </c>
      <c r="D127" s="0" t="s">
        <v>47</v>
      </c>
      <c r="E127" s="0" t="s">
        <v>22</v>
      </c>
      <c r="F127" s="0" t="s">
        <v>23</v>
      </c>
      <c r="G127" s="63" t="n">
        <v>0.03</v>
      </c>
      <c r="H127" s="91" t="n">
        <v>0.0298750582750583</v>
      </c>
      <c r="I127" s="92" t="n">
        <v>0.8</v>
      </c>
      <c r="J127" s="93" t="n">
        <v>0.814774316592498</v>
      </c>
    </row>
    <row r="128" customFormat="false" ht="14.4" hidden="false" customHeight="false" outlineLevel="0" collapsed="false">
      <c r="A128" s="25" t="s">
        <v>135</v>
      </c>
      <c r="B128" s="26" t="n">
        <v>44064</v>
      </c>
      <c r="C128" s="0" t="s">
        <v>48</v>
      </c>
      <c r="D128" s="0" t="s">
        <v>49</v>
      </c>
      <c r="E128" s="0" t="s">
        <v>22</v>
      </c>
      <c r="F128" s="0" t="s">
        <v>23</v>
      </c>
      <c r="G128" s="63" t="n">
        <v>0.03</v>
      </c>
      <c r="H128" s="91" t="n">
        <v>0.0424013986013986</v>
      </c>
      <c r="I128" s="92" t="n">
        <v>0.8</v>
      </c>
      <c r="J128" s="93" t="n">
        <v>0.848027972027972</v>
      </c>
    </row>
    <row r="129" customFormat="false" ht="14.4" hidden="false" customHeight="false" outlineLevel="0" collapsed="false">
      <c r="A129" s="25" t="s">
        <v>135</v>
      </c>
      <c r="B129" s="26" t="n">
        <v>44065</v>
      </c>
      <c r="C129" s="0" t="s">
        <v>28</v>
      </c>
      <c r="D129" s="0" t="s">
        <v>29</v>
      </c>
      <c r="E129" s="0" t="s">
        <v>15</v>
      </c>
      <c r="F129" s="0" t="s">
        <v>16</v>
      </c>
      <c r="G129" s="63" t="n">
        <v>0.03</v>
      </c>
      <c r="H129" s="91" t="n">
        <v>0.0184871794871795</v>
      </c>
      <c r="I129" s="92" t="n">
        <v>0.8</v>
      </c>
      <c r="J129" s="93" t="n">
        <v>0.792307692307692</v>
      </c>
    </row>
    <row r="130" customFormat="false" ht="14.4" hidden="false" customHeight="false" outlineLevel="0" collapsed="false">
      <c r="A130" s="25" t="s">
        <v>135</v>
      </c>
      <c r="B130" s="26" t="n">
        <v>44065</v>
      </c>
      <c r="C130" s="0" t="s">
        <v>30</v>
      </c>
      <c r="D130" s="0" t="s">
        <v>31</v>
      </c>
      <c r="E130" s="0" t="s">
        <v>15</v>
      </c>
      <c r="F130" s="0" t="s">
        <v>16</v>
      </c>
      <c r="G130" s="63" t="n">
        <v>0.03</v>
      </c>
      <c r="H130" s="91" t="n">
        <v>0.0284118881118881</v>
      </c>
      <c r="I130" s="92" t="n">
        <v>0.8</v>
      </c>
      <c r="J130" s="93" t="n">
        <v>0.852356643356643</v>
      </c>
    </row>
    <row r="131" customFormat="false" ht="14.4" hidden="false" customHeight="false" outlineLevel="0" collapsed="false">
      <c r="A131" s="25" t="s">
        <v>135</v>
      </c>
      <c r="B131" s="26" t="n">
        <v>44065</v>
      </c>
      <c r="C131" s="0" t="s">
        <v>32</v>
      </c>
      <c r="D131" s="0" t="s">
        <v>33</v>
      </c>
      <c r="E131" s="0" t="s">
        <v>17</v>
      </c>
      <c r="F131" s="0" t="s">
        <v>18</v>
      </c>
      <c r="G131" s="63" t="n">
        <v>0.03</v>
      </c>
      <c r="H131" s="91" t="n">
        <v>0.0287462315462315</v>
      </c>
      <c r="I131" s="92" t="n">
        <v>0.8</v>
      </c>
      <c r="J131" s="93" t="n">
        <v>0.862386946386946</v>
      </c>
    </row>
    <row r="132" customFormat="false" ht="14.4" hidden="false" customHeight="false" outlineLevel="0" collapsed="false">
      <c r="A132" s="25" t="s">
        <v>135</v>
      </c>
      <c r="B132" s="26" t="n">
        <v>44065</v>
      </c>
      <c r="C132" s="0" t="s">
        <v>34</v>
      </c>
      <c r="D132" s="0" t="s">
        <v>35</v>
      </c>
      <c r="E132" s="0" t="s">
        <v>17</v>
      </c>
      <c r="F132" s="0" t="s">
        <v>18</v>
      </c>
      <c r="G132" s="63" t="n">
        <v>0.03</v>
      </c>
      <c r="H132" s="91" t="n">
        <v>0.0316438228438228</v>
      </c>
      <c r="I132" s="92" t="n">
        <v>0.8</v>
      </c>
      <c r="J132" s="93" t="n">
        <v>0.863013350286078</v>
      </c>
    </row>
    <row r="133" customFormat="false" ht="14.4" hidden="false" customHeight="false" outlineLevel="0" collapsed="false">
      <c r="A133" s="25" t="s">
        <v>135</v>
      </c>
      <c r="B133" s="26" t="n">
        <v>44065</v>
      </c>
      <c r="C133" s="0" t="s">
        <v>36</v>
      </c>
      <c r="D133" s="0" t="s">
        <v>37</v>
      </c>
      <c r="E133" s="0" t="s">
        <v>17</v>
      </c>
      <c r="F133" s="0" t="s">
        <v>18</v>
      </c>
      <c r="G133" s="63" t="n">
        <v>0.03</v>
      </c>
      <c r="H133" s="91" t="n">
        <v>0</v>
      </c>
      <c r="I133" s="92" t="n">
        <v>0.8</v>
      </c>
      <c r="J133" s="93" t="s">
        <v>155</v>
      </c>
    </row>
    <row r="134" customFormat="false" ht="14.4" hidden="false" customHeight="false" outlineLevel="0" collapsed="false">
      <c r="A134" s="25" t="s">
        <v>135</v>
      </c>
      <c r="B134" s="26" t="n">
        <v>44065</v>
      </c>
      <c r="C134" s="0" t="s">
        <v>38</v>
      </c>
      <c r="D134" s="0" t="s">
        <v>39</v>
      </c>
      <c r="E134" s="0" t="s">
        <v>19</v>
      </c>
      <c r="F134" s="0" t="s">
        <v>20</v>
      </c>
      <c r="G134" s="63" t="n">
        <v>0.03</v>
      </c>
      <c r="H134" s="91" t="n">
        <v>0</v>
      </c>
      <c r="I134" s="92" t="n">
        <v>0.8</v>
      </c>
      <c r="J134" s="93" t="s">
        <v>155</v>
      </c>
    </row>
    <row r="135" customFormat="false" ht="14.4" hidden="false" customHeight="false" outlineLevel="0" collapsed="false">
      <c r="A135" s="25" t="s">
        <v>135</v>
      </c>
      <c r="B135" s="26" t="n">
        <v>44065</v>
      </c>
      <c r="C135" s="0" t="s">
        <v>40</v>
      </c>
      <c r="D135" s="0" t="s">
        <v>41</v>
      </c>
      <c r="E135" s="0" t="s">
        <v>19</v>
      </c>
      <c r="F135" s="0" t="s">
        <v>20</v>
      </c>
      <c r="G135" s="63" t="n">
        <v>0.03</v>
      </c>
      <c r="H135" s="91" t="n">
        <v>0.0104559440559441</v>
      </c>
      <c r="I135" s="92" t="n">
        <v>0.8</v>
      </c>
      <c r="J135" s="93" t="n">
        <v>0.784195804195804</v>
      </c>
    </row>
    <row r="136" customFormat="false" ht="14.4" hidden="false" customHeight="false" outlineLevel="0" collapsed="false">
      <c r="A136" s="25" t="s">
        <v>135</v>
      </c>
      <c r="B136" s="26" t="n">
        <v>44065</v>
      </c>
      <c r="C136" s="0" t="s">
        <v>42</v>
      </c>
      <c r="D136" s="0" t="s">
        <v>43</v>
      </c>
      <c r="E136" s="0" t="s">
        <v>19</v>
      </c>
      <c r="F136" s="0" t="s">
        <v>20</v>
      </c>
      <c r="G136" s="63" t="n">
        <v>0.03</v>
      </c>
      <c r="H136" s="91" t="n">
        <v>0.0381407925407925</v>
      </c>
      <c r="I136" s="92" t="n">
        <v>0.8</v>
      </c>
      <c r="J136" s="93" t="n">
        <v>0.817302697302697</v>
      </c>
    </row>
    <row r="137" customFormat="false" ht="14.4" hidden="false" customHeight="false" outlineLevel="0" collapsed="false">
      <c r="A137" s="25" t="s">
        <v>135</v>
      </c>
      <c r="B137" s="26" t="n">
        <v>44065</v>
      </c>
      <c r="C137" s="0" t="s">
        <v>44</v>
      </c>
      <c r="D137" s="0" t="s">
        <v>45</v>
      </c>
      <c r="E137" s="0" t="s">
        <v>22</v>
      </c>
      <c r="F137" s="0" t="s">
        <v>23</v>
      </c>
      <c r="G137" s="63" t="n">
        <v>0.03</v>
      </c>
      <c r="H137" s="91" t="n">
        <v>0.0323058275058275</v>
      </c>
      <c r="I137" s="92" t="n">
        <v>0.8</v>
      </c>
      <c r="J137" s="93" t="n">
        <v>0.807645687645688</v>
      </c>
    </row>
    <row r="138" customFormat="false" ht="14.4" hidden="false" customHeight="false" outlineLevel="0" collapsed="false">
      <c r="A138" s="25" t="s">
        <v>135</v>
      </c>
      <c r="B138" s="26" t="n">
        <v>44065</v>
      </c>
      <c r="C138" s="0" t="s">
        <v>46</v>
      </c>
      <c r="D138" s="0" t="s">
        <v>47</v>
      </c>
      <c r="E138" s="0" t="s">
        <v>22</v>
      </c>
      <c r="F138" s="0" t="s">
        <v>23</v>
      </c>
      <c r="G138" s="63" t="n">
        <v>0.03</v>
      </c>
      <c r="H138" s="91" t="n">
        <v>0.0226983682983683</v>
      </c>
      <c r="I138" s="92" t="n">
        <v>0.8</v>
      </c>
      <c r="J138" s="93" t="n">
        <v>0.851188811188811</v>
      </c>
    </row>
    <row r="139" customFormat="false" ht="14.4" hidden="false" customHeight="false" outlineLevel="0" collapsed="false">
      <c r="A139" s="25" t="s">
        <v>135</v>
      </c>
      <c r="B139" s="26" t="n">
        <v>44065</v>
      </c>
      <c r="C139" s="0" t="s">
        <v>48</v>
      </c>
      <c r="D139" s="0" t="s">
        <v>49</v>
      </c>
      <c r="E139" s="0" t="s">
        <v>22</v>
      </c>
      <c r="F139" s="0" t="s">
        <v>23</v>
      </c>
      <c r="G139" s="63" t="n">
        <v>0.03</v>
      </c>
      <c r="H139" s="91" t="n">
        <v>0.0866895104895105</v>
      </c>
      <c r="I139" s="92" t="n">
        <v>0.8</v>
      </c>
      <c r="J139" s="93" t="n">
        <v>0.866895104895105</v>
      </c>
    </row>
    <row r="140" customFormat="false" ht="14.4" hidden="false" customHeight="false" outlineLevel="0" collapsed="false">
      <c r="A140" s="25" t="s">
        <v>135</v>
      </c>
      <c r="B140" s="26" t="n">
        <v>44066</v>
      </c>
      <c r="C140" s="0" t="s">
        <v>28</v>
      </c>
      <c r="D140" s="0" t="s">
        <v>29</v>
      </c>
      <c r="E140" s="0" t="s">
        <v>15</v>
      </c>
      <c r="F140" s="0" t="s">
        <v>16</v>
      </c>
      <c r="G140" s="63" t="n">
        <v>0.03</v>
      </c>
      <c r="H140" s="91" t="n">
        <v>0.025457264957265</v>
      </c>
      <c r="I140" s="92" t="n">
        <v>0.8</v>
      </c>
      <c r="J140" s="93" t="n">
        <v>0.848575498575499</v>
      </c>
    </row>
    <row r="141" customFormat="false" ht="14.4" hidden="false" customHeight="false" outlineLevel="0" collapsed="false">
      <c r="A141" s="25" t="s">
        <v>135</v>
      </c>
      <c r="B141" s="26" t="n">
        <v>44066</v>
      </c>
      <c r="C141" s="0" t="s">
        <v>30</v>
      </c>
      <c r="D141" s="0" t="s">
        <v>31</v>
      </c>
      <c r="E141" s="0" t="s">
        <v>15</v>
      </c>
      <c r="F141" s="0" t="s">
        <v>16</v>
      </c>
      <c r="G141" s="63" t="n">
        <v>0.03</v>
      </c>
      <c r="H141" s="91" t="n">
        <v>0.0312421911421911</v>
      </c>
      <c r="I141" s="92" t="n">
        <v>0.8</v>
      </c>
      <c r="J141" s="93" t="n">
        <v>0.852059758423395</v>
      </c>
    </row>
    <row r="142" customFormat="false" ht="14.4" hidden="false" customHeight="false" outlineLevel="0" collapsed="false">
      <c r="A142" s="25" t="s">
        <v>135</v>
      </c>
      <c r="B142" s="26" t="n">
        <v>44066</v>
      </c>
      <c r="C142" s="0" t="s">
        <v>32</v>
      </c>
      <c r="D142" s="0" t="s">
        <v>33</v>
      </c>
      <c r="E142" s="0" t="s">
        <v>17</v>
      </c>
      <c r="F142" s="0" t="s">
        <v>18</v>
      </c>
      <c r="G142" s="63" t="n">
        <v>0.03</v>
      </c>
      <c r="H142" s="91" t="n">
        <v>0.0439134421134421</v>
      </c>
      <c r="I142" s="92" t="n">
        <v>0.8</v>
      </c>
      <c r="J142" s="93" t="n">
        <v>0.82337703962704</v>
      </c>
    </row>
    <row r="143" customFormat="false" ht="14.4" hidden="false" customHeight="false" outlineLevel="0" collapsed="false">
      <c r="A143" s="25" t="s">
        <v>135</v>
      </c>
      <c r="B143" s="26" t="n">
        <v>44066</v>
      </c>
      <c r="C143" s="0" t="s">
        <v>34</v>
      </c>
      <c r="D143" s="0" t="s">
        <v>35</v>
      </c>
      <c r="E143" s="0" t="s">
        <v>17</v>
      </c>
      <c r="F143" s="0" t="s">
        <v>18</v>
      </c>
      <c r="G143" s="63" t="n">
        <v>0.03</v>
      </c>
      <c r="H143" s="91" t="n">
        <v>0.0270383838383838</v>
      </c>
      <c r="I143" s="92" t="n">
        <v>0.8</v>
      </c>
      <c r="J143" s="93" t="n">
        <v>0.811151515151515</v>
      </c>
    </row>
    <row r="144" customFormat="false" ht="14.4" hidden="false" customHeight="false" outlineLevel="0" collapsed="false">
      <c r="A144" s="25" t="s">
        <v>135</v>
      </c>
      <c r="B144" s="26" t="n">
        <v>44066</v>
      </c>
      <c r="C144" s="0" t="s">
        <v>36</v>
      </c>
      <c r="D144" s="0" t="s">
        <v>37</v>
      </c>
      <c r="E144" s="0" t="s">
        <v>17</v>
      </c>
      <c r="F144" s="0" t="s">
        <v>18</v>
      </c>
      <c r="G144" s="63" t="n">
        <v>0.03</v>
      </c>
      <c r="H144" s="91" t="n">
        <v>0.0278585858585859</v>
      </c>
      <c r="I144" s="92" t="n">
        <v>0.8</v>
      </c>
      <c r="J144" s="93" t="n">
        <v>0.835757575757576</v>
      </c>
    </row>
    <row r="145" customFormat="false" ht="14.4" hidden="false" customHeight="false" outlineLevel="0" collapsed="false">
      <c r="A145" s="25" t="s">
        <v>135</v>
      </c>
      <c r="B145" s="26" t="n">
        <v>44066</v>
      </c>
      <c r="C145" s="0" t="s">
        <v>38</v>
      </c>
      <c r="D145" s="0" t="s">
        <v>39</v>
      </c>
      <c r="E145" s="0" t="s">
        <v>19</v>
      </c>
      <c r="F145" s="0" t="s">
        <v>20</v>
      </c>
      <c r="G145" s="63" t="n">
        <v>0.03</v>
      </c>
      <c r="H145" s="91" t="n">
        <v>0.0169468531468531</v>
      </c>
      <c r="I145" s="92" t="n">
        <v>0.8</v>
      </c>
      <c r="J145" s="93" t="n">
        <v>0.847342657342657</v>
      </c>
    </row>
    <row r="146" customFormat="false" ht="14.4" hidden="false" customHeight="false" outlineLevel="0" collapsed="false">
      <c r="A146" s="25" t="s">
        <v>135</v>
      </c>
      <c r="B146" s="26" t="n">
        <v>44066</v>
      </c>
      <c r="C146" s="0" t="s">
        <v>40</v>
      </c>
      <c r="D146" s="0" t="s">
        <v>41</v>
      </c>
      <c r="E146" s="0" t="s">
        <v>19</v>
      </c>
      <c r="F146" s="0" t="s">
        <v>20</v>
      </c>
      <c r="G146" s="63" t="n">
        <v>0.03</v>
      </c>
      <c r="H146" s="91" t="n">
        <v>0.0197370629370629</v>
      </c>
      <c r="I146" s="92" t="n">
        <v>0.8</v>
      </c>
      <c r="J146" s="93" t="n">
        <v>0.845874125874126</v>
      </c>
    </row>
    <row r="147" customFormat="false" ht="14.4" hidden="false" customHeight="false" outlineLevel="0" collapsed="false">
      <c r="A147" s="25" t="s">
        <v>135</v>
      </c>
      <c r="B147" s="26" t="n">
        <v>44066</v>
      </c>
      <c r="C147" s="0" t="s">
        <v>42</v>
      </c>
      <c r="D147" s="0" t="s">
        <v>43</v>
      </c>
      <c r="E147" s="0" t="s">
        <v>19</v>
      </c>
      <c r="F147" s="0" t="s">
        <v>20</v>
      </c>
      <c r="G147" s="63" t="n">
        <v>0.03</v>
      </c>
      <c r="H147" s="91" t="n">
        <v>0.056579020979021</v>
      </c>
      <c r="I147" s="92" t="n">
        <v>0.8</v>
      </c>
      <c r="J147" s="93" t="n">
        <v>0.848685314685315</v>
      </c>
    </row>
    <row r="148" customFormat="false" ht="14.4" hidden="false" customHeight="false" outlineLevel="0" collapsed="false">
      <c r="A148" s="25" t="s">
        <v>135</v>
      </c>
      <c r="B148" s="26" t="n">
        <v>44066</v>
      </c>
      <c r="C148" s="0" t="s">
        <v>44</v>
      </c>
      <c r="D148" s="0" t="s">
        <v>45</v>
      </c>
      <c r="E148" s="0" t="s">
        <v>22</v>
      </c>
      <c r="F148" s="0" t="s">
        <v>23</v>
      </c>
      <c r="G148" s="63" t="n">
        <v>0.03</v>
      </c>
      <c r="H148" s="91" t="n">
        <v>0.0161908313908314</v>
      </c>
      <c r="I148" s="92" t="n">
        <v>0.8</v>
      </c>
      <c r="J148" s="93" t="n">
        <v>0.809541569541569</v>
      </c>
    </row>
    <row r="149" customFormat="false" ht="14.4" hidden="false" customHeight="false" outlineLevel="0" collapsed="false">
      <c r="A149" s="25" t="s">
        <v>135</v>
      </c>
      <c r="B149" s="26" t="n">
        <v>44066</v>
      </c>
      <c r="C149" s="0" t="s">
        <v>46</v>
      </c>
      <c r="D149" s="0" t="s">
        <v>47</v>
      </c>
      <c r="E149" s="0" t="s">
        <v>22</v>
      </c>
      <c r="F149" s="0" t="s">
        <v>23</v>
      </c>
      <c r="G149" s="63" t="n">
        <v>0.03</v>
      </c>
      <c r="H149" s="91" t="n">
        <v>0.0161892773892774</v>
      </c>
      <c r="I149" s="92" t="n">
        <v>0.8</v>
      </c>
      <c r="J149" s="93" t="n">
        <v>0.80946386946387</v>
      </c>
    </row>
    <row r="150" customFormat="false" ht="14.4" hidden="false" customHeight="false" outlineLevel="0" collapsed="false">
      <c r="A150" s="25" t="s">
        <v>135</v>
      </c>
      <c r="B150" s="26" t="n">
        <v>44066</v>
      </c>
      <c r="C150" s="0" t="s">
        <v>48</v>
      </c>
      <c r="D150" s="0" t="s">
        <v>49</v>
      </c>
      <c r="E150" s="0" t="s">
        <v>22</v>
      </c>
      <c r="F150" s="0" t="s">
        <v>23</v>
      </c>
      <c r="G150" s="63" t="n">
        <v>0.03</v>
      </c>
      <c r="H150" s="91" t="n">
        <v>0.0613678321678322</v>
      </c>
      <c r="I150" s="92" t="n">
        <v>0.8</v>
      </c>
      <c r="J150" s="93" t="n">
        <v>0.836834075015893</v>
      </c>
    </row>
    <row r="151" customFormat="false" ht="14.4" hidden="false" customHeight="false" outlineLevel="0" collapsed="false">
      <c r="A151" s="43" t="s">
        <v>136</v>
      </c>
      <c r="B151" s="26" t="n">
        <v>44067</v>
      </c>
      <c r="C151" s="0" t="s">
        <v>28</v>
      </c>
      <c r="D151" s="0" t="s">
        <v>29</v>
      </c>
      <c r="E151" s="0" t="s">
        <v>15</v>
      </c>
      <c r="F151" s="0" t="s">
        <v>16</v>
      </c>
      <c r="G151" s="63" t="n">
        <v>0.03</v>
      </c>
      <c r="H151" s="91" t="n">
        <v>0.0216581196581197</v>
      </c>
      <c r="I151" s="92" t="n">
        <v>0.8</v>
      </c>
      <c r="J151" s="93" t="n">
        <v>0.812179487179487</v>
      </c>
    </row>
    <row r="152" customFormat="false" ht="14.4" hidden="false" customHeight="false" outlineLevel="0" collapsed="false">
      <c r="A152" s="43" t="s">
        <v>136</v>
      </c>
      <c r="B152" s="26" t="n">
        <v>44067</v>
      </c>
      <c r="C152" s="0" t="s">
        <v>30</v>
      </c>
      <c r="D152" s="0" t="s">
        <v>31</v>
      </c>
      <c r="E152" s="0" t="s">
        <v>15</v>
      </c>
      <c r="F152" s="0" t="s">
        <v>16</v>
      </c>
      <c r="G152" s="63" t="n">
        <v>0.03</v>
      </c>
      <c r="H152" s="91" t="n">
        <v>0.0309156177156177</v>
      </c>
      <c r="I152" s="92" t="n">
        <v>0.8</v>
      </c>
      <c r="J152" s="93" t="n">
        <v>0.843153210425938</v>
      </c>
    </row>
    <row r="153" customFormat="false" ht="14.4" hidden="false" customHeight="false" outlineLevel="0" collapsed="false">
      <c r="A153" s="43" t="s">
        <v>136</v>
      </c>
      <c r="B153" s="26" t="n">
        <v>44067</v>
      </c>
      <c r="C153" s="0" t="s">
        <v>32</v>
      </c>
      <c r="D153" s="0" t="s">
        <v>33</v>
      </c>
      <c r="E153" s="0" t="s">
        <v>17</v>
      </c>
      <c r="F153" s="0" t="s">
        <v>18</v>
      </c>
      <c r="G153" s="63" t="n">
        <v>0.03</v>
      </c>
      <c r="H153" s="91" t="n">
        <v>0.0101380360897842</v>
      </c>
      <c r="I153" s="92" t="n">
        <v>0.8</v>
      </c>
      <c r="J153" s="93" t="n">
        <v>0.760352706733819</v>
      </c>
    </row>
    <row r="154" customFormat="false" ht="14.4" hidden="false" customHeight="false" outlineLevel="0" collapsed="false">
      <c r="A154" s="43" t="s">
        <v>136</v>
      </c>
      <c r="B154" s="26" t="n">
        <v>44067</v>
      </c>
      <c r="C154" s="0" t="s">
        <v>34</v>
      </c>
      <c r="D154" s="0" t="s">
        <v>35</v>
      </c>
      <c r="E154" s="0" t="s">
        <v>17</v>
      </c>
      <c r="F154" s="0" t="s">
        <v>18</v>
      </c>
      <c r="G154" s="63" t="n">
        <v>0.03</v>
      </c>
      <c r="H154" s="91" t="n">
        <v>0.00981382898375892</v>
      </c>
      <c r="I154" s="92" t="n">
        <v>0.8</v>
      </c>
      <c r="J154" s="93" t="n">
        <v>0.736037173781919</v>
      </c>
    </row>
    <row r="155" customFormat="false" ht="14.4" hidden="false" customHeight="false" outlineLevel="0" collapsed="false">
      <c r="A155" s="43" t="s">
        <v>136</v>
      </c>
      <c r="B155" s="26" t="n">
        <v>44067</v>
      </c>
      <c r="C155" s="0" t="s">
        <v>36</v>
      </c>
      <c r="D155" s="0" t="s">
        <v>37</v>
      </c>
      <c r="E155" s="0" t="s">
        <v>17</v>
      </c>
      <c r="F155" s="0" t="s">
        <v>18</v>
      </c>
      <c r="G155" s="63" t="n">
        <v>0.03</v>
      </c>
      <c r="H155" s="91" t="n">
        <v>0.00965621247439411</v>
      </c>
      <c r="I155" s="92" t="n">
        <v>0.8</v>
      </c>
      <c r="J155" s="93" t="n">
        <v>0.724215935579558</v>
      </c>
    </row>
    <row r="156" customFormat="false" ht="14.4" hidden="false" customHeight="false" outlineLevel="0" collapsed="false">
      <c r="A156" s="43" t="s">
        <v>136</v>
      </c>
      <c r="B156" s="26" t="n">
        <v>44067</v>
      </c>
      <c r="C156" s="0" t="s">
        <v>38</v>
      </c>
      <c r="D156" s="0" t="s">
        <v>39</v>
      </c>
      <c r="E156" s="0" t="s">
        <v>19</v>
      </c>
      <c r="F156" s="0" t="s">
        <v>20</v>
      </c>
      <c r="G156" s="63" t="n">
        <v>0.03</v>
      </c>
      <c r="H156" s="91" t="n">
        <v>0.00828344173309218</v>
      </c>
      <c r="I156" s="92" t="n">
        <v>0.8</v>
      </c>
      <c r="J156" s="93" t="n">
        <v>0.621258129981914</v>
      </c>
    </row>
    <row r="157" customFormat="false" ht="14.4" hidden="false" customHeight="false" outlineLevel="0" collapsed="false">
      <c r="A157" s="43" t="s">
        <v>136</v>
      </c>
      <c r="B157" s="26" t="n">
        <v>44067</v>
      </c>
      <c r="C157" s="0" t="s">
        <v>40</v>
      </c>
      <c r="D157" s="0" t="s">
        <v>41</v>
      </c>
      <c r="E157" s="0" t="s">
        <v>19</v>
      </c>
      <c r="F157" s="0" t="s">
        <v>20</v>
      </c>
      <c r="G157" s="63" t="n">
        <v>0.03</v>
      </c>
      <c r="H157" s="91" t="n">
        <v>0.00854479925668743</v>
      </c>
      <c r="I157" s="92" t="n">
        <v>0.8</v>
      </c>
      <c r="J157" s="93" t="n">
        <v>0.640859944251557</v>
      </c>
    </row>
    <row r="158" customFormat="false" ht="14.4" hidden="false" customHeight="false" outlineLevel="0" collapsed="false">
      <c r="A158" s="43" t="s">
        <v>136</v>
      </c>
      <c r="B158" s="26" t="n">
        <v>44067</v>
      </c>
      <c r="C158" s="0" t="s">
        <v>42</v>
      </c>
      <c r="D158" s="0" t="s">
        <v>43</v>
      </c>
      <c r="E158" s="0" t="s">
        <v>19</v>
      </c>
      <c r="F158" s="0" t="s">
        <v>20</v>
      </c>
      <c r="G158" s="63" t="n">
        <v>0.03</v>
      </c>
      <c r="H158" s="91" t="n">
        <v>0.0157951700979673</v>
      </c>
      <c r="I158" s="92" t="n">
        <v>0.8</v>
      </c>
      <c r="J158" s="93" t="n">
        <v>0.676935861341457</v>
      </c>
    </row>
    <row r="159" customFormat="false" ht="14.4" hidden="false" customHeight="false" outlineLevel="0" collapsed="false">
      <c r="A159" s="43" t="s">
        <v>136</v>
      </c>
      <c r="B159" s="26" t="n">
        <v>44067</v>
      </c>
      <c r="C159" s="0" t="s">
        <v>44</v>
      </c>
      <c r="D159" s="0" t="s">
        <v>45</v>
      </c>
      <c r="E159" s="0" t="s">
        <v>22</v>
      </c>
      <c r="F159" s="0" t="s">
        <v>23</v>
      </c>
      <c r="G159" s="63" t="n">
        <v>0.03</v>
      </c>
      <c r="H159" s="91" t="n">
        <v>0.0117062089425726</v>
      </c>
      <c r="I159" s="92" t="n">
        <v>0.8</v>
      </c>
      <c r="J159" s="93" t="n">
        <v>0.702372536554353</v>
      </c>
    </row>
    <row r="160" customFormat="false" ht="14.4" hidden="false" customHeight="false" outlineLevel="0" collapsed="false">
      <c r="A160" s="43" t="s">
        <v>136</v>
      </c>
      <c r="B160" s="26" t="n">
        <v>44067</v>
      </c>
      <c r="C160" s="0" t="s">
        <v>46</v>
      </c>
      <c r="D160" s="0" t="s">
        <v>47</v>
      </c>
      <c r="E160" s="0" t="s">
        <v>22</v>
      </c>
      <c r="F160" s="0" t="s">
        <v>23</v>
      </c>
      <c r="G160" s="63" t="n">
        <v>0.03</v>
      </c>
      <c r="H160" s="91" t="n">
        <v>0.00883528072549046</v>
      </c>
      <c r="I160" s="92" t="n">
        <v>0.8</v>
      </c>
      <c r="J160" s="93" t="n">
        <v>0.662646054411784</v>
      </c>
    </row>
    <row r="161" customFormat="false" ht="14.4" hidden="false" customHeight="false" outlineLevel="0" collapsed="false">
      <c r="A161" s="43" t="s">
        <v>136</v>
      </c>
      <c r="B161" s="26" t="n">
        <v>44067</v>
      </c>
      <c r="C161" s="0" t="s">
        <v>48</v>
      </c>
      <c r="D161" s="0" t="s">
        <v>49</v>
      </c>
      <c r="E161" s="0" t="s">
        <v>22</v>
      </c>
      <c r="F161" s="0" t="s">
        <v>23</v>
      </c>
      <c r="G161" s="63" t="n">
        <v>0.03</v>
      </c>
      <c r="H161" s="91" t="n">
        <v>0.0324241087583741</v>
      </c>
      <c r="I161" s="92" t="n">
        <v>0.8</v>
      </c>
      <c r="J161" s="93" t="n">
        <v>0.748248663654788</v>
      </c>
    </row>
    <row r="162" customFormat="false" ht="14.4" hidden="false" customHeight="false" outlineLevel="0" collapsed="false">
      <c r="A162" s="43" t="s">
        <v>136</v>
      </c>
      <c r="B162" s="26" t="n">
        <v>44068</v>
      </c>
      <c r="C162" s="0" t="s">
        <v>28</v>
      </c>
      <c r="D162" s="0" t="s">
        <v>29</v>
      </c>
      <c r="E162" s="0" t="s">
        <v>15</v>
      </c>
      <c r="F162" s="0" t="s">
        <v>16</v>
      </c>
      <c r="G162" s="63" t="n">
        <v>0.03</v>
      </c>
      <c r="H162" s="91" t="n">
        <v>0.0103002211463751</v>
      </c>
      <c r="I162" s="92" t="n">
        <v>0.8</v>
      </c>
      <c r="J162" s="93" t="n">
        <v>0.772516585978133</v>
      </c>
    </row>
    <row r="163" customFormat="false" ht="14.4" hidden="false" customHeight="false" outlineLevel="0" collapsed="false">
      <c r="A163" s="43" t="s">
        <v>136</v>
      </c>
      <c r="B163" s="26" t="n">
        <v>44068</v>
      </c>
      <c r="C163" s="0" t="s">
        <v>30</v>
      </c>
      <c r="D163" s="0" t="s">
        <v>31</v>
      </c>
      <c r="E163" s="0" t="s">
        <v>15</v>
      </c>
      <c r="F163" s="0" t="s">
        <v>16</v>
      </c>
      <c r="G163" s="63" t="n">
        <v>0.03</v>
      </c>
      <c r="H163" s="91" t="n">
        <v>0.0128169285648307</v>
      </c>
      <c r="I163" s="92" t="n">
        <v>0.8</v>
      </c>
      <c r="J163" s="93" t="n">
        <v>0.769015713889845</v>
      </c>
    </row>
    <row r="164" customFormat="false" ht="14.4" hidden="false" customHeight="false" outlineLevel="0" collapsed="false">
      <c r="A164" s="43" t="s">
        <v>136</v>
      </c>
      <c r="B164" s="26" t="n">
        <v>44068</v>
      </c>
      <c r="C164" s="0" t="s">
        <v>32</v>
      </c>
      <c r="D164" s="0" t="s">
        <v>33</v>
      </c>
      <c r="E164" s="0" t="s">
        <v>17</v>
      </c>
      <c r="F164" s="0" t="s">
        <v>18</v>
      </c>
      <c r="G164" s="63" t="n">
        <v>0.03</v>
      </c>
      <c r="H164" s="91" t="n">
        <v>0.0143778359169968</v>
      </c>
      <c r="I164" s="92" t="n">
        <v>0.8</v>
      </c>
      <c r="J164" s="93" t="n">
        <v>0.71889179584984</v>
      </c>
    </row>
    <row r="165" customFormat="false" ht="14.4" hidden="false" customHeight="false" outlineLevel="0" collapsed="false">
      <c r="A165" s="43" t="s">
        <v>136</v>
      </c>
      <c r="B165" s="26" t="n">
        <v>44068</v>
      </c>
      <c r="C165" s="0" t="s">
        <v>34</v>
      </c>
      <c r="D165" s="0" t="s">
        <v>35</v>
      </c>
      <c r="E165" s="0" t="s">
        <v>17</v>
      </c>
      <c r="F165" s="0" t="s">
        <v>18</v>
      </c>
      <c r="G165" s="63" t="n">
        <v>0.03</v>
      </c>
      <c r="H165" s="91" t="n">
        <v>0.0137798256910145</v>
      </c>
      <c r="I165" s="92" t="n">
        <v>0.8</v>
      </c>
      <c r="J165" s="93" t="n">
        <v>0.688991284550724</v>
      </c>
    </row>
    <row r="166" customFormat="false" ht="14.4" hidden="false" customHeight="false" outlineLevel="0" collapsed="false">
      <c r="A166" s="43" t="s">
        <v>136</v>
      </c>
      <c r="B166" s="26" t="n">
        <v>44068</v>
      </c>
      <c r="C166" s="0" t="s">
        <v>36</v>
      </c>
      <c r="D166" s="0" t="s">
        <v>37</v>
      </c>
      <c r="E166" s="0" t="s">
        <v>17</v>
      </c>
      <c r="F166" s="0" t="s">
        <v>18</v>
      </c>
      <c r="G166" s="63" t="n">
        <v>0.03</v>
      </c>
      <c r="H166" s="91" t="n">
        <v>0.0134313767041039</v>
      </c>
      <c r="I166" s="92" t="n">
        <v>0.8</v>
      </c>
      <c r="J166" s="93" t="n">
        <v>0.671568835205196</v>
      </c>
    </row>
    <row r="167" customFormat="false" ht="14.4" hidden="false" customHeight="false" outlineLevel="0" collapsed="false">
      <c r="A167" s="43" t="s">
        <v>136</v>
      </c>
      <c r="B167" s="26" t="n">
        <v>44068</v>
      </c>
      <c r="C167" s="0" t="s">
        <v>38</v>
      </c>
      <c r="D167" s="0" t="s">
        <v>39</v>
      </c>
      <c r="E167" s="0" t="s">
        <v>19</v>
      </c>
      <c r="F167" s="0" t="s">
        <v>20</v>
      </c>
      <c r="G167" s="63" t="n">
        <v>0.03</v>
      </c>
      <c r="H167" s="91" t="n">
        <v>0.0114197320162354</v>
      </c>
      <c r="I167" s="92" t="n">
        <v>0.8</v>
      </c>
      <c r="J167" s="93" t="n">
        <v>0.685183920974125</v>
      </c>
    </row>
    <row r="168" customFormat="false" ht="14.4" hidden="false" customHeight="false" outlineLevel="0" collapsed="false">
      <c r="A168" s="43" t="s">
        <v>136</v>
      </c>
      <c r="B168" s="26" t="n">
        <v>44068</v>
      </c>
      <c r="C168" s="0" t="s">
        <v>40</v>
      </c>
      <c r="D168" s="0" t="s">
        <v>41</v>
      </c>
      <c r="E168" s="0" t="s">
        <v>19</v>
      </c>
      <c r="F168" s="0" t="s">
        <v>20</v>
      </c>
      <c r="G168" s="63" t="n">
        <v>0.03</v>
      </c>
      <c r="H168" s="91" t="n">
        <v>0.0116810895398307</v>
      </c>
      <c r="I168" s="92" t="n">
        <v>0.8</v>
      </c>
      <c r="J168" s="93" t="n">
        <v>0.700865372389839</v>
      </c>
    </row>
    <row r="169" customFormat="false" ht="14.4" hidden="false" customHeight="false" outlineLevel="0" collapsed="false">
      <c r="A169" s="43" t="s">
        <v>136</v>
      </c>
      <c r="B169" s="26" t="n">
        <v>44068</v>
      </c>
      <c r="C169" s="0" t="s">
        <v>42</v>
      </c>
      <c r="D169" s="0" t="s">
        <v>43</v>
      </c>
      <c r="E169" s="0" t="s">
        <v>19</v>
      </c>
      <c r="F169" s="0" t="s">
        <v>20</v>
      </c>
      <c r="G169" s="63" t="n">
        <v>0.03</v>
      </c>
      <c r="H169" s="91" t="n">
        <v>0.021420579653447</v>
      </c>
      <c r="I169" s="92" t="n">
        <v>0.8</v>
      </c>
      <c r="J169" s="93" t="n">
        <v>0.714019321781566</v>
      </c>
    </row>
    <row r="170" customFormat="false" ht="14.4" hidden="false" customHeight="false" outlineLevel="0" collapsed="false">
      <c r="A170" s="43" t="s">
        <v>136</v>
      </c>
      <c r="B170" s="26" t="n">
        <v>44068</v>
      </c>
      <c r="C170" s="0" t="s">
        <v>44</v>
      </c>
      <c r="D170" s="0" t="s">
        <v>45</v>
      </c>
      <c r="E170" s="0" t="s">
        <v>22</v>
      </c>
      <c r="F170" s="0" t="s">
        <v>23</v>
      </c>
      <c r="G170" s="63" t="n">
        <v>0.03</v>
      </c>
      <c r="H170" s="91" t="n">
        <v>0.0157551762922393</v>
      </c>
      <c r="I170" s="92" t="n">
        <v>0.8</v>
      </c>
      <c r="J170" s="93" t="n">
        <v>0.675221841095971</v>
      </c>
    </row>
    <row r="171" customFormat="false" ht="14.4" hidden="false" customHeight="false" outlineLevel="0" collapsed="false">
      <c r="A171" s="43" t="s">
        <v>136</v>
      </c>
      <c r="B171" s="26" t="n">
        <v>44068</v>
      </c>
      <c r="C171" s="0" t="s">
        <v>46</v>
      </c>
      <c r="D171" s="0" t="s">
        <v>47</v>
      </c>
      <c r="E171" s="0" t="s">
        <v>22</v>
      </c>
      <c r="F171" s="0" t="s">
        <v>23</v>
      </c>
      <c r="G171" s="63" t="n">
        <v>0.03</v>
      </c>
      <c r="H171" s="91" t="n">
        <v>0.0118056297238116</v>
      </c>
      <c r="I171" s="92" t="n">
        <v>0.8</v>
      </c>
      <c r="J171" s="93" t="n">
        <v>0.708337783428695</v>
      </c>
    </row>
    <row r="172" customFormat="false" ht="14.4" hidden="false" customHeight="false" outlineLevel="0" collapsed="false">
      <c r="A172" s="43" t="s">
        <v>136</v>
      </c>
      <c r="B172" s="26" t="n">
        <v>44068</v>
      </c>
      <c r="C172" s="0" t="s">
        <v>48</v>
      </c>
      <c r="D172" s="0" t="s">
        <v>49</v>
      </c>
      <c r="E172" s="0" t="s">
        <v>22</v>
      </c>
      <c r="F172" s="0" t="s">
        <v>23</v>
      </c>
      <c r="G172" s="63" t="n">
        <v>0.03</v>
      </c>
      <c r="H172" s="91" t="n">
        <v>0.0430277568585261</v>
      </c>
      <c r="I172" s="92" t="n">
        <v>0.8</v>
      </c>
      <c r="J172" s="93" t="n">
        <v>0.75931335632693</v>
      </c>
    </row>
    <row r="173" customFormat="false" ht="14.4" hidden="false" customHeight="false" outlineLevel="0" collapsed="false">
      <c r="A173" s="43" t="s">
        <v>136</v>
      </c>
      <c r="B173" s="26" t="n">
        <v>44069</v>
      </c>
      <c r="C173" s="0" t="s">
        <v>28</v>
      </c>
      <c r="D173" s="0" t="s">
        <v>29</v>
      </c>
      <c r="E173" s="0" t="s">
        <v>15</v>
      </c>
      <c r="F173" s="0" t="s">
        <v>16</v>
      </c>
      <c r="G173" s="63" t="n">
        <v>0.03</v>
      </c>
      <c r="H173" s="91" t="n">
        <v>0.0134945908792062</v>
      </c>
      <c r="I173" s="92" t="n">
        <v>0.8</v>
      </c>
      <c r="J173" s="93" t="n">
        <v>0.674729543960309</v>
      </c>
    </row>
    <row r="174" customFormat="false" ht="14.4" hidden="false" customHeight="false" outlineLevel="0" collapsed="false">
      <c r="A174" s="43" t="s">
        <v>136</v>
      </c>
      <c r="B174" s="26" t="n">
        <v>44069</v>
      </c>
      <c r="C174" s="0" t="s">
        <v>30</v>
      </c>
      <c r="D174" s="0" t="s">
        <v>31</v>
      </c>
      <c r="E174" s="0" t="s">
        <v>15</v>
      </c>
      <c r="F174" s="0" t="s">
        <v>16</v>
      </c>
      <c r="G174" s="63" t="n">
        <v>0.03</v>
      </c>
      <c r="H174" s="91" t="n">
        <v>0.0166916575654336</v>
      </c>
      <c r="I174" s="92" t="n">
        <v>0.8</v>
      </c>
      <c r="J174" s="93" t="n">
        <v>0.715356752804298</v>
      </c>
    </row>
    <row r="175" customFormat="false" ht="14.4" hidden="false" customHeight="false" outlineLevel="0" collapsed="false">
      <c r="A175" s="43" t="s">
        <v>136</v>
      </c>
      <c r="B175" s="26" t="n">
        <v>44069</v>
      </c>
      <c r="C175" s="0" t="s">
        <v>32</v>
      </c>
      <c r="D175" s="0" t="s">
        <v>33</v>
      </c>
      <c r="E175" s="0" t="s">
        <v>17</v>
      </c>
      <c r="F175" s="0" t="s">
        <v>18</v>
      </c>
      <c r="G175" s="63" t="n">
        <v>0.03</v>
      </c>
      <c r="H175" s="91" t="n">
        <v>0.0186176357442093</v>
      </c>
      <c r="I175" s="92" t="n">
        <v>0.8</v>
      </c>
      <c r="J175" s="93" t="n">
        <v>0.69816134040785</v>
      </c>
    </row>
    <row r="176" customFormat="false" ht="14.4" hidden="false" customHeight="false" outlineLevel="0" collapsed="false">
      <c r="A176" s="43" t="s">
        <v>136</v>
      </c>
      <c r="B176" s="26" t="n">
        <v>44069</v>
      </c>
      <c r="C176" s="0" t="s">
        <v>34</v>
      </c>
      <c r="D176" s="0" t="s">
        <v>35</v>
      </c>
      <c r="E176" s="0" t="s">
        <v>17</v>
      </c>
      <c r="F176" s="0" t="s">
        <v>18</v>
      </c>
      <c r="G176" s="63" t="n">
        <v>0.03</v>
      </c>
      <c r="H176" s="91" t="n">
        <v>0.0177458223982701</v>
      </c>
      <c r="I176" s="92" t="n">
        <v>0.8</v>
      </c>
      <c r="J176" s="93" t="n">
        <v>0.760535245640145</v>
      </c>
    </row>
    <row r="177" customFormat="false" ht="14.4" hidden="false" customHeight="false" outlineLevel="0" collapsed="false">
      <c r="A177" s="43" t="s">
        <v>136</v>
      </c>
      <c r="B177" s="26" t="n">
        <v>44069</v>
      </c>
      <c r="C177" s="0" t="s">
        <v>36</v>
      </c>
      <c r="D177" s="0" t="s">
        <v>37</v>
      </c>
      <c r="E177" s="0" t="s">
        <v>17</v>
      </c>
      <c r="F177" s="0" t="s">
        <v>18</v>
      </c>
      <c r="G177" s="63" t="n">
        <v>0.03</v>
      </c>
      <c r="H177" s="91" t="n">
        <v>0.0172065409338137</v>
      </c>
      <c r="I177" s="92" t="n">
        <v>0.8</v>
      </c>
      <c r="J177" s="93" t="n">
        <v>0.73742318287773</v>
      </c>
    </row>
    <row r="178" customFormat="false" ht="14.4" hidden="false" customHeight="false" outlineLevel="0" collapsed="false">
      <c r="A178" s="43" t="s">
        <v>136</v>
      </c>
      <c r="B178" s="26" t="n">
        <v>44069</v>
      </c>
      <c r="C178" s="0" t="s">
        <v>38</v>
      </c>
      <c r="D178" s="0" t="s">
        <v>39</v>
      </c>
      <c r="E178" s="0" t="s">
        <v>19</v>
      </c>
      <c r="F178" s="0" t="s">
        <v>20</v>
      </c>
      <c r="G178" s="63" t="n">
        <v>0.03</v>
      </c>
      <c r="H178" s="91" t="n">
        <v>0.0145560222993789</v>
      </c>
      <c r="I178" s="92" t="n">
        <v>0.8</v>
      </c>
      <c r="J178" s="93" t="n">
        <v>0.727801114968947</v>
      </c>
    </row>
    <row r="179" customFormat="false" ht="14.4" hidden="false" customHeight="false" outlineLevel="0" collapsed="false">
      <c r="A179" s="43" t="s">
        <v>136</v>
      </c>
      <c r="B179" s="26" t="n">
        <v>44069</v>
      </c>
      <c r="C179" s="0" t="s">
        <v>40</v>
      </c>
      <c r="D179" s="0" t="s">
        <v>41</v>
      </c>
      <c r="E179" s="0" t="s">
        <v>19</v>
      </c>
      <c r="F179" s="0" t="s">
        <v>20</v>
      </c>
      <c r="G179" s="63" t="n">
        <v>0.03</v>
      </c>
      <c r="H179" s="91" t="n">
        <v>0.0148173798229742</v>
      </c>
      <c r="I179" s="92" t="n">
        <v>0.8</v>
      </c>
      <c r="J179" s="93" t="n">
        <v>0.740868991148709</v>
      </c>
    </row>
    <row r="180" customFormat="false" ht="14.4" hidden="false" customHeight="false" outlineLevel="0" collapsed="false">
      <c r="A180" s="43" t="s">
        <v>136</v>
      </c>
      <c r="B180" s="26" t="n">
        <v>44069</v>
      </c>
      <c r="C180" s="0" t="s">
        <v>42</v>
      </c>
      <c r="D180" s="0" t="s">
        <v>43</v>
      </c>
      <c r="E180" s="0" t="s">
        <v>19</v>
      </c>
      <c r="F180" s="0" t="s">
        <v>20</v>
      </c>
      <c r="G180" s="63" t="n">
        <v>0.03</v>
      </c>
      <c r="H180" s="91" t="n">
        <v>0.0270459892089261</v>
      </c>
      <c r="I180" s="92" t="n">
        <v>0.8</v>
      </c>
      <c r="J180" s="93" t="n">
        <v>0.737617887516167</v>
      </c>
    </row>
    <row r="181" customFormat="false" ht="14.4" hidden="false" customHeight="false" outlineLevel="0" collapsed="false">
      <c r="A181" s="43" t="s">
        <v>136</v>
      </c>
      <c r="B181" s="26" t="n">
        <v>44069</v>
      </c>
      <c r="C181" s="0" t="s">
        <v>44</v>
      </c>
      <c r="D181" s="0" t="s">
        <v>45</v>
      </c>
      <c r="E181" s="0" t="s">
        <v>22</v>
      </c>
      <c r="F181" s="0" t="s">
        <v>23</v>
      </c>
      <c r="G181" s="63" t="n">
        <v>0.03</v>
      </c>
      <c r="H181" s="91" t="n">
        <v>0.0198041436419057</v>
      </c>
      <c r="I181" s="92" t="n">
        <v>0.8</v>
      </c>
      <c r="J181" s="93" t="n">
        <v>0.742655386571464</v>
      </c>
    </row>
    <row r="182" customFormat="false" ht="14.4" hidden="false" customHeight="false" outlineLevel="0" collapsed="false">
      <c r="A182" s="43" t="s">
        <v>136</v>
      </c>
      <c r="B182" s="26" t="n">
        <v>44069</v>
      </c>
      <c r="C182" s="0" t="s">
        <v>46</v>
      </c>
      <c r="D182" s="0" t="s">
        <v>47</v>
      </c>
      <c r="E182" s="0" t="s">
        <v>22</v>
      </c>
      <c r="F182" s="0" t="s">
        <v>23</v>
      </c>
      <c r="G182" s="63" t="n">
        <v>0.03</v>
      </c>
      <c r="H182" s="91" t="n">
        <v>0.0147759787221327</v>
      </c>
      <c r="I182" s="92" t="n">
        <v>0.8</v>
      </c>
      <c r="J182" s="93" t="n">
        <v>0.738798936106635</v>
      </c>
    </row>
    <row r="183" customFormat="false" ht="14.4" hidden="false" customHeight="false" outlineLevel="0" collapsed="false">
      <c r="A183" s="43" t="s">
        <v>136</v>
      </c>
      <c r="B183" s="26" t="n">
        <v>44069</v>
      </c>
      <c r="C183" s="0" t="s">
        <v>48</v>
      </c>
      <c r="D183" s="0" t="s">
        <v>49</v>
      </c>
      <c r="E183" s="0" t="s">
        <v>22</v>
      </c>
      <c r="F183" s="0" t="s">
        <v>23</v>
      </c>
      <c r="G183" s="63" t="n">
        <v>0.03</v>
      </c>
      <c r="H183" s="91" t="n">
        <v>0.053631404958678</v>
      </c>
      <c r="I183" s="92" t="n">
        <v>0.8</v>
      </c>
      <c r="J183" s="93" t="n">
        <v>0.766162927981114</v>
      </c>
    </row>
    <row r="184" customFormat="false" ht="14.4" hidden="false" customHeight="false" outlineLevel="0" collapsed="false">
      <c r="A184" s="43" t="s">
        <v>136</v>
      </c>
      <c r="B184" s="26" t="n">
        <v>44070</v>
      </c>
      <c r="C184" s="0" t="s">
        <v>28</v>
      </c>
      <c r="D184" s="0" t="s">
        <v>29</v>
      </c>
      <c r="E184" s="0" t="s">
        <v>15</v>
      </c>
      <c r="F184" s="0" t="s">
        <v>16</v>
      </c>
      <c r="G184" s="63" t="n">
        <v>0.03</v>
      </c>
      <c r="H184" s="91" t="n">
        <v>0.0166889606120375</v>
      </c>
      <c r="I184" s="92" t="n">
        <v>0.8</v>
      </c>
      <c r="J184" s="93" t="n">
        <v>0.715241169087323</v>
      </c>
    </row>
    <row r="185" customFormat="false" ht="14.4" hidden="false" customHeight="false" outlineLevel="0" collapsed="false">
      <c r="A185" s="43" t="s">
        <v>136</v>
      </c>
      <c r="B185" s="26" t="n">
        <v>44070</v>
      </c>
      <c r="C185" s="0" t="s">
        <v>30</v>
      </c>
      <c r="D185" s="0" t="s">
        <v>31</v>
      </c>
      <c r="E185" s="0" t="s">
        <v>15</v>
      </c>
      <c r="F185" s="0" t="s">
        <v>16</v>
      </c>
      <c r="G185" s="63" t="n">
        <v>0.03</v>
      </c>
      <c r="H185" s="91" t="n">
        <v>0.0205663865660369</v>
      </c>
      <c r="I185" s="92" t="n">
        <v>0.8</v>
      </c>
      <c r="J185" s="93" t="n">
        <v>0.771239496226383</v>
      </c>
    </row>
    <row r="186" customFormat="false" ht="14.4" hidden="false" customHeight="false" outlineLevel="0" collapsed="false">
      <c r="A186" s="43" t="s">
        <v>136</v>
      </c>
      <c r="B186" s="26" t="n">
        <v>44070</v>
      </c>
      <c r="C186" s="0" t="s">
        <v>32</v>
      </c>
      <c r="D186" s="0" t="s">
        <v>33</v>
      </c>
      <c r="E186" s="0" t="s">
        <v>17</v>
      </c>
      <c r="F186" s="0" t="s">
        <v>18</v>
      </c>
      <c r="G186" s="63" t="n">
        <v>0.03</v>
      </c>
      <c r="H186" s="91" t="n">
        <v>0</v>
      </c>
      <c r="I186" s="92" t="n">
        <v>0.8</v>
      </c>
      <c r="J186" s="93" t="n">
        <v>0.761914519047383</v>
      </c>
    </row>
    <row r="187" customFormat="false" ht="14.4" hidden="false" customHeight="false" outlineLevel="0" collapsed="false">
      <c r="A187" s="43" t="s">
        <v>136</v>
      </c>
      <c r="B187" s="26" t="n">
        <v>44070</v>
      </c>
      <c r="C187" s="0" t="s">
        <v>34</v>
      </c>
      <c r="D187" s="0" t="s">
        <v>35</v>
      </c>
      <c r="E187" s="0" t="s">
        <v>17</v>
      </c>
      <c r="F187" s="0" t="s">
        <v>18</v>
      </c>
      <c r="G187" s="63" t="n">
        <v>0.03</v>
      </c>
      <c r="H187" s="91" t="n">
        <v>0.0217118191055252</v>
      </c>
      <c r="I187" s="92" t="n">
        <v>0.8</v>
      </c>
      <c r="J187" s="93" t="n">
        <v>0.723727303517508</v>
      </c>
    </row>
    <row r="188" customFormat="false" ht="14.4" hidden="false" customHeight="false" outlineLevel="0" collapsed="false">
      <c r="A188" s="43" t="s">
        <v>136</v>
      </c>
      <c r="B188" s="26" t="n">
        <v>44070</v>
      </c>
      <c r="C188" s="0" t="s">
        <v>36</v>
      </c>
      <c r="D188" s="0" t="s">
        <v>37</v>
      </c>
      <c r="E188" s="0" t="s">
        <v>17</v>
      </c>
      <c r="F188" s="0" t="s">
        <v>18</v>
      </c>
      <c r="G188" s="63" t="n">
        <v>0.03</v>
      </c>
      <c r="H188" s="91" t="n">
        <v>0.0209817051635235</v>
      </c>
      <c r="I188" s="92" t="n">
        <v>0.8</v>
      </c>
      <c r="J188" s="93" t="n">
        <v>0.69939017211745</v>
      </c>
    </row>
    <row r="189" customFormat="false" ht="14.4" hidden="false" customHeight="false" outlineLevel="0" collapsed="false">
      <c r="A189" s="43" t="s">
        <v>136</v>
      </c>
      <c r="B189" s="26" t="n">
        <v>44070</v>
      </c>
      <c r="C189" s="0" t="s">
        <v>38</v>
      </c>
      <c r="D189" s="0" t="s">
        <v>39</v>
      </c>
      <c r="E189" s="0" t="s">
        <v>19</v>
      </c>
      <c r="F189" s="0" t="s">
        <v>20</v>
      </c>
      <c r="G189" s="63" t="n">
        <v>0.03</v>
      </c>
      <c r="H189" s="91" t="n">
        <v>0.0176923125825225</v>
      </c>
      <c r="I189" s="92" t="n">
        <v>0.8</v>
      </c>
      <c r="J189" s="93" t="n">
        <v>0.758241967822391</v>
      </c>
    </row>
    <row r="190" customFormat="false" ht="14.4" hidden="false" customHeight="false" outlineLevel="0" collapsed="false">
      <c r="A190" s="43" t="s">
        <v>136</v>
      </c>
      <c r="B190" s="26" t="n">
        <v>44070</v>
      </c>
      <c r="C190" s="0" t="s">
        <v>40</v>
      </c>
      <c r="D190" s="0" t="s">
        <v>41</v>
      </c>
      <c r="E190" s="0" t="s">
        <v>19</v>
      </c>
      <c r="F190" s="0" t="s">
        <v>20</v>
      </c>
      <c r="G190" s="63" t="n">
        <v>0.03</v>
      </c>
      <c r="H190" s="91" t="n">
        <v>0.0179536701061177</v>
      </c>
      <c r="I190" s="92" t="n">
        <v>0.8</v>
      </c>
      <c r="J190" s="93" t="n">
        <v>0.769443004547902</v>
      </c>
    </row>
    <row r="191" customFormat="false" ht="14.4" hidden="false" customHeight="false" outlineLevel="0" collapsed="false">
      <c r="A191" s="43" t="s">
        <v>136</v>
      </c>
      <c r="B191" s="26" t="n">
        <v>44070</v>
      </c>
      <c r="C191" s="0" t="s">
        <v>42</v>
      </c>
      <c r="D191" s="0" t="s">
        <v>43</v>
      </c>
      <c r="E191" s="0" t="s">
        <v>19</v>
      </c>
      <c r="F191" s="0" t="s">
        <v>20</v>
      </c>
      <c r="G191" s="63" t="n">
        <v>0.03</v>
      </c>
      <c r="H191" s="91" t="n">
        <v>0.0326713987644058</v>
      </c>
      <c r="I191" s="92" t="n">
        <v>0.8</v>
      </c>
      <c r="J191" s="93" t="n">
        <v>0.753955356101672</v>
      </c>
    </row>
    <row r="192" customFormat="false" ht="14.4" hidden="false" customHeight="false" outlineLevel="0" collapsed="false">
      <c r="A192" s="43" t="s">
        <v>136</v>
      </c>
      <c r="B192" s="26" t="n">
        <v>44070</v>
      </c>
      <c r="C192" s="0" t="s">
        <v>44</v>
      </c>
      <c r="D192" s="0" t="s">
        <v>45</v>
      </c>
      <c r="E192" s="0" t="s">
        <v>22</v>
      </c>
      <c r="F192" s="0" t="s">
        <v>23</v>
      </c>
      <c r="G192" s="63" t="n">
        <v>0.03</v>
      </c>
      <c r="H192" s="91" t="n">
        <v>0.0238531109915725</v>
      </c>
      <c r="I192" s="92" t="n">
        <v>0.8</v>
      </c>
      <c r="J192" s="93" t="n">
        <v>0.715593329747175</v>
      </c>
    </row>
    <row r="193" customFormat="false" ht="14.4" hidden="false" customHeight="false" outlineLevel="0" collapsed="false">
      <c r="A193" s="43" t="s">
        <v>136</v>
      </c>
      <c r="B193" s="26" t="n">
        <v>44070</v>
      </c>
      <c r="C193" s="0" t="s">
        <v>46</v>
      </c>
      <c r="D193" s="0" t="s">
        <v>47</v>
      </c>
      <c r="E193" s="0" t="s">
        <v>22</v>
      </c>
      <c r="F193" s="0" t="s">
        <v>23</v>
      </c>
      <c r="G193" s="63" t="n">
        <v>0.03</v>
      </c>
      <c r="H193" s="91" t="n">
        <v>0.0177463277204535</v>
      </c>
      <c r="I193" s="92" t="n">
        <v>0.8</v>
      </c>
      <c r="J193" s="93" t="n">
        <v>0.760556902305151</v>
      </c>
    </row>
    <row r="194" customFormat="false" ht="14.4" hidden="false" customHeight="false" outlineLevel="0" collapsed="false">
      <c r="A194" s="43" t="s">
        <v>136</v>
      </c>
      <c r="B194" s="26" t="n">
        <v>44070</v>
      </c>
      <c r="C194" s="0" t="s">
        <v>48</v>
      </c>
      <c r="D194" s="0" t="s">
        <v>49</v>
      </c>
      <c r="E194" s="0" t="s">
        <v>22</v>
      </c>
      <c r="F194" s="0" t="s">
        <v>23</v>
      </c>
      <c r="G194" s="63" t="n">
        <v>0.03</v>
      </c>
      <c r="H194" s="91" t="n">
        <v>0</v>
      </c>
      <c r="I194" s="92" t="n">
        <v>0.8</v>
      </c>
      <c r="J194" s="93" t="n">
        <v>0.770820636705947</v>
      </c>
    </row>
    <row r="195" customFormat="false" ht="14.4" hidden="false" customHeight="false" outlineLevel="0" collapsed="false">
      <c r="A195" s="43" t="s">
        <v>136</v>
      </c>
      <c r="B195" s="26" t="n">
        <v>44071</v>
      </c>
      <c r="C195" s="0" t="s">
        <v>28</v>
      </c>
      <c r="D195" s="0" t="s">
        <v>29</v>
      </c>
      <c r="E195" s="0" t="s">
        <v>15</v>
      </c>
      <c r="F195" s="0" t="s">
        <v>16</v>
      </c>
      <c r="G195" s="63" t="n">
        <v>0.03</v>
      </c>
      <c r="H195" s="91" t="n">
        <v>0</v>
      </c>
      <c r="I195" s="92" t="n">
        <v>0.8</v>
      </c>
      <c r="J195" s="93" t="n">
        <v>0.745624887932584</v>
      </c>
    </row>
    <row r="196" customFormat="false" ht="14.4" hidden="false" customHeight="false" outlineLevel="0" collapsed="false">
      <c r="A196" s="43" t="s">
        <v>136</v>
      </c>
      <c r="B196" s="26" t="n">
        <v>44071</v>
      </c>
      <c r="C196" s="0" t="s">
        <v>30</v>
      </c>
      <c r="D196" s="0" t="s">
        <v>31</v>
      </c>
      <c r="E196" s="0" t="s">
        <v>15</v>
      </c>
      <c r="F196" s="0" t="s">
        <v>16</v>
      </c>
      <c r="G196" s="63" t="n">
        <v>0.03</v>
      </c>
      <c r="H196" s="91" t="n">
        <v>0.0244411155666401</v>
      </c>
      <c r="I196" s="92" t="n">
        <v>0.8</v>
      </c>
      <c r="J196" s="93" t="n">
        <v>0.733233466999203</v>
      </c>
    </row>
    <row r="197" customFormat="false" ht="14.4" hidden="false" customHeight="false" outlineLevel="0" collapsed="false">
      <c r="A197" s="43" t="s">
        <v>136</v>
      </c>
      <c r="B197" s="26" t="n">
        <v>44071</v>
      </c>
      <c r="C197" s="0" t="s">
        <v>32</v>
      </c>
      <c r="D197" s="0" t="s">
        <v>33</v>
      </c>
      <c r="E197" s="0" t="s">
        <v>17</v>
      </c>
      <c r="F197" s="0" t="s">
        <v>18</v>
      </c>
      <c r="G197" s="63" t="n">
        <v>0.03</v>
      </c>
      <c r="H197" s="91" t="n">
        <v>0.027097235398634</v>
      </c>
      <c r="I197" s="92" t="n">
        <v>0.8</v>
      </c>
      <c r="J197" s="93" t="n">
        <v>0.739015510871837</v>
      </c>
    </row>
    <row r="198" customFormat="false" ht="14.4" hidden="false" customHeight="false" outlineLevel="0" collapsed="false">
      <c r="A198" s="43" t="s">
        <v>136</v>
      </c>
      <c r="B198" s="26" t="n">
        <v>44071</v>
      </c>
      <c r="C198" s="0" t="s">
        <v>34</v>
      </c>
      <c r="D198" s="0" t="s">
        <v>35</v>
      </c>
      <c r="E198" s="0" t="s">
        <v>17</v>
      </c>
      <c r="F198" s="0" t="s">
        <v>18</v>
      </c>
      <c r="G198" s="63" t="n">
        <v>0.03</v>
      </c>
      <c r="H198" s="91" t="n">
        <v>0.0256778158127808</v>
      </c>
      <c r="I198" s="92" t="n">
        <v>0.8</v>
      </c>
      <c r="J198" s="93" t="n">
        <v>0.770334474383424</v>
      </c>
    </row>
    <row r="199" customFormat="false" ht="14.4" hidden="false" customHeight="false" outlineLevel="0" collapsed="false">
      <c r="A199" s="43" t="s">
        <v>136</v>
      </c>
      <c r="B199" s="26" t="n">
        <v>44071</v>
      </c>
      <c r="C199" s="0" t="s">
        <v>36</v>
      </c>
      <c r="D199" s="0" t="s">
        <v>37</v>
      </c>
      <c r="E199" s="0" t="s">
        <v>17</v>
      </c>
      <c r="F199" s="0" t="s">
        <v>18</v>
      </c>
      <c r="G199" s="63" t="n">
        <v>0.03</v>
      </c>
      <c r="H199" s="91" t="n">
        <v>0.0247568693932329</v>
      </c>
      <c r="I199" s="92" t="n">
        <v>0.8</v>
      </c>
      <c r="J199" s="93" t="n">
        <v>0.742706081796989</v>
      </c>
    </row>
    <row r="200" customFormat="false" ht="14.4" hidden="false" customHeight="false" outlineLevel="0" collapsed="false">
      <c r="A200" s="43" t="s">
        <v>136</v>
      </c>
      <c r="B200" s="26" t="n">
        <v>44071</v>
      </c>
      <c r="C200" s="0" t="s">
        <v>38</v>
      </c>
      <c r="D200" s="0" t="s">
        <v>39</v>
      </c>
      <c r="E200" s="0" t="s">
        <v>19</v>
      </c>
      <c r="F200" s="0" t="s">
        <v>20</v>
      </c>
      <c r="G200" s="63" t="n">
        <v>0.03</v>
      </c>
      <c r="H200" s="91" t="n">
        <v>0.0208286028656657</v>
      </c>
      <c r="I200" s="92" t="n">
        <v>0.8</v>
      </c>
      <c r="J200" s="93" t="n">
        <v>0.694286762188857</v>
      </c>
    </row>
    <row r="201" customFormat="false" ht="14.4" hidden="false" customHeight="false" outlineLevel="0" collapsed="false">
      <c r="A201" s="43" t="s">
        <v>136</v>
      </c>
      <c r="B201" s="26" t="n">
        <v>44071</v>
      </c>
      <c r="C201" s="0" t="s">
        <v>40</v>
      </c>
      <c r="D201" s="0" t="s">
        <v>41</v>
      </c>
      <c r="E201" s="0" t="s">
        <v>19</v>
      </c>
      <c r="F201" s="0" t="s">
        <v>20</v>
      </c>
      <c r="G201" s="63" t="n">
        <v>0.03</v>
      </c>
      <c r="H201" s="91" t="n">
        <v>0.0210899603892609</v>
      </c>
      <c r="I201" s="92" t="n">
        <v>0.8</v>
      </c>
      <c r="J201" s="93" t="n">
        <v>0.702998679642031</v>
      </c>
    </row>
    <row r="202" customFormat="false" ht="14.4" hidden="false" customHeight="false" outlineLevel="0" collapsed="false">
      <c r="A202" s="43" t="s">
        <v>136</v>
      </c>
      <c r="B202" s="26" t="n">
        <v>44071</v>
      </c>
      <c r="C202" s="0" t="s">
        <v>42</v>
      </c>
      <c r="D202" s="0" t="s">
        <v>43</v>
      </c>
      <c r="E202" s="0" t="s">
        <v>19</v>
      </c>
      <c r="F202" s="0" t="s">
        <v>20</v>
      </c>
      <c r="G202" s="63" t="n">
        <v>0.03</v>
      </c>
      <c r="H202" s="91" t="n">
        <v>0.0382968083198854</v>
      </c>
      <c r="I202" s="92" t="n">
        <v>0.8</v>
      </c>
      <c r="J202" s="93" t="n">
        <v>0.765936166397709</v>
      </c>
    </row>
    <row r="203" customFormat="false" ht="14.4" hidden="false" customHeight="false" outlineLevel="0" collapsed="false">
      <c r="A203" s="43" t="s">
        <v>136</v>
      </c>
      <c r="B203" s="26" t="n">
        <v>44071</v>
      </c>
      <c r="C203" s="0" t="s">
        <v>44</v>
      </c>
      <c r="D203" s="0" t="s">
        <v>45</v>
      </c>
      <c r="E203" s="0" t="s">
        <v>22</v>
      </c>
      <c r="F203" s="0" t="s">
        <v>23</v>
      </c>
      <c r="G203" s="63" t="n">
        <v>0.03</v>
      </c>
      <c r="H203" s="91" t="n">
        <v>0.0279020783412393</v>
      </c>
      <c r="I203" s="92" t="n">
        <v>0.8</v>
      </c>
      <c r="J203" s="93" t="n">
        <v>0.760965772942889</v>
      </c>
    </row>
    <row r="204" customFormat="false" ht="14.4" hidden="false" customHeight="false" outlineLevel="0" collapsed="false">
      <c r="A204" s="43" t="s">
        <v>136</v>
      </c>
      <c r="B204" s="26" t="n">
        <v>44071</v>
      </c>
      <c r="C204" s="0" t="s">
        <v>46</v>
      </c>
      <c r="D204" s="0" t="s">
        <v>47</v>
      </c>
      <c r="E204" s="0" t="s">
        <v>22</v>
      </c>
      <c r="F204" s="0" t="s">
        <v>23</v>
      </c>
      <c r="G204" s="63" t="n">
        <v>0.03</v>
      </c>
      <c r="H204" s="91" t="n">
        <v>0.0207166767187746</v>
      </c>
      <c r="I204" s="92" t="n">
        <v>0.8</v>
      </c>
      <c r="J204" s="93" t="n">
        <v>0.776875376954049</v>
      </c>
    </row>
    <row r="205" customFormat="false" ht="14.4" hidden="false" customHeight="false" outlineLevel="0" collapsed="false">
      <c r="A205" s="43" t="s">
        <v>136</v>
      </c>
      <c r="B205" s="26" t="n">
        <v>44071</v>
      </c>
      <c r="C205" s="0" t="s">
        <v>48</v>
      </c>
      <c r="D205" s="0" t="s">
        <v>49</v>
      </c>
      <c r="E205" s="0" t="s">
        <v>22</v>
      </c>
      <c r="F205" s="0" t="s">
        <v>23</v>
      </c>
      <c r="G205" s="63" t="n">
        <v>0.03</v>
      </c>
      <c r="H205" s="91" t="n">
        <v>0</v>
      </c>
      <c r="I205" s="92" t="n">
        <v>0.8</v>
      </c>
      <c r="J205" s="93" t="n">
        <v>0.774193460265319</v>
      </c>
    </row>
    <row r="206" customFormat="false" ht="14.4" hidden="false" customHeight="false" outlineLevel="0" collapsed="false">
      <c r="A206" s="43" t="s">
        <v>136</v>
      </c>
      <c r="B206" s="26" t="n">
        <v>44072</v>
      </c>
      <c r="C206" s="0" t="s">
        <v>28</v>
      </c>
      <c r="D206" s="0" t="s">
        <v>29</v>
      </c>
      <c r="E206" s="0" t="s">
        <v>15</v>
      </c>
      <c r="F206" s="0" t="s">
        <v>16</v>
      </c>
      <c r="G206" s="63" t="n">
        <v>0.03</v>
      </c>
      <c r="H206" s="91" t="n">
        <v>0.0230777000777</v>
      </c>
      <c r="I206" s="92" t="n">
        <v>0.8</v>
      </c>
      <c r="J206" s="93" t="n">
        <v>0.769256669256666</v>
      </c>
    </row>
    <row r="207" customFormat="false" ht="14.4" hidden="false" customHeight="false" outlineLevel="0" collapsed="false">
      <c r="A207" s="43" t="s">
        <v>136</v>
      </c>
      <c r="B207" s="26" t="n">
        <v>44072</v>
      </c>
      <c r="C207" s="0" t="s">
        <v>30</v>
      </c>
      <c r="D207" s="0" t="s">
        <v>31</v>
      </c>
      <c r="E207" s="0" t="s">
        <v>15</v>
      </c>
      <c r="F207" s="0" t="s">
        <v>16</v>
      </c>
      <c r="G207" s="63" t="n">
        <v>0.03</v>
      </c>
      <c r="H207" s="91" t="n">
        <v>0.028315844567243</v>
      </c>
      <c r="I207" s="92" t="n">
        <v>0.8</v>
      </c>
      <c r="J207" s="93" t="n">
        <v>0.772250306379354</v>
      </c>
    </row>
    <row r="208" customFormat="false" ht="14.4" hidden="false" customHeight="false" outlineLevel="0" collapsed="false">
      <c r="A208" s="43" t="s">
        <v>136</v>
      </c>
      <c r="B208" s="26" t="n">
        <v>44072</v>
      </c>
      <c r="C208" s="0" t="s">
        <v>32</v>
      </c>
      <c r="D208" s="0" t="s">
        <v>33</v>
      </c>
      <c r="E208" s="0" t="s">
        <v>17</v>
      </c>
      <c r="F208" s="0" t="s">
        <v>18</v>
      </c>
      <c r="G208" s="63" t="n">
        <v>0.03</v>
      </c>
      <c r="H208" s="91" t="n">
        <v>0.0313370352258466</v>
      </c>
      <c r="I208" s="92" t="n">
        <v>0.8</v>
      </c>
      <c r="J208" s="93" t="n">
        <v>0.72316235136569</v>
      </c>
    </row>
    <row r="209" customFormat="false" ht="14.4" hidden="false" customHeight="false" outlineLevel="0" collapsed="false">
      <c r="A209" s="43" t="s">
        <v>136</v>
      </c>
      <c r="B209" s="26" t="n">
        <v>44072</v>
      </c>
      <c r="C209" s="0" t="s">
        <v>34</v>
      </c>
      <c r="D209" s="0" t="s">
        <v>35</v>
      </c>
      <c r="E209" s="0" t="s">
        <v>17</v>
      </c>
      <c r="F209" s="0" t="s">
        <v>18</v>
      </c>
      <c r="G209" s="63" t="n">
        <v>0.03</v>
      </c>
      <c r="H209" s="91" t="n">
        <v>0.0296438125200364</v>
      </c>
      <c r="I209" s="92" t="n">
        <v>0.8</v>
      </c>
      <c r="J209" s="93" t="n">
        <v>0.74109531300091</v>
      </c>
    </row>
    <row r="210" customFormat="false" ht="14.4" hidden="false" customHeight="false" outlineLevel="0" collapsed="false">
      <c r="A210" s="43" t="s">
        <v>136</v>
      </c>
      <c r="B210" s="26" t="n">
        <v>44072</v>
      </c>
      <c r="C210" s="0" t="s">
        <v>36</v>
      </c>
      <c r="D210" s="0" t="s">
        <v>37</v>
      </c>
      <c r="E210" s="0" t="s">
        <v>17</v>
      </c>
      <c r="F210" s="0" t="s">
        <v>18</v>
      </c>
      <c r="G210" s="63" t="n">
        <v>0.03</v>
      </c>
      <c r="H210" s="91" t="n">
        <v>0.0285320336229427</v>
      </c>
      <c r="I210" s="92" t="n">
        <v>0.8</v>
      </c>
      <c r="J210" s="93" t="n">
        <v>0.778146371534802</v>
      </c>
    </row>
    <row r="211" customFormat="false" ht="14.4" hidden="false" customHeight="false" outlineLevel="0" collapsed="false">
      <c r="A211" s="43" t="s">
        <v>136</v>
      </c>
      <c r="B211" s="26" t="n">
        <v>44072</v>
      </c>
      <c r="C211" s="0" t="s">
        <v>38</v>
      </c>
      <c r="D211" s="0" t="s">
        <v>39</v>
      </c>
      <c r="E211" s="0" t="s">
        <v>19</v>
      </c>
      <c r="F211" s="0" t="s">
        <v>20</v>
      </c>
      <c r="G211" s="63" t="n">
        <v>0.03</v>
      </c>
      <c r="H211" s="91" t="n">
        <v>0</v>
      </c>
      <c r="I211" s="92" t="n">
        <v>0.8</v>
      </c>
      <c r="J211" s="93" t="n">
        <v>0.718946794464277</v>
      </c>
    </row>
    <row r="212" customFormat="false" ht="14.4" hidden="false" customHeight="false" outlineLevel="0" collapsed="false">
      <c r="A212" s="43" t="s">
        <v>136</v>
      </c>
      <c r="B212" s="26" t="n">
        <v>44072</v>
      </c>
      <c r="C212" s="0" t="s">
        <v>40</v>
      </c>
      <c r="D212" s="0" t="s">
        <v>41</v>
      </c>
      <c r="E212" s="0" t="s">
        <v>19</v>
      </c>
      <c r="F212" s="0" t="s">
        <v>20</v>
      </c>
      <c r="G212" s="63" t="n">
        <v>0.03</v>
      </c>
      <c r="H212" s="91" t="n">
        <v>0</v>
      </c>
      <c r="I212" s="92" t="n">
        <v>0.8</v>
      </c>
      <c r="J212" s="93" t="n">
        <v>0.807541689080149</v>
      </c>
    </row>
    <row r="213" customFormat="false" ht="14.4" hidden="false" customHeight="false" outlineLevel="0" collapsed="false">
      <c r="A213" s="43" t="s">
        <v>136</v>
      </c>
      <c r="B213" s="26" t="n">
        <v>44072</v>
      </c>
      <c r="C213" s="0" t="s">
        <v>42</v>
      </c>
      <c r="D213" s="0" t="s">
        <v>43</v>
      </c>
      <c r="E213" s="0" t="s">
        <v>19</v>
      </c>
      <c r="F213" s="0" t="s">
        <v>20</v>
      </c>
      <c r="G213" s="63" t="n">
        <v>0.03</v>
      </c>
      <c r="H213" s="91" t="n">
        <v>0.0439222178753646</v>
      </c>
      <c r="I213" s="92" t="n">
        <v>0.8</v>
      </c>
      <c r="J213" s="93" t="n">
        <v>0.823541585163085</v>
      </c>
    </row>
    <row r="214" customFormat="false" ht="14.4" hidden="false" customHeight="false" outlineLevel="0" collapsed="false">
      <c r="A214" s="43" t="s">
        <v>136</v>
      </c>
      <c r="B214" s="26" t="n">
        <v>44072</v>
      </c>
      <c r="C214" s="0" t="s">
        <v>44</v>
      </c>
      <c r="D214" s="0" t="s">
        <v>45</v>
      </c>
      <c r="E214" s="0" t="s">
        <v>22</v>
      </c>
      <c r="F214" s="0" t="s">
        <v>23</v>
      </c>
      <c r="G214" s="63" t="n">
        <v>0.03</v>
      </c>
      <c r="H214" s="91" t="n">
        <v>0.0319510456909057</v>
      </c>
      <c r="I214" s="92" t="n">
        <v>0.8</v>
      </c>
      <c r="J214" s="93" t="n">
        <v>0.798776142272642</v>
      </c>
    </row>
    <row r="215" customFormat="false" ht="14.4" hidden="false" customHeight="false" outlineLevel="0" collapsed="false">
      <c r="A215" s="43" t="s">
        <v>136</v>
      </c>
      <c r="B215" s="26" t="n">
        <v>44072</v>
      </c>
      <c r="C215" s="0" t="s">
        <v>46</v>
      </c>
      <c r="D215" s="0" t="s">
        <v>47</v>
      </c>
      <c r="E215" s="0" t="s">
        <v>22</v>
      </c>
      <c r="F215" s="0" t="s">
        <v>23</v>
      </c>
      <c r="G215" s="63" t="n">
        <v>0.03</v>
      </c>
      <c r="H215" s="91" t="n">
        <v>0.0236870257170958</v>
      </c>
      <c r="I215" s="92" t="n">
        <v>0.8</v>
      </c>
      <c r="J215" s="93" t="n">
        <v>0.789567523903192</v>
      </c>
    </row>
    <row r="216" customFormat="false" ht="14.4" hidden="false" customHeight="false" outlineLevel="0" collapsed="false">
      <c r="A216" s="43" t="s">
        <v>136</v>
      </c>
      <c r="B216" s="26" t="n">
        <v>44072</v>
      </c>
      <c r="C216" s="0" t="s">
        <v>48</v>
      </c>
      <c r="D216" s="0" t="s">
        <v>49</v>
      </c>
      <c r="E216" s="0" t="s">
        <v>22</v>
      </c>
      <c r="F216" s="0" t="s">
        <v>23</v>
      </c>
      <c r="G216" s="63" t="n">
        <v>0.03</v>
      </c>
      <c r="H216" s="91" t="n">
        <v>0.0854423492591327</v>
      </c>
      <c r="I216" s="92" t="n">
        <v>0.8</v>
      </c>
      <c r="J216" s="93" t="n">
        <v>0.854423492591327</v>
      </c>
    </row>
    <row r="217" customFormat="false" ht="14.4" hidden="false" customHeight="false" outlineLevel="0" collapsed="false">
      <c r="A217" s="43" t="s">
        <v>136</v>
      </c>
      <c r="B217" s="26" t="n">
        <v>44073</v>
      </c>
      <c r="C217" s="0" t="s">
        <v>28</v>
      </c>
      <c r="D217" s="0" t="s">
        <v>29</v>
      </c>
      <c r="E217" s="0" t="s">
        <v>15</v>
      </c>
      <c r="F217" s="0" t="s">
        <v>16</v>
      </c>
      <c r="G217" s="63" t="n">
        <v>0.03</v>
      </c>
      <c r="H217" s="91" t="n">
        <v>0.0262720698105313</v>
      </c>
      <c r="I217" s="92" t="n">
        <v>0.8</v>
      </c>
      <c r="J217" s="93" t="n">
        <v>0.78816209431594</v>
      </c>
    </row>
    <row r="218" customFormat="false" ht="14.4" hidden="false" customHeight="false" outlineLevel="0" collapsed="false">
      <c r="A218" s="43" t="s">
        <v>136</v>
      </c>
      <c r="B218" s="26" t="n">
        <v>44073</v>
      </c>
      <c r="C218" s="0" t="s">
        <v>30</v>
      </c>
      <c r="D218" s="0" t="s">
        <v>31</v>
      </c>
      <c r="E218" s="0" t="s">
        <v>15</v>
      </c>
      <c r="F218" s="0" t="s">
        <v>16</v>
      </c>
      <c r="G218" s="63" t="n">
        <v>0.03</v>
      </c>
      <c r="H218" s="91" t="n">
        <v>0.0321905735678462</v>
      </c>
      <c r="I218" s="92" t="n">
        <v>0.8</v>
      </c>
      <c r="J218" s="93" t="n">
        <v>0.804764339196156</v>
      </c>
    </row>
    <row r="219" customFormat="false" ht="14.4" hidden="false" customHeight="false" outlineLevel="0" collapsed="false">
      <c r="A219" s="43" t="s">
        <v>136</v>
      </c>
      <c r="B219" s="26" t="n">
        <v>44073</v>
      </c>
      <c r="C219" s="0" t="s">
        <v>32</v>
      </c>
      <c r="D219" s="0" t="s">
        <v>33</v>
      </c>
      <c r="E219" s="0" t="s">
        <v>17</v>
      </c>
      <c r="F219" s="0" t="s">
        <v>18</v>
      </c>
      <c r="G219" s="63" t="n">
        <v>0.03</v>
      </c>
      <c r="H219" s="91" t="n">
        <v>0</v>
      </c>
      <c r="I219" s="92" t="n">
        <v>0.8</v>
      </c>
      <c r="J219" s="93" t="n">
        <v>0.821003885839816</v>
      </c>
    </row>
    <row r="220" customFormat="false" ht="14.4" hidden="false" customHeight="false" outlineLevel="0" collapsed="false">
      <c r="A220" s="43" t="s">
        <v>136</v>
      </c>
      <c r="B220" s="26" t="n">
        <v>44073</v>
      </c>
      <c r="C220" s="0" t="s">
        <v>34</v>
      </c>
      <c r="D220" s="0" t="s">
        <v>35</v>
      </c>
      <c r="E220" s="0" t="s">
        <v>17</v>
      </c>
      <c r="F220" s="0" t="s">
        <v>18</v>
      </c>
      <c r="G220" s="63" t="n">
        <v>0.03</v>
      </c>
      <c r="H220" s="91" t="n">
        <v>0.0336098092272916</v>
      </c>
      <c r="I220" s="92" t="n">
        <v>0.8</v>
      </c>
      <c r="J220" s="93" t="n">
        <v>0.840245230682289</v>
      </c>
    </row>
    <row r="221" customFormat="false" ht="14.4" hidden="false" customHeight="false" outlineLevel="0" collapsed="false">
      <c r="A221" s="43" t="s">
        <v>136</v>
      </c>
      <c r="B221" s="26" t="n">
        <v>44073</v>
      </c>
      <c r="C221" s="0" t="s">
        <v>36</v>
      </c>
      <c r="D221" s="0" t="s">
        <v>37</v>
      </c>
      <c r="E221" s="0" t="s">
        <v>17</v>
      </c>
      <c r="F221" s="0" t="s">
        <v>18</v>
      </c>
      <c r="G221" s="63" t="n">
        <v>0.03</v>
      </c>
      <c r="H221" s="91" t="n">
        <v>0.0323071978526525</v>
      </c>
      <c r="I221" s="92" t="n">
        <v>0.8</v>
      </c>
      <c r="J221" s="93" t="n">
        <v>0.807679946316314</v>
      </c>
    </row>
    <row r="222" customFormat="false" ht="14.4" hidden="false" customHeight="false" outlineLevel="0" collapsed="false">
      <c r="A222" s="43" t="s">
        <v>136</v>
      </c>
      <c r="B222" s="26" t="n">
        <v>44073</v>
      </c>
      <c r="C222" s="0" t="s">
        <v>38</v>
      </c>
      <c r="D222" s="0" t="s">
        <v>39</v>
      </c>
      <c r="E222" s="0" t="s">
        <v>19</v>
      </c>
      <c r="F222" s="0" t="s">
        <v>20</v>
      </c>
      <c r="G222" s="63" t="n">
        <v>0.03</v>
      </c>
      <c r="H222" s="91" t="n">
        <v>0.0271011834319527</v>
      </c>
      <c r="I222" s="92" t="n">
        <v>0.8</v>
      </c>
      <c r="J222" s="93" t="n">
        <v>0.813035502958583</v>
      </c>
    </row>
    <row r="223" customFormat="false" ht="14.4" hidden="false" customHeight="false" outlineLevel="0" collapsed="false">
      <c r="A223" s="43" t="s">
        <v>136</v>
      </c>
      <c r="B223" s="26" t="n">
        <v>44073</v>
      </c>
      <c r="C223" s="0" t="s">
        <v>40</v>
      </c>
      <c r="D223" s="0" t="s">
        <v>41</v>
      </c>
      <c r="E223" s="0" t="s">
        <v>19</v>
      </c>
      <c r="F223" s="0" t="s">
        <v>20</v>
      </c>
      <c r="G223" s="63" t="n">
        <v>0.03</v>
      </c>
      <c r="H223" s="91" t="n">
        <v>0.027362540955548</v>
      </c>
      <c r="I223" s="92" t="n">
        <v>0.8</v>
      </c>
      <c r="J223" s="93" t="n">
        <v>0.82087622866644</v>
      </c>
    </row>
    <row r="224" customFormat="false" ht="14.4" hidden="false" customHeight="false" outlineLevel="0" collapsed="false">
      <c r="A224" s="43" t="s">
        <v>136</v>
      </c>
      <c r="B224" s="26" t="n">
        <v>44073</v>
      </c>
      <c r="C224" s="0" t="s">
        <v>42</v>
      </c>
      <c r="D224" s="0" t="s">
        <v>43</v>
      </c>
      <c r="E224" s="0" t="s">
        <v>19</v>
      </c>
      <c r="F224" s="0" t="s">
        <v>20</v>
      </c>
      <c r="G224" s="63" t="n">
        <v>0.03</v>
      </c>
      <c r="H224" s="91" t="n">
        <v>0.0495476274308442</v>
      </c>
      <c r="I224" s="92" t="n">
        <v>0.8</v>
      </c>
      <c r="J224" s="93" t="n">
        <v>0.82579379051407</v>
      </c>
    </row>
    <row r="225" customFormat="false" ht="14.4" hidden="false" customHeight="false" outlineLevel="0" collapsed="false">
      <c r="A225" s="43" t="s">
        <v>136</v>
      </c>
      <c r="B225" s="26" t="n">
        <v>44073</v>
      </c>
      <c r="C225" s="0" t="s">
        <v>44</v>
      </c>
      <c r="D225" s="0" t="s">
        <v>45</v>
      </c>
      <c r="E225" s="0" t="s">
        <v>22</v>
      </c>
      <c r="F225" s="0" t="s">
        <v>23</v>
      </c>
      <c r="G225" s="63" t="n">
        <v>0.03</v>
      </c>
      <c r="H225" s="91" t="n">
        <v>0.0360000130405724</v>
      </c>
      <c r="I225" s="92" t="n">
        <v>0.8</v>
      </c>
      <c r="J225" s="93" t="n">
        <v>0.830769531705518</v>
      </c>
    </row>
    <row r="226" customFormat="false" ht="14.4" hidden="false" customHeight="false" outlineLevel="0" collapsed="false">
      <c r="A226" s="43" t="s">
        <v>136</v>
      </c>
      <c r="B226" s="26" t="n">
        <v>44073</v>
      </c>
      <c r="C226" s="0" t="s">
        <v>46</v>
      </c>
      <c r="D226" s="0" t="s">
        <v>47</v>
      </c>
      <c r="E226" s="0" t="s">
        <v>22</v>
      </c>
      <c r="F226" s="0" t="s">
        <v>23</v>
      </c>
      <c r="G226" s="63" t="n">
        <v>0.03</v>
      </c>
      <c r="H226" s="91" t="n">
        <v>0.0266573747154166</v>
      </c>
      <c r="I226" s="92" t="n">
        <v>0.8</v>
      </c>
      <c r="J226" s="93" t="n">
        <v>0.799721241462498</v>
      </c>
    </row>
    <row r="227" customFormat="false" ht="14.4" hidden="false" customHeight="false" outlineLevel="0" collapsed="false">
      <c r="A227" s="43" t="s">
        <v>136</v>
      </c>
      <c r="B227" s="26" t="n">
        <v>44073</v>
      </c>
      <c r="C227" s="0" t="s">
        <v>48</v>
      </c>
      <c r="D227" s="0" t="s">
        <v>49</v>
      </c>
      <c r="E227" s="0" t="s">
        <v>22</v>
      </c>
      <c r="F227" s="0" t="s">
        <v>23</v>
      </c>
      <c r="G227" s="63" t="n">
        <v>0.03</v>
      </c>
      <c r="H227" s="91" t="n">
        <v>0.076</v>
      </c>
      <c r="I227" s="92" t="n">
        <v>0.8</v>
      </c>
      <c r="J227" s="93" t="n">
        <v>0.847464682581915</v>
      </c>
    </row>
  </sheetData>
  <autoFilter ref="G4:H227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2" activeCellId="1" sqref="A1:B2 I22"/>
    </sheetView>
  </sheetViews>
  <sheetFormatPr defaultColWidth="10.54296875" defaultRowHeight="14.4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5:K24"/>
  <sheetViews>
    <sheetView showFormulas="false" showGridLines="true" showRowColHeaders="true" showZeros="true" rightToLeft="false" tabSelected="false" showOutlineSymbols="true" defaultGridColor="true" view="normal" topLeftCell="A13" colorId="64" zoomScale="130" zoomScaleNormal="130" zoomScalePageLayoutView="100" workbookViewId="0">
      <selection pane="topLeft" activeCell="D15" activeCellId="1" sqref="A1:B2 D15"/>
    </sheetView>
  </sheetViews>
  <sheetFormatPr defaultColWidth="10.54296875" defaultRowHeight="14.4" zeroHeight="false" outlineLevelRow="0" outlineLevelCol="0"/>
  <cols>
    <col collapsed="false" customWidth="true" hidden="false" outlineLevel="0" max="3" min="3" style="0" width="11.33"/>
    <col collapsed="false" customWidth="true" hidden="false" outlineLevel="0" max="4" min="4" style="0" width="23.45"/>
    <col collapsed="false" customWidth="true" hidden="false" outlineLevel="0" max="5" min="5" style="0" width="14.11"/>
  </cols>
  <sheetData>
    <row r="15" customFormat="false" ht="14.4" hidden="false" customHeight="false" outlineLevel="0" collapsed="false">
      <c r="D15" s="0" t="s">
        <v>164</v>
      </c>
      <c r="E15" s="0" t="s">
        <v>165</v>
      </c>
    </row>
    <row r="16" customFormat="false" ht="14.4" hidden="false" customHeight="false" outlineLevel="0" collapsed="false">
      <c r="C16" s="94" t="s">
        <v>166</v>
      </c>
      <c r="D16" s="94" t="s">
        <v>167</v>
      </c>
      <c r="E16" s="94" t="s">
        <v>165</v>
      </c>
      <c r="F16" s="94" t="s">
        <v>168</v>
      </c>
      <c r="G16" s="94" t="s">
        <v>169</v>
      </c>
      <c r="H16" s="94" t="s">
        <v>118</v>
      </c>
      <c r="I16" s="94" t="s">
        <v>170</v>
      </c>
      <c r="K16" s="94" t="s">
        <v>171</v>
      </c>
    </row>
    <row r="17" customFormat="false" ht="15" hidden="false" customHeight="false" outlineLevel="0" collapsed="false">
      <c r="C17" s="95" t="s">
        <v>172</v>
      </c>
      <c r="D17" s="95" t="s">
        <v>173</v>
      </c>
      <c r="E17" s="95" t="s">
        <v>174</v>
      </c>
      <c r="F17" s="95" t="s">
        <v>175</v>
      </c>
      <c r="G17" s="95" t="s">
        <v>176</v>
      </c>
      <c r="H17" s="96" t="n">
        <v>44083</v>
      </c>
      <c r="I17" s="95" t="s">
        <v>177</v>
      </c>
      <c r="K17" s="97"/>
    </row>
    <row r="18" customFormat="false" ht="15" hidden="false" customHeight="false" outlineLevel="0" collapsed="false">
      <c r="C18" s="98" t="s">
        <v>172</v>
      </c>
      <c r="D18" s="99" t="s">
        <v>178</v>
      </c>
      <c r="E18" s="99" t="s">
        <v>179</v>
      </c>
      <c r="F18" s="99" t="s">
        <v>175</v>
      </c>
      <c r="G18" s="99" t="s">
        <v>176</v>
      </c>
      <c r="H18" s="100" t="n">
        <v>44084</v>
      </c>
      <c r="I18" s="101" t="s">
        <v>177</v>
      </c>
      <c r="K18" s="102"/>
    </row>
    <row r="19" customFormat="false" ht="15" hidden="false" customHeight="false" outlineLevel="0" collapsed="false">
      <c r="C19" s="98" t="s">
        <v>109</v>
      </c>
      <c r="D19" s="99" t="s">
        <v>173</v>
      </c>
      <c r="E19" s="99" t="s">
        <v>174</v>
      </c>
      <c r="F19" s="99" t="s">
        <v>175</v>
      </c>
      <c r="G19" s="99" t="s">
        <v>176</v>
      </c>
      <c r="H19" s="100" t="n">
        <v>44085</v>
      </c>
      <c r="I19" s="101" t="s">
        <v>177</v>
      </c>
      <c r="K19" s="102"/>
    </row>
    <row r="20" customFormat="false" ht="14.4" hidden="false" customHeight="false" outlineLevel="0" collapsed="false">
      <c r="C20" s="95" t="s">
        <v>109</v>
      </c>
      <c r="D20" s="95" t="s">
        <v>178</v>
      </c>
      <c r="E20" s="95" t="s">
        <v>180</v>
      </c>
      <c r="F20" s="95" t="s">
        <v>175</v>
      </c>
      <c r="G20" s="95" t="s">
        <v>176</v>
      </c>
      <c r="H20" s="96" t="n">
        <v>44086</v>
      </c>
      <c r="I20" s="95" t="s">
        <v>177</v>
      </c>
      <c r="K20" s="97"/>
    </row>
    <row r="21" customFormat="false" ht="14.4" hidden="false" customHeight="false" outlineLevel="0" collapsed="false">
      <c r="C21" s="95"/>
      <c r="D21" s="95"/>
      <c r="E21" s="95"/>
      <c r="F21" s="95"/>
      <c r="G21" s="95"/>
      <c r="H21" s="95"/>
      <c r="I21" s="95"/>
    </row>
    <row r="22" customFormat="false" ht="14.4" hidden="false" customHeight="false" outlineLevel="0" collapsed="false">
      <c r="C22" s="95"/>
      <c r="D22" s="95"/>
      <c r="E22" s="95"/>
      <c r="F22" s="95"/>
      <c r="G22" s="95"/>
      <c r="H22" s="95"/>
      <c r="I22" s="95"/>
    </row>
    <row r="23" customFormat="false" ht="14.4" hidden="false" customHeight="false" outlineLevel="0" collapsed="false">
      <c r="C23" s="95"/>
      <c r="D23" s="95"/>
      <c r="E23" s="95"/>
      <c r="F23" s="95"/>
      <c r="G23" s="95"/>
      <c r="H23" s="95"/>
      <c r="I23" s="95"/>
    </row>
    <row r="24" customFormat="false" ht="14.4" hidden="false" customHeight="false" outlineLevel="0" collapsed="false">
      <c r="C24" s="95"/>
      <c r="D24" s="95"/>
      <c r="E24" s="95"/>
      <c r="F24" s="95"/>
      <c r="G24" s="95"/>
      <c r="H24" s="95"/>
      <c r="I24" s="9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1" sqref="A1:B2 E3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14.66"/>
    <col collapsed="false" customWidth="true" hidden="false" outlineLevel="0" max="3" min="3" style="0" width="25.45"/>
    <col collapsed="false" customWidth="true" hidden="false" outlineLevel="0" max="5" min="5" style="0" width="17.33"/>
  </cols>
  <sheetData>
    <row r="1" customFormat="false" ht="14.4" hidden="false" customHeight="false" outlineLevel="0" collapsed="false">
      <c r="A1" s="1" t="s">
        <v>4</v>
      </c>
      <c r="B1" s="1" t="s">
        <v>5</v>
      </c>
      <c r="C1" s="1" t="s">
        <v>6</v>
      </c>
      <c r="D1" s="1" t="s">
        <v>0</v>
      </c>
      <c r="E1" s="1" t="s">
        <v>1</v>
      </c>
    </row>
    <row r="2" customFormat="false" ht="14.4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2</v>
      </c>
      <c r="E2" s="0" t="s">
        <v>3</v>
      </c>
    </row>
    <row r="3" customFormat="false" ht="14.4" hidden="false" customHeight="false" outlineLevel="0" collapsed="false">
      <c r="A3" s="0" t="s">
        <v>10</v>
      </c>
      <c r="B3" s="0" t="s">
        <v>11</v>
      </c>
      <c r="C3" s="0" t="s">
        <v>12</v>
      </c>
      <c r="D3" s="0" t="s">
        <v>2</v>
      </c>
      <c r="E3" s="0" t="s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1" sqref="A1:B2 E5"/>
    </sheetView>
  </sheetViews>
  <sheetFormatPr defaultColWidth="10.54296875" defaultRowHeight="14.4" zeroHeight="false" outlineLevelRow="0" outlineLevelCol="0"/>
  <cols>
    <col collapsed="false" customWidth="true" hidden="false" outlineLevel="0" max="2" min="2" style="0" width="17.44"/>
    <col collapsed="false" customWidth="true" hidden="false" outlineLevel="0" max="3" min="3" style="0" width="12.89"/>
    <col collapsed="false" customWidth="true" hidden="false" outlineLevel="0" max="4" min="4" style="0" width="12.11"/>
    <col collapsed="false" customWidth="true" hidden="false" outlineLevel="0" max="5" min="5" style="0" width="25.89"/>
  </cols>
  <sheetData>
    <row r="1" customFormat="false" ht="13.8" hidden="false" customHeight="false" outlineLevel="0" collapsed="false">
      <c r="A1" s="1" t="s">
        <v>13</v>
      </c>
      <c r="B1" s="1" t="s">
        <v>14</v>
      </c>
      <c r="C1" s="1" t="s">
        <v>4</v>
      </c>
      <c r="D1" s="1" t="s">
        <v>5</v>
      </c>
      <c r="E1" s="1" t="s">
        <v>6</v>
      </c>
    </row>
    <row r="2" customFormat="false" ht="13.8" hidden="false" customHeight="false" outlineLevel="0" collapsed="false">
      <c r="A2" s="0" t="s">
        <v>15</v>
      </c>
      <c r="B2" s="0" t="s">
        <v>16</v>
      </c>
      <c r="C2" s="0" t="s">
        <v>7</v>
      </c>
      <c r="D2" s="0" t="s">
        <v>8</v>
      </c>
      <c r="E2" s="0" t="s">
        <v>9</v>
      </c>
    </row>
    <row r="3" customFormat="false" ht="13.8" hidden="false" customHeight="false" outlineLevel="0" collapsed="false">
      <c r="A3" s="0" t="s">
        <v>17</v>
      </c>
      <c r="B3" s="0" t="s">
        <v>18</v>
      </c>
      <c r="C3" s="0" t="s">
        <v>7</v>
      </c>
      <c r="D3" s="0" t="s">
        <v>8</v>
      </c>
      <c r="E3" s="0" t="s">
        <v>9</v>
      </c>
    </row>
    <row r="4" customFormat="false" ht="13.8" hidden="false" customHeight="false" outlineLevel="0" collapsed="false">
      <c r="A4" s="0" t="s">
        <v>19</v>
      </c>
      <c r="B4" s="0" t="s">
        <v>20</v>
      </c>
      <c r="C4" s="0" t="s">
        <v>10</v>
      </c>
      <c r="D4" s="0" t="s">
        <v>21</v>
      </c>
      <c r="E4" s="0" t="s">
        <v>12</v>
      </c>
    </row>
    <row r="5" customFormat="false" ht="13.8" hidden="false" customHeight="false" outlineLevel="0" collapsed="false">
      <c r="A5" s="0" t="s">
        <v>22</v>
      </c>
      <c r="B5" s="0" t="s">
        <v>23</v>
      </c>
      <c r="C5" s="0" t="s">
        <v>10</v>
      </c>
      <c r="D5" s="0" t="s">
        <v>21</v>
      </c>
      <c r="E5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1" sqref="A1:B2 D13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0" width="15.33"/>
    <col collapsed="false" customWidth="true" hidden="false" outlineLevel="0" max="4" min="4" style="0" width="20.44"/>
  </cols>
  <sheetData>
    <row r="1" customFormat="false" ht="14.4" hidden="false" customHeight="false" outlineLevel="0" collapsed="false">
      <c r="A1" s="1" t="s">
        <v>24</v>
      </c>
      <c r="B1" s="1" t="s">
        <v>25</v>
      </c>
      <c r="C1" s="1" t="s">
        <v>13</v>
      </c>
      <c r="D1" s="1" t="s">
        <v>14</v>
      </c>
    </row>
    <row r="2" customFormat="false" ht="14.4" hidden="false" customHeight="false" outlineLevel="0" collapsed="false">
      <c r="A2" s="0" t="s">
        <v>26</v>
      </c>
      <c r="B2" s="0" t="s">
        <v>27</v>
      </c>
      <c r="C2" s="0" t="s">
        <v>15</v>
      </c>
      <c r="D2" s="0" t="s">
        <v>16</v>
      </c>
    </row>
    <row r="3" customFormat="false" ht="14.4" hidden="false" customHeight="false" outlineLevel="0" collapsed="false">
      <c r="A3" s="0" t="s">
        <v>28</v>
      </c>
      <c r="B3" s="0" t="s">
        <v>29</v>
      </c>
      <c r="C3" s="0" t="s">
        <v>15</v>
      </c>
      <c r="D3" s="0" t="s">
        <v>16</v>
      </c>
    </row>
    <row r="4" customFormat="false" ht="14.4" hidden="false" customHeight="false" outlineLevel="0" collapsed="false">
      <c r="A4" s="0" t="s">
        <v>30</v>
      </c>
      <c r="B4" s="0" t="s">
        <v>31</v>
      </c>
      <c r="C4" s="0" t="s">
        <v>15</v>
      </c>
      <c r="D4" s="0" t="s">
        <v>16</v>
      </c>
    </row>
    <row r="5" customFormat="false" ht="14.4" hidden="false" customHeight="false" outlineLevel="0" collapsed="false">
      <c r="A5" s="0" t="s">
        <v>32</v>
      </c>
      <c r="B5" s="0" t="s">
        <v>33</v>
      </c>
      <c r="C5" s="0" t="s">
        <v>17</v>
      </c>
      <c r="D5" s="0" t="s">
        <v>18</v>
      </c>
    </row>
    <row r="6" customFormat="false" ht="14.4" hidden="false" customHeight="false" outlineLevel="0" collapsed="false">
      <c r="A6" s="0" t="s">
        <v>34</v>
      </c>
      <c r="B6" s="0" t="s">
        <v>35</v>
      </c>
      <c r="C6" s="0" t="s">
        <v>17</v>
      </c>
      <c r="D6" s="0" t="s">
        <v>18</v>
      </c>
    </row>
    <row r="7" customFormat="false" ht="14.4" hidden="false" customHeight="false" outlineLevel="0" collapsed="false">
      <c r="A7" s="0" t="s">
        <v>36</v>
      </c>
      <c r="B7" s="0" t="s">
        <v>37</v>
      </c>
      <c r="C7" s="0" t="s">
        <v>17</v>
      </c>
      <c r="D7" s="0" t="s">
        <v>18</v>
      </c>
    </row>
    <row r="8" customFormat="false" ht="14.4" hidden="false" customHeight="false" outlineLevel="0" collapsed="false">
      <c r="A8" s="0" t="s">
        <v>38</v>
      </c>
      <c r="B8" s="0" t="s">
        <v>39</v>
      </c>
      <c r="C8" s="0" t="s">
        <v>19</v>
      </c>
      <c r="D8" s="0" t="s">
        <v>20</v>
      </c>
    </row>
    <row r="9" customFormat="false" ht="14.4" hidden="false" customHeight="false" outlineLevel="0" collapsed="false">
      <c r="A9" s="0" t="s">
        <v>40</v>
      </c>
      <c r="B9" s="0" t="s">
        <v>41</v>
      </c>
      <c r="C9" s="0" t="s">
        <v>19</v>
      </c>
      <c r="D9" s="0" t="s">
        <v>20</v>
      </c>
    </row>
    <row r="10" customFormat="false" ht="14.4" hidden="false" customHeight="false" outlineLevel="0" collapsed="false">
      <c r="A10" s="0" t="s">
        <v>42</v>
      </c>
      <c r="B10" s="0" t="s">
        <v>43</v>
      </c>
      <c r="C10" s="0" t="s">
        <v>19</v>
      </c>
      <c r="D10" s="0" t="s">
        <v>20</v>
      </c>
    </row>
    <row r="11" customFormat="false" ht="14.4" hidden="false" customHeight="false" outlineLevel="0" collapsed="false">
      <c r="A11" s="0" t="s">
        <v>44</v>
      </c>
      <c r="B11" s="0" t="s">
        <v>45</v>
      </c>
      <c r="C11" s="0" t="s">
        <v>22</v>
      </c>
      <c r="D11" s="0" t="s">
        <v>23</v>
      </c>
    </row>
    <row r="12" customFormat="false" ht="14.4" hidden="false" customHeight="false" outlineLevel="0" collapsed="false">
      <c r="A12" s="0" t="s">
        <v>46</v>
      </c>
      <c r="B12" s="0" t="s">
        <v>47</v>
      </c>
      <c r="C12" s="0" t="s">
        <v>22</v>
      </c>
      <c r="D12" s="0" t="s">
        <v>23</v>
      </c>
    </row>
    <row r="13" customFormat="false" ht="14.4" hidden="false" customHeight="false" outlineLevel="0" collapsed="false">
      <c r="A13" s="0" t="s">
        <v>48</v>
      </c>
      <c r="B13" s="0" t="s">
        <v>49</v>
      </c>
      <c r="C13" s="0" t="s">
        <v>22</v>
      </c>
      <c r="D13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A1:B2 C1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11.22"/>
    <col collapsed="false" customWidth="true" hidden="false" outlineLevel="0" max="2" min="2" style="0" width="22.89"/>
    <col collapsed="false" customWidth="true" hidden="false" outlineLevel="0" max="4" min="4" style="0" width="14.66"/>
  </cols>
  <sheetData>
    <row r="1" customFormat="false" ht="14.4" hidden="false" customHeight="false" outlineLevel="0" collapsed="false">
      <c r="A1" s="1" t="s">
        <v>50</v>
      </c>
      <c r="B1" s="1" t="s">
        <v>51</v>
      </c>
      <c r="C1" s="1" t="s">
        <v>24</v>
      </c>
      <c r="D1" s="1" t="s">
        <v>25</v>
      </c>
      <c r="E1" s="1" t="s">
        <v>52</v>
      </c>
    </row>
    <row r="2" customFormat="false" ht="14.4" hidden="false" customHeight="false" outlineLevel="0" collapsed="false">
      <c r="A2" s="0" t="s">
        <v>53</v>
      </c>
      <c r="B2" s="0" t="s">
        <v>54</v>
      </c>
      <c r="C2" s="0" t="s">
        <v>26</v>
      </c>
      <c r="D2" s="0" t="s">
        <v>27</v>
      </c>
      <c r="E2" s="0" t="n">
        <f aca="false">4.3*60</f>
        <v>258</v>
      </c>
    </row>
    <row r="3" customFormat="false" ht="14.4" hidden="false" customHeight="false" outlineLevel="0" collapsed="false">
      <c r="A3" s="0" t="s">
        <v>55</v>
      </c>
      <c r="B3" s="0" t="s">
        <v>56</v>
      </c>
      <c r="C3" s="0" t="s">
        <v>28</v>
      </c>
      <c r="D3" s="0" t="s">
        <v>29</v>
      </c>
      <c r="E3" s="0" t="n">
        <f aca="false">3.85*60</f>
        <v>231</v>
      </c>
    </row>
    <row r="4" customFormat="false" ht="14.4" hidden="false" customHeight="false" outlineLevel="0" collapsed="false">
      <c r="A4" s="0" t="s">
        <v>57</v>
      </c>
      <c r="B4" s="0" t="s">
        <v>58</v>
      </c>
      <c r="C4" s="0" t="s">
        <v>30</v>
      </c>
      <c r="D4" s="0" t="s">
        <v>31</v>
      </c>
      <c r="E4" s="2" t="n">
        <f aca="false">4.67*60</f>
        <v>280.2</v>
      </c>
    </row>
    <row r="5" customFormat="false" ht="14.4" hidden="false" customHeight="false" outlineLevel="0" collapsed="false">
      <c r="A5" s="0" t="s">
        <v>59</v>
      </c>
      <c r="B5" s="0" t="s">
        <v>60</v>
      </c>
      <c r="C5" s="0" t="s">
        <v>32</v>
      </c>
      <c r="D5" s="0" t="s">
        <v>33</v>
      </c>
      <c r="E5" s="2" t="n">
        <f aca="false">5.11*60</f>
        <v>306.6</v>
      </c>
    </row>
    <row r="6" customFormat="false" ht="14.4" hidden="false" customHeight="false" outlineLevel="0" collapsed="false">
      <c r="A6" s="0" t="s">
        <v>61</v>
      </c>
      <c r="B6" s="0" t="s">
        <v>62</v>
      </c>
      <c r="C6" s="0" t="s">
        <v>34</v>
      </c>
      <c r="D6" s="0" t="s">
        <v>35</v>
      </c>
      <c r="E6" s="2" t="n">
        <f aca="false">4.78*60</f>
        <v>286.8</v>
      </c>
    </row>
    <row r="7" customFormat="false" ht="14.4" hidden="false" customHeight="false" outlineLevel="0" collapsed="false">
      <c r="A7" s="0" t="s">
        <v>63</v>
      </c>
      <c r="B7" s="0" t="s">
        <v>64</v>
      </c>
      <c r="C7" s="0" t="s">
        <v>36</v>
      </c>
      <c r="D7" s="0" t="s">
        <v>37</v>
      </c>
      <c r="E7" s="2" t="n">
        <f aca="false">4.55*60</f>
        <v>273</v>
      </c>
    </row>
    <row r="8" customFormat="false" ht="14.4" hidden="false" customHeight="false" outlineLevel="0" collapsed="false">
      <c r="A8" s="0" t="s">
        <v>65</v>
      </c>
      <c r="B8" s="0" t="s">
        <v>66</v>
      </c>
      <c r="C8" s="0" t="s">
        <v>38</v>
      </c>
      <c r="D8" s="0" t="s">
        <v>39</v>
      </c>
      <c r="E8" s="2" t="n">
        <f aca="false">3.78*60</f>
        <v>226.8</v>
      </c>
    </row>
    <row r="9" customFormat="false" ht="14.4" hidden="false" customHeight="false" outlineLevel="0" collapsed="false">
      <c r="A9" s="0" t="s">
        <v>67</v>
      </c>
      <c r="B9" s="0" t="s">
        <v>68</v>
      </c>
      <c r="C9" s="0" t="s">
        <v>40</v>
      </c>
      <c r="D9" s="0" t="s">
        <v>41</v>
      </c>
      <c r="E9" s="2" t="n">
        <f aca="false">3.78*60</f>
        <v>226.8</v>
      </c>
    </row>
    <row r="10" customFormat="false" ht="14.4" hidden="false" customHeight="false" outlineLevel="0" collapsed="false">
      <c r="A10" s="0" t="s">
        <v>69</v>
      </c>
      <c r="B10" s="0" t="s">
        <v>70</v>
      </c>
      <c r="C10" s="0" t="s">
        <v>42</v>
      </c>
      <c r="D10" s="0" t="s">
        <v>43</v>
      </c>
      <c r="E10" s="2" t="n">
        <f aca="false">6.78*60</f>
        <v>406.8</v>
      </c>
    </row>
    <row r="11" customFormat="false" ht="14.4" hidden="false" customHeight="false" outlineLevel="0" collapsed="false">
      <c r="A11" s="0" t="s">
        <v>71</v>
      </c>
      <c r="B11" s="0" t="s">
        <v>72</v>
      </c>
      <c r="C11" s="0" t="s">
        <v>44</v>
      </c>
      <c r="D11" s="0" t="s">
        <v>45</v>
      </c>
      <c r="E11" s="2" t="n">
        <f aca="false">4.88*60</f>
        <v>292.8</v>
      </c>
    </row>
    <row r="12" customFormat="false" ht="14.4" hidden="false" customHeight="false" outlineLevel="0" collapsed="false">
      <c r="A12" s="0" t="s">
        <v>73</v>
      </c>
      <c r="B12" s="0" t="s">
        <v>74</v>
      </c>
      <c r="C12" s="0" t="s">
        <v>46</v>
      </c>
      <c r="D12" s="0" t="s">
        <v>47</v>
      </c>
      <c r="E12" s="2" t="n">
        <f aca="false">3.58*60</f>
        <v>214.8</v>
      </c>
    </row>
    <row r="13" customFormat="false" ht="14.4" hidden="false" customHeight="false" outlineLevel="0" collapsed="false">
      <c r="A13" s="0" t="s">
        <v>75</v>
      </c>
      <c r="B13" s="0" t="s">
        <v>76</v>
      </c>
      <c r="C13" s="0" t="s">
        <v>48</v>
      </c>
      <c r="D13" s="0" t="s">
        <v>49</v>
      </c>
      <c r="E13" s="2" t="n">
        <f aca="false">12.78*60</f>
        <v>766.8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A1:B2 B14"/>
    </sheetView>
  </sheetViews>
  <sheetFormatPr defaultColWidth="10.54296875" defaultRowHeight="14.4" zeroHeight="false" outlineLevelRow="0" outlineLevelCol="0"/>
  <cols>
    <col collapsed="false" customWidth="true" hidden="false" outlineLevel="0" max="2" min="2" style="0" width="13.11"/>
    <col collapsed="false" customWidth="true" hidden="false" outlineLevel="0" max="3" min="3" style="0" width="11.22"/>
    <col collapsed="false" customWidth="true" hidden="false" outlineLevel="0" max="4" min="4" style="0" width="24"/>
  </cols>
  <sheetData>
    <row r="1" customFormat="false" ht="14.4" hidden="false" customHeight="false" outlineLevel="0" collapsed="false">
      <c r="A1" s="1" t="s">
        <v>77</v>
      </c>
      <c r="B1" s="1" t="s">
        <v>78</v>
      </c>
      <c r="C1" s="1" t="s">
        <v>50</v>
      </c>
      <c r="D1" s="1" t="s">
        <v>51</v>
      </c>
    </row>
    <row r="2" customFormat="false" ht="14.4" hidden="false" customHeight="false" outlineLevel="0" collapsed="false">
      <c r="A2" s="0" t="s">
        <v>79</v>
      </c>
      <c r="B2" s="0" t="s">
        <v>80</v>
      </c>
      <c r="C2" s="0" t="s">
        <v>53</v>
      </c>
      <c r="D2" s="0" t="s">
        <v>81</v>
      </c>
    </row>
    <row r="3" customFormat="false" ht="14.4" hidden="false" customHeight="false" outlineLevel="0" collapsed="false">
      <c r="A3" s="0" t="s">
        <v>79</v>
      </c>
      <c r="B3" s="0" t="s">
        <v>80</v>
      </c>
      <c r="C3" s="0" t="s">
        <v>59</v>
      </c>
      <c r="D3" s="0" t="s">
        <v>60</v>
      </c>
    </row>
    <row r="4" customFormat="false" ht="14.4" hidden="false" customHeight="false" outlineLevel="0" collapsed="false">
      <c r="A4" s="0" t="s">
        <v>79</v>
      </c>
      <c r="B4" s="0" t="s">
        <v>80</v>
      </c>
      <c r="C4" s="0" t="s">
        <v>65</v>
      </c>
      <c r="D4" s="0" t="s">
        <v>66</v>
      </c>
    </row>
    <row r="5" customFormat="false" ht="14.4" hidden="false" customHeight="false" outlineLevel="0" collapsed="false">
      <c r="A5" s="0" t="s">
        <v>79</v>
      </c>
      <c r="B5" s="0" t="s">
        <v>80</v>
      </c>
      <c r="C5" s="0" t="s">
        <v>71</v>
      </c>
      <c r="D5" s="0" t="s">
        <v>72</v>
      </c>
    </row>
    <row r="6" customFormat="false" ht="14.4" hidden="false" customHeight="false" outlineLevel="0" collapsed="false">
      <c r="A6" s="0" t="s">
        <v>82</v>
      </c>
      <c r="B6" s="0" t="s">
        <v>83</v>
      </c>
      <c r="C6" s="0" t="s">
        <v>55</v>
      </c>
      <c r="D6" s="0" t="s">
        <v>56</v>
      </c>
    </row>
    <row r="7" customFormat="false" ht="14.4" hidden="false" customHeight="false" outlineLevel="0" collapsed="false">
      <c r="A7" s="0" t="s">
        <v>82</v>
      </c>
      <c r="B7" s="0" t="s">
        <v>83</v>
      </c>
      <c r="C7" s="0" t="s">
        <v>61</v>
      </c>
      <c r="D7" s="0" t="s">
        <v>62</v>
      </c>
    </row>
    <row r="8" customFormat="false" ht="14.4" hidden="false" customHeight="false" outlineLevel="0" collapsed="false">
      <c r="A8" s="0" t="s">
        <v>82</v>
      </c>
      <c r="B8" s="0" t="s">
        <v>83</v>
      </c>
      <c r="C8" s="0" t="s">
        <v>67</v>
      </c>
      <c r="D8" s="0" t="s">
        <v>68</v>
      </c>
    </row>
    <row r="9" customFormat="false" ht="14.4" hidden="false" customHeight="false" outlineLevel="0" collapsed="false">
      <c r="A9" s="0" t="s">
        <v>82</v>
      </c>
      <c r="B9" s="0" t="s">
        <v>83</v>
      </c>
      <c r="C9" s="0" t="s">
        <v>73</v>
      </c>
      <c r="D9" s="0" t="s">
        <v>74</v>
      </c>
    </row>
    <row r="10" customFormat="false" ht="14.4" hidden="false" customHeight="false" outlineLevel="0" collapsed="false">
      <c r="A10" s="0" t="s">
        <v>84</v>
      </c>
      <c r="B10" s="0" t="s">
        <v>85</v>
      </c>
      <c r="C10" s="0" t="s">
        <v>57</v>
      </c>
      <c r="D10" s="0" t="s">
        <v>58</v>
      </c>
    </row>
    <row r="11" customFormat="false" ht="14.4" hidden="false" customHeight="false" outlineLevel="0" collapsed="false">
      <c r="A11" s="0" t="s">
        <v>84</v>
      </c>
      <c r="B11" s="0" t="s">
        <v>85</v>
      </c>
      <c r="C11" s="0" t="s">
        <v>63</v>
      </c>
      <c r="D11" s="0" t="s">
        <v>64</v>
      </c>
    </row>
    <row r="12" customFormat="false" ht="14.4" hidden="false" customHeight="false" outlineLevel="0" collapsed="false">
      <c r="A12" s="0" t="s">
        <v>84</v>
      </c>
      <c r="B12" s="0" t="s">
        <v>85</v>
      </c>
      <c r="C12" s="0" t="s">
        <v>69</v>
      </c>
      <c r="D12" s="0" t="s">
        <v>70</v>
      </c>
    </row>
    <row r="13" customFormat="false" ht="14.4" hidden="false" customHeight="false" outlineLevel="0" collapsed="false">
      <c r="A13" s="0" t="s">
        <v>84</v>
      </c>
      <c r="B13" s="0" t="s">
        <v>85</v>
      </c>
      <c r="C13" s="0" t="s">
        <v>75</v>
      </c>
      <c r="D13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8" activeCellId="1" sqref="A1:B2 H18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4.44"/>
    <col collapsed="false" customWidth="true" hidden="false" outlineLevel="0" max="3" min="3" style="0" width="8.55"/>
    <col collapsed="false" customWidth="true" hidden="false" outlineLevel="0" max="10" min="8" style="0" width="20"/>
  </cols>
  <sheetData>
    <row r="1" customFormat="false" ht="14.4" hidden="false" customHeight="false" outlineLevel="0" collapsed="false">
      <c r="A1" s="3" t="s">
        <v>86</v>
      </c>
      <c r="B1" s="3" t="s">
        <v>87</v>
      </c>
      <c r="C1" s="4" t="s">
        <v>88</v>
      </c>
      <c r="D1" s="3" t="s">
        <v>89</v>
      </c>
      <c r="E1" s="3" t="s">
        <v>90</v>
      </c>
      <c r="F1" s="3" t="s">
        <v>91</v>
      </c>
      <c r="G1" s="3" t="s">
        <v>92</v>
      </c>
      <c r="H1" s="3" t="s">
        <v>93</v>
      </c>
    </row>
    <row r="2" customFormat="false" ht="14.4" hidden="false" customHeight="false" outlineLevel="0" collapsed="false">
      <c r="A2" s="5" t="s">
        <v>94</v>
      </c>
      <c r="B2" s="0" t="s">
        <v>95</v>
      </c>
      <c r="C2" s="0" t="s">
        <v>96</v>
      </c>
      <c r="D2" s="0" t="str">
        <f aca="false">+'Zone ( famille de produits)'!A2</f>
        <v>ZONE.1</v>
      </c>
      <c r="E2" s="0" t="str">
        <f aca="false">'Zone ( famille de produits)'!C2</f>
        <v>ATEL.1</v>
      </c>
      <c r="F2" s="0" t="s">
        <v>7</v>
      </c>
      <c r="G2" s="0" t="str">
        <f aca="false">Produits!A2</f>
        <v>SF1.M32</v>
      </c>
      <c r="H2" s="0" t="s">
        <v>97</v>
      </c>
    </row>
    <row r="3" customFormat="false" ht="14.4" hidden="false" customHeight="false" outlineLevel="0" collapsed="false">
      <c r="A3" s="5" t="s">
        <v>94</v>
      </c>
      <c r="B3" s="0" t="s">
        <v>95</v>
      </c>
      <c r="C3" s="0" t="s">
        <v>98</v>
      </c>
      <c r="D3" s="0" t="str">
        <f aca="false">+'Zone ( famille de produits)'!A4</f>
        <v>ZONE.3</v>
      </c>
      <c r="E3" s="0" t="str">
        <f aca="false">'Zone ( famille de produits)'!C4</f>
        <v>ATEL.1</v>
      </c>
      <c r="F3" s="0" t="s">
        <v>7</v>
      </c>
      <c r="G3" s="0" t="str">
        <f aca="false">Produits!A4</f>
        <v>SF1.90VU</v>
      </c>
      <c r="H3" s="0" t="s">
        <v>97</v>
      </c>
    </row>
    <row r="4" customFormat="false" ht="14.4" hidden="false" customHeight="false" outlineLevel="0" collapsed="false">
      <c r="A4" s="5" t="s">
        <v>94</v>
      </c>
      <c r="B4" s="0" t="s">
        <v>95</v>
      </c>
      <c r="C4" s="0" t="s">
        <v>99</v>
      </c>
      <c r="D4" s="0" t="str">
        <f aca="false">+'Zone ( famille de produits)'!A8</f>
        <v>ZONE.7</v>
      </c>
      <c r="E4" s="0" t="str">
        <f aca="false">'Zone ( famille de produits)'!C8</f>
        <v>ATEL.3</v>
      </c>
      <c r="F4" s="0" t="s">
        <v>10</v>
      </c>
      <c r="G4" s="0" t="str">
        <f aca="false">Produits!A8</f>
        <v>SF3.M32</v>
      </c>
      <c r="H4" s="0" t="s">
        <v>100</v>
      </c>
    </row>
    <row r="5" customFormat="false" ht="14.4" hidden="false" customHeight="false" outlineLevel="0" collapsed="false">
      <c r="A5" s="5" t="s">
        <v>94</v>
      </c>
      <c r="B5" s="0" t="s">
        <v>95</v>
      </c>
      <c r="C5" s="0" t="s">
        <v>101</v>
      </c>
      <c r="D5" s="0" t="str">
        <f aca="false">+'Zone ( famille de produits)'!A12</f>
        <v>ZONE.11</v>
      </c>
      <c r="E5" s="0" t="str">
        <f aca="false">'Zone ( famille de produits)'!C12</f>
        <v>ATEL.4</v>
      </c>
      <c r="F5" s="0" t="s">
        <v>10</v>
      </c>
      <c r="G5" s="0" t="str">
        <f aca="false">Produits!A12</f>
        <v>PPE21</v>
      </c>
      <c r="H5" s="0" t="s">
        <v>102</v>
      </c>
    </row>
    <row r="6" customFormat="false" ht="14.4" hidden="false" customHeight="false" outlineLevel="0" collapsed="false">
      <c r="A6" s="5" t="s">
        <v>94</v>
      </c>
      <c r="B6" s="0" t="s">
        <v>95</v>
      </c>
      <c r="C6" s="0" t="s">
        <v>103</v>
      </c>
      <c r="D6" s="0" t="str">
        <f aca="false">+'Zone ( famille de produits)'!A6</f>
        <v>ZONE.5</v>
      </c>
      <c r="E6" s="0" t="str">
        <f aca="false">'Zone ( famille de produits)'!C6</f>
        <v>ATEL.2</v>
      </c>
      <c r="F6" s="0" t="s">
        <v>7</v>
      </c>
      <c r="G6" s="0" t="str">
        <f aca="false">Produits!A6</f>
        <v>SF2.PPE21</v>
      </c>
      <c r="H6" s="0" t="s">
        <v>102</v>
      </c>
    </row>
    <row r="7" customFormat="false" ht="14.4" hidden="false" customHeight="false" outlineLevel="0" collapsed="false">
      <c r="A7" s="5" t="s">
        <v>94</v>
      </c>
      <c r="B7" s="0" t="s">
        <v>95</v>
      </c>
      <c r="C7" s="0" t="s">
        <v>104</v>
      </c>
      <c r="D7" s="0" t="str">
        <f aca="false">+'Zone ( famille de produits)'!A9</f>
        <v>ZONE.8</v>
      </c>
      <c r="E7" s="0" t="str">
        <f aca="false">'Zone ( famille de produits)'!C9</f>
        <v>ATEL.3</v>
      </c>
      <c r="F7" s="0" t="s">
        <v>10</v>
      </c>
      <c r="G7" s="0" t="str">
        <f aca="false">Produits!A9</f>
        <v>SF3.PPE21</v>
      </c>
      <c r="H7" s="0" t="s">
        <v>100</v>
      </c>
    </row>
    <row r="8" customFormat="false" ht="14.4" hidden="false" customHeight="false" outlineLevel="0" collapsed="false">
      <c r="A8" s="5" t="s">
        <v>105</v>
      </c>
      <c r="B8" s="0" t="s">
        <v>106</v>
      </c>
      <c r="C8" s="0" t="s">
        <v>107</v>
      </c>
      <c r="D8" s="0" t="str">
        <f aca="false">+'Zone ( famille de produits)'!A3</f>
        <v>ZONE.2</v>
      </c>
      <c r="E8" s="0" t="str">
        <f aca="false">'Zone ( famille de produits)'!C3</f>
        <v>ATEL.1</v>
      </c>
      <c r="F8" s="0" t="s">
        <v>7</v>
      </c>
      <c r="H8" s="0" t="s">
        <v>97</v>
      </c>
    </row>
    <row r="9" customFormat="false" ht="14.4" hidden="false" customHeight="false" outlineLevel="0" collapsed="false">
      <c r="A9" s="5" t="s">
        <v>105</v>
      </c>
      <c r="B9" s="0" t="s">
        <v>106</v>
      </c>
      <c r="C9" s="0" t="s">
        <v>108</v>
      </c>
      <c r="D9" s="0" t="str">
        <f aca="false">+'Zone ( famille de produits)'!A4</f>
        <v>ZONE.3</v>
      </c>
      <c r="E9" s="0" t="str">
        <f aca="false">'Zone ( famille de produits)'!C4</f>
        <v>ATEL.1</v>
      </c>
      <c r="F9" s="0" t="s">
        <v>7</v>
      </c>
      <c r="H9" s="0" t="s">
        <v>97</v>
      </c>
    </row>
    <row r="10" customFormat="false" ht="14.4" hidden="false" customHeight="false" outlineLevel="0" collapsed="false">
      <c r="A10" s="5" t="s">
        <v>109</v>
      </c>
      <c r="B10" s="0" t="s">
        <v>110</v>
      </c>
      <c r="C10" s="0" t="s">
        <v>111</v>
      </c>
      <c r="D10" s="0" t="str">
        <f aca="false">+'Zone ( famille de produits)'!A11</f>
        <v>ZONE.10</v>
      </c>
      <c r="E10" s="0" t="str">
        <f aca="false">'Zone ( famille de produits)'!C11</f>
        <v>ATEL.4</v>
      </c>
      <c r="F10" s="0" t="s">
        <v>10</v>
      </c>
      <c r="G10" s="0" t="str">
        <f aca="false">Produits!A11</f>
        <v>M32</v>
      </c>
      <c r="H10" s="0" t="s">
        <v>100</v>
      </c>
    </row>
    <row r="11" customFormat="false" ht="14.4" hidden="false" customHeight="false" outlineLevel="0" collapsed="false">
      <c r="A11" s="5" t="s">
        <v>109</v>
      </c>
      <c r="B11" s="0" t="s">
        <v>110</v>
      </c>
      <c r="C11" s="0" t="s">
        <v>112</v>
      </c>
      <c r="D11" s="0" t="str">
        <f aca="false">+'Zone ( famille de produits)'!A12</f>
        <v>ZONE.11</v>
      </c>
      <c r="E11" s="0" t="str">
        <f aca="false">'Zone ( famille de produits)'!C12</f>
        <v>ATEL.4</v>
      </c>
      <c r="F11" s="0" t="s">
        <v>10</v>
      </c>
      <c r="G11" s="0" t="str">
        <f aca="false">Produits!A12</f>
        <v>PPE21</v>
      </c>
      <c r="H11" s="0" t="s">
        <v>97</v>
      </c>
    </row>
    <row r="12" customFormat="false" ht="14.4" hidden="false" customHeight="false" outlineLevel="0" collapsed="false">
      <c r="A12" s="5" t="s">
        <v>109</v>
      </c>
      <c r="B12" s="0" t="s">
        <v>110</v>
      </c>
      <c r="C12" s="0" t="s">
        <v>113</v>
      </c>
      <c r="D12" s="0" t="str">
        <f aca="false">+'Zone ( famille de produits)'!A13</f>
        <v>ZONE.12</v>
      </c>
      <c r="E12" s="0" t="str">
        <f aca="false">'Zone ( famille de produits)'!C13</f>
        <v>ATEL.4</v>
      </c>
      <c r="F12" s="0" t="s">
        <v>10</v>
      </c>
      <c r="G12" s="0" t="str">
        <f aca="false">Produits!A13</f>
        <v>90VU</v>
      </c>
      <c r="H12" s="0" t="s">
        <v>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S231"/>
  <sheetViews>
    <sheetView showFormulas="false" showGridLines="true" showRowColHeaders="true" showZeros="true" rightToLeft="false" tabSelected="false" showOutlineSymbols="true" defaultGridColor="true" view="normal" topLeftCell="K4" colorId="64" zoomScale="100" zoomScaleNormal="100" zoomScalePageLayoutView="100" workbookViewId="0">
      <selection pane="topLeft" activeCell="U13" activeCellId="1" sqref="A1:B2 U13"/>
    </sheetView>
  </sheetViews>
  <sheetFormatPr defaultColWidth="11.55078125" defaultRowHeight="14.4" zeroHeight="false" outlineLevelRow="0" outlineLevelCol="0"/>
  <cols>
    <col collapsed="false" customWidth="false" hidden="false" outlineLevel="0" max="2" min="1" style="6" width="11.55"/>
    <col collapsed="false" customWidth="false" hidden="false" outlineLevel="0" max="3" min="3" style="7" width="11.55"/>
    <col collapsed="false" customWidth="true" hidden="false" outlineLevel="0" max="4" min="4" style="7" width="28.33"/>
    <col collapsed="false" customWidth="true" hidden="false" outlineLevel="0" max="5" min="5" style="8" width="15.55"/>
    <col collapsed="false" customWidth="true" hidden="false" outlineLevel="0" max="6" min="6" style="8" width="10.55"/>
    <col collapsed="false" customWidth="true" hidden="false" outlineLevel="0" max="7" min="7" style="7" width="17.11"/>
    <col collapsed="false" customWidth="true" hidden="false" outlineLevel="0" max="8" min="8" style="7" width="15.44"/>
    <col collapsed="false" customWidth="true" hidden="false" outlineLevel="0" max="9" min="9" style="7" width="17.33"/>
    <col collapsed="false" customWidth="true" hidden="false" outlineLevel="0" max="11" min="10" style="7" width="17.55"/>
    <col collapsed="false" customWidth="false" hidden="false" outlineLevel="0" max="12" min="12" style="7" width="11.55"/>
    <col collapsed="false" customWidth="true" hidden="false" outlineLevel="0" max="13" min="13" style="7" width="14.44"/>
    <col collapsed="false" customWidth="true" hidden="false" outlineLevel="0" max="14" min="14" style="7" width="17.89"/>
    <col collapsed="false" customWidth="true" hidden="false" outlineLevel="0" max="15" min="15" style="9" width="15"/>
    <col collapsed="false" customWidth="true" hidden="false" outlineLevel="0" max="16" min="16" style="10" width="14"/>
    <col collapsed="false" customWidth="true" hidden="false" outlineLevel="0" max="17" min="17" style="7" width="12"/>
    <col collapsed="false" customWidth="true" hidden="false" outlineLevel="0" max="18" min="18" style="9" width="14"/>
    <col collapsed="false" customWidth="true" hidden="false" outlineLevel="0" max="19" min="19" style="7" width="11.66"/>
    <col collapsed="false" customWidth="false" hidden="false" outlineLevel="0" max="1024" min="20" style="7" width="11.55"/>
  </cols>
  <sheetData>
    <row r="4" customFormat="false" ht="15" hidden="false" customHeight="false" outlineLevel="0" collapsed="false"/>
    <row r="5" customFormat="false" ht="14.4" hidden="false" customHeight="true" outlineLevel="0" collapsed="false">
      <c r="E5" s="11" t="s">
        <v>114</v>
      </c>
      <c r="F5" s="11"/>
      <c r="G5" s="11"/>
      <c r="H5" s="11"/>
      <c r="I5" s="11"/>
      <c r="J5" s="12" t="s">
        <v>115</v>
      </c>
      <c r="K5" s="12"/>
      <c r="L5" s="12"/>
      <c r="M5" s="12"/>
      <c r="N5" s="12"/>
      <c r="O5" s="13" t="s">
        <v>116</v>
      </c>
      <c r="P5" s="13"/>
      <c r="Q5" s="13"/>
      <c r="R5" s="13"/>
      <c r="S5" s="13"/>
    </row>
    <row r="6" customFormat="false" ht="15" hidden="false" customHeight="false" outlineLevel="0" collapsed="false">
      <c r="E6" s="11"/>
      <c r="F6" s="11"/>
      <c r="G6" s="11"/>
      <c r="H6" s="11"/>
      <c r="I6" s="11"/>
      <c r="J6" s="12"/>
      <c r="K6" s="12"/>
      <c r="L6" s="12"/>
      <c r="M6" s="12"/>
      <c r="N6" s="12"/>
      <c r="O6" s="13"/>
      <c r="P6" s="13"/>
      <c r="Q6" s="13"/>
      <c r="R6" s="13"/>
      <c r="S6" s="13"/>
    </row>
    <row r="7" customFormat="false" ht="14.4" hidden="false" customHeight="false" outlineLevel="0" collapsed="false">
      <c r="A7" s="1" t="s">
        <v>117</v>
      </c>
      <c r="B7" s="1" t="s">
        <v>118</v>
      </c>
      <c r="C7" s="1" t="s">
        <v>50</v>
      </c>
      <c r="D7" s="1" t="s">
        <v>51</v>
      </c>
      <c r="E7" s="14" t="s">
        <v>119</v>
      </c>
      <c r="F7" s="14" t="s">
        <v>120</v>
      </c>
      <c r="G7" s="14" t="s">
        <v>121</v>
      </c>
      <c r="H7" s="15" t="s">
        <v>122</v>
      </c>
      <c r="I7" s="15" t="s">
        <v>123</v>
      </c>
      <c r="J7" s="16" t="s">
        <v>124</v>
      </c>
      <c r="K7" s="17" t="s">
        <v>125</v>
      </c>
      <c r="L7" s="18" t="s">
        <v>126</v>
      </c>
      <c r="M7" s="19" t="s">
        <v>127</v>
      </c>
      <c r="N7" s="20" t="s">
        <v>128</v>
      </c>
      <c r="O7" s="21" t="s">
        <v>129</v>
      </c>
      <c r="P7" s="17" t="s">
        <v>130</v>
      </c>
      <c r="Q7" s="22" t="s">
        <v>131</v>
      </c>
      <c r="R7" s="23" t="s">
        <v>132</v>
      </c>
      <c r="S7" s="24" t="s">
        <v>133</v>
      </c>
    </row>
    <row r="8" customFormat="false" ht="14.4" hidden="false" customHeight="false" outlineLevel="0" collapsed="false">
      <c r="A8" s="25" t="s">
        <v>134</v>
      </c>
      <c r="B8" s="26" t="n">
        <v>44054</v>
      </c>
      <c r="C8" s="7" t="s">
        <v>53</v>
      </c>
      <c r="D8" s="7" t="s">
        <v>54</v>
      </c>
      <c r="E8" s="27" t="n">
        <v>380</v>
      </c>
      <c r="F8" s="28" t="n">
        <v>0</v>
      </c>
      <c r="G8" s="29" t="n">
        <v>3</v>
      </c>
      <c r="H8" s="29" t="n">
        <v>1</v>
      </c>
      <c r="I8" s="29" t="n">
        <v>0</v>
      </c>
      <c r="J8" s="30" t="n">
        <v>0.015</v>
      </c>
      <c r="K8" s="30" t="n">
        <v>0.018</v>
      </c>
      <c r="L8" s="30"/>
      <c r="M8" s="31" t="n">
        <f aca="false">J8*1000000</f>
        <v>15000</v>
      </c>
      <c r="N8" s="31"/>
      <c r="O8" s="32" t="n">
        <f aca="false">IFERROR(H8/E8,0%)</f>
        <v>0.00263157894736842</v>
      </c>
      <c r="P8" s="33" t="n">
        <f aca="false">IFERROR(G8/E8,0%)</f>
        <v>0.00789473684210526</v>
      </c>
      <c r="Q8" s="34"/>
      <c r="R8" s="35" t="n">
        <f aca="false">IFERROR(H8/E8,0%)*1000000</f>
        <v>2631.57894736842</v>
      </c>
      <c r="S8" s="36"/>
    </row>
    <row r="9" customFormat="false" ht="14.4" hidden="false" customHeight="false" outlineLevel="0" collapsed="false">
      <c r="A9" s="25" t="s">
        <v>134</v>
      </c>
      <c r="B9" s="26" t="n">
        <v>44054</v>
      </c>
      <c r="C9" s="7" t="s">
        <v>55</v>
      </c>
      <c r="D9" s="7" t="s">
        <v>56</v>
      </c>
      <c r="E9" s="37" t="n">
        <v>178</v>
      </c>
      <c r="F9" s="28" t="n">
        <v>0</v>
      </c>
      <c r="G9" s="29" t="n">
        <v>0</v>
      </c>
      <c r="H9" s="29" t="n">
        <v>0</v>
      </c>
      <c r="I9" s="29" t="n">
        <v>0</v>
      </c>
      <c r="J9" s="30" t="n">
        <v>0.015</v>
      </c>
      <c r="K9" s="30" t="n">
        <v>0.018</v>
      </c>
      <c r="L9" s="30"/>
      <c r="M9" s="31" t="n">
        <f aca="false">J9*1000000</f>
        <v>15000</v>
      </c>
      <c r="N9" s="31"/>
      <c r="O9" s="32" t="n">
        <f aca="false">IFERROR(H9/E9,0%)</f>
        <v>0</v>
      </c>
      <c r="P9" s="33" t="n">
        <f aca="false">IFERROR(G9/E9,0%)</f>
        <v>0</v>
      </c>
      <c r="Q9" s="34"/>
      <c r="R9" s="35" t="n">
        <f aca="false">IFERROR(H9/E9,0%)*1000000</f>
        <v>0</v>
      </c>
      <c r="S9" s="36"/>
    </row>
    <row r="10" customFormat="false" ht="14.4" hidden="false" customHeight="false" outlineLevel="0" collapsed="false">
      <c r="A10" s="25" t="s">
        <v>134</v>
      </c>
      <c r="B10" s="26" t="n">
        <v>44054</v>
      </c>
      <c r="C10" s="7" t="s">
        <v>57</v>
      </c>
      <c r="D10" s="7" t="s">
        <v>58</v>
      </c>
      <c r="E10" s="28" t="n">
        <v>221</v>
      </c>
      <c r="F10" s="28" t="n">
        <v>0</v>
      </c>
      <c r="G10" s="38" t="n">
        <v>3</v>
      </c>
      <c r="H10" s="29" t="n">
        <v>0</v>
      </c>
      <c r="I10" s="29" t="n">
        <v>0</v>
      </c>
      <c r="J10" s="30" t="n">
        <v>0.015</v>
      </c>
      <c r="K10" s="30" t="n">
        <v>0.018</v>
      </c>
      <c r="L10" s="30"/>
      <c r="M10" s="31" t="n">
        <f aca="false">J10*1000000</f>
        <v>15000</v>
      </c>
      <c r="N10" s="31"/>
      <c r="O10" s="32" t="n">
        <f aca="false">IFERROR(H10/E10,0%)</f>
        <v>0</v>
      </c>
      <c r="P10" s="33" t="n">
        <f aca="false">IFERROR(G10/E10,0%)</f>
        <v>0.0135746606334842</v>
      </c>
      <c r="Q10" s="34"/>
      <c r="R10" s="35" t="n">
        <f aca="false">IFERROR(H10/E10,0%)*1000000</f>
        <v>0</v>
      </c>
      <c r="S10" s="36"/>
    </row>
    <row r="11" customFormat="false" ht="14.4" hidden="false" customHeight="false" outlineLevel="0" collapsed="false">
      <c r="A11" s="25" t="s">
        <v>134</v>
      </c>
      <c r="B11" s="26" t="n">
        <v>44054</v>
      </c>
      <c r="C11" s="7" t="s">
        <v>59</v>
      </c>
      <c r="D11" s="7" t="s">
        <v>60</v>
      </c>
      <c r="E11" s="28" t="n">
        <v>412</v>
      </c>
      <c r="F11" s="28" t="n">
        <v>0</v>
      </c>
      <c r="G11" s="29" t="n">
        <v>1</v>
      </c>
      <c r="H11" s="29" t="n">
        <v>0</v>
      </c>
      <c r="I11" s="29" t="n">
        <v>0</v>
      </c>
      <c r="J11" s="30" t="n">
        <v>0.015</v>
      </c>
      <c r="K11" s="30" t="n">
        <v>0.018</v>
      </c>
      <c r="L11" s="30"/>
      <c r="M11" s="31" t="n">
        <f aca="false">J11*1000000</f>
        <v>15000</v>
      </c>
      <c r="N11" s="31"/>
      <c r="O11" s="32" t="n">
        <f aca="false">IFERROR(H11/E11,0%)</f>
        <v>0</v>
      </c>
      <c r="P11" s="33" t="n">
        <f aca="false">IFERROR(G11/E11,0%)</f>
        <v>0.00242718446601942</v>
      </c>
      <c r="Q11" s="34"/>
      <c r="R11" s="35" t="n">
        <f aca="false">IFERROR(H11/E11,0%)*1000000</f>
        <v>0</v>
      </c>
      <c r="S11" s="36"/>
    </row>
    <row r="12" customFormat="false" ht="14.4" hidden="false" customHeight="false" outlineLevel="0" collapsed="false">
      <c r="A12" s="25" t="s">
        <v>134</v>
      </c>
      <c r="B12" s="26" t="n">
        <v>44054</v>
      </c>
      <c r="C12" s="7" t="s">
        <v>61</v>
      </c>
      <c r="D12" s="7" t="s">
        <v>62</v>
      </c>
      <c r="E12" s="28" t="n">
        <v>548</v>
      </c>
      <c r="F12" s="28" t="n">
        <v>0</v>
      </c>
      <c r="G12" s="29" t="n">
        <v>4</v>
      </c>
      <c r="H12" s="29" t="n">
        <v>1</v>
      </c>
      <c r="I12" s="29" t="n">
        <v>0</v>
      </c>
      <c r="J12" s="30" t="n">
        <v>0.015</v>
      </c>
      <c r="K12" s="30" t="n">
        <v>0.018</v>
      </c>
      <c r="L12" s="30"/>
      <c r="M12" s="31" t="n">
        <f aca="false">J12*1000000</f>
        <v>15000</v>
      </c>
      <c r="N12" s="31"/>
      <c r="O12" s="32" t="n">
        <f aca="false">IFERROR(H12/E12,0%)</f>
        <v>0.00182481751824818</v>
      </c>
      <c r="P12" s="33" t="n">
        <f aca="false">IFERROR(G12/E12,0%)</f>
        <v>0.0072992700729927</v>
      </c>
      <c r="Q12" s="34"/>
      <c r="R12" s="35" t="n">
        <f aca="false">IFERROR(H12/E12,0%)*1000000</f>
        <v>1824.81751824818</v>
      </c>
      <c r="S12" s="36"/>
    </row>
    <row r="13" customFormat="false" ht="14.4" hidden="false" customHeight="false" outlineLevel="0" collapsed="false">
      <c r="A13" s="25" t="s">
        <v>134</v>
      </c>
      <c r="B13" s="26" t="n">
        <v>44054</v>
      </c>
      <c r="C13" s="7" t="s">
        <v>63</v>
      </c>
      <c r="D13" s="7" t="s">
        <v>64</v>
      </c>
      <c r="E13" s="28" t="n">
        <v>721</v>
      </c>
      <c r="F13" s="28" t="n">
        <v>0</v>
      </c>
      <c r="G13" s="29" t="n">
        <v>10</v>
      </c>
      <c r="H13" s="29" t="n">
        <v>3</v>
      </c>
      <c r="I13" s="29" t="n">
        <v>0</v>
      </c>
      <c r="J13" s="30" t="n">
        <v>0.015</v>
      </c>
      <c r="K13" s="30" t="n">
        <v>0.018</v>
      </c>
      <c r="L13" s="30"/>
      <c r="M13" s="31" t="n">
        <f aca="false">J13*1000000</f>
        <v>15000</v>
      </c>
      <c r="N13" s="31"/>
      <c r="O13" s="32" t="n">
        <f aca="false">IFERROR(H13/E13,0%)</f>
        <v>0.00416088765603329</v>
      </c>
      <c r="P13" s="33" t="n">
        <f aca="false">IFERROR(G13/E13,0%)</f>
        <v>0.013869625520111</v>
      </c>
      <c r="Q13" s="34"/>
      <c r="R13" s="35" t="n">
        <f aca="false">IFERROR(H13/E13,0%)*1000000</f>
        <v>4160.88765603329</v>
      </c>
      <c r="S13" s="36"/>
    </row>
    <row r="14" customFormat="false" ht="14.4" hidden="false" customHeight="false" outlineLevel="0" collapsed="false">
      <c r="A14" s="25" t="s">
        <v>134</v>
      </c>
      <c r="B14" s="26" t="n">
        <v>44054</v>
      </c>
      <c r="C14" s="7" t="s">
        <v>65</v>
      </c>
      <c r="D14" s="7" t="s">
        <v>66</v>
      </c>
      <c r="E14" s="28" t="n">
        <v>618</v>
      </c>
      <c r="F14" s="28" t="n">
        <v>0</v>
      </c>
      <c r="G14" s="29" t="n">
        <v>11</v>
      </c>
      <c r="H14" s="29" t="n">
        <v>4</v>
      </c>
      <c r="I14" s="29" t="n">
        <v>0</v>
      </c>
      <c r="J14" s="30" t="n">
        <v>0.015</v>
      </c>
      <c r="K14" s="30" t="n">
        <v>0.018</v>
      </c>
      <c r="L14" s="30"/>
      <c r="M14" s="31" t="n">
        <f aca="false">J14*1000000</f>
        <v>15000</v>
      </c>
      <c r="N14" s="31"/>
      <c r="O14" s="32" t="n">
        <f aca="false">IFERROR(H14/E14,0%)</f>
        <v>0.00647249190938511</v>
      </c>
      <c r="P14" s="33" t="n">
        <f aca="false">IFERROR(G14/E14,0%)</f>
        <v>0.0177993527508091</v>
      </c>
      <c r="Q14" s="34"/>
      <c r="R14" s="35" t="n">
        <f aca="false">IFERROR(H14/E14,0%)*1000000</f>
        <v>6472.49190938511</v>
      </c>
      <c r="S14" s="36"/>
    </row>
    <row r="15" customFormat="false" ht="14.4" hidden="false" customHeight="false" outlineLevel="0" collapsed="false">
      <c r="A15" s="25" t="s">
        <v>134</v>
      </c>
      <c r="B15" s="26" t="n">
        <v>44054</v>
      </c>
      <c r="C15" s="7" t="s">
        <v>67</v>
      </c>
      <c r="D15" s="7" t="s">
        <v>68</v>
      </c>
      <c r="E15" s="28" t="n">
        <v>148</v>
      </c>
      <c r="F15" s="28" t="n">
        <v>0</v>
      </c>
      <c r="G15" s="29" t="n">
        <v>1</v>
      </c>
      <c r="H15" s="29" t="n">
        <v>0</v>
      </c>
      <c r="I15" s="29" t="n">
        <v>0</v>
      </c>
      <c r="J15" s="30" t="n">
        <v>0.015</v>
      </c>
      <c r="K15" s="30" t="n">
        <v>0.018</v>
      </c>
      <c r="L15" s="30"/>
      <c r="M15" s="31" t="n">
        <f aca="false">J15*1000000</f>
        <v>15000</v>
      </c>
      <c r="N15" s="31"/>
      <c r="O15" s="32" t="n">
        <f aca="false">IFERROR(H15/E15,0%)</f>
        <v>0</v>
      </c>
      <c r="P15" s="33" t="n">
        <f aca="false">IFERROR(G15/E15,0%)</f>
        <v>0.00675675675675676</v>
      </c>
      <c r="Q15" s="34"/>
      <c r="R15" s="35" t="n">
        <f aca="false">IFERROR(H15/E15,0%)*1000000</f>
        <v>0</v>
      </c>
      <c r="S15" s="36"/>
    </row>
    <row r="16" customFormat="false" ht="14.4" hidden="false" customHeight="false" outlineLevel="0" collapsed="false">
      <c r="A16" s="25" t="s">
        <v>134</v>
      </c>
      <c r="B16" s="26" t="n">
        <v>44054</v>
      </c>
      <c r="C16" s="7" t="s">
        <v>69</v>
      </c>
      <c r="D16" s="7" t="s">
        <v>70</v>
      </c>
      <c r="E16" s="39" t="n">
        <v>0</v>
      </c>
      <c r="F16" s="28" t="n">
        <v>0</v>
      </c>
      <c r="G16" s="40" t="n">
        <v>0</v>
      </c>
      <c r="H16" s="29" t="n">
        <v>0</v>
      </c>
      <c r="I16" s="29" t="n">
        <v>0</v>
      </c>
      <c r="J16" s="30" t="n">
        <v>0.015</v>
      </c>
      <c r="K16" s="30" t="n">
        <v>0.018</v>
      </c>
      <c r="L16" s="30"/>
      <c r="M16" s="31" t="n">
        <f aca="false">J16*1000000</f>
        <v>15000</v>
      </c>
      <c r="N16" s="31"/>
      <c r="O16" s="32" t="n">
        <f aca="false">IFERROR(H16/E16,0%)</f>
        <v>0</v>
      </c>
      <c r="P16" s="33" t="n">
        <f aca="false">IFERROR(G16/E16,0%)</f>
        <v>0</v>
      </c>
      <c r="Q16" s="34"/>
      <c r="R16" s="35" t="n">
        <f aca="false">IFERROR(H16/E16,0%)*1000000</f>
        <v>0</v>
      </c>
      <c r="S16" s="36"/>
    </row>
    <row r="17" customFormat="false" ht="14.4" hidden="false" customHeight="false" outlineLevel="0" collapsed="false">
      <c r="A17" s="25" t="s">
        <v>134</v>
      </c>
      <c r="B17" s="26" t="n">
        <v>44054</v>
      </c>
      <c r="C17" s="7" t="s">
        <v>71</v>
      </c>
      <c r="D17" s="7" t="s">
        <v>72</v>
      </c>
      <c r="E17" s="39" t="n">
        <v>0</v>
      </c>
      <c r="F17" s="28" t="n">
        <v>0</v>
      </c>
      <c r="G17" s="29" t="n">
        <v>0</v>
      </c>
      <c r="H17" s="29" t="n">
        <v>0</v>
      </c>
      <c r="I17" s="29" t="n">
        <v>0</v>
      </c>
      <c r="J17" s="30" t="n">
        <v>0.015</v>
      </c>
      <c r="K17" s="30" t="n">
        <v>0.018</v>
      </c>
      <c r="L17" s="30" t="n">
        <v>0.004</v>
      </c>
      <c r="M17" s="31" t="n">
        <f aca="false">J17*1000000</f>
        <v>15000</v>
      </c>
      <c r="N17" s="31" t="n">
        <f aca="false">L17*1000000</f>
        <v>4000</v>
      </c>
      <c r="O17" s="32" t="n">
        <f aca="false">IFERROR(H17/E17,0%)</f>
        <v>0</v>
      </c>
      <c r="P17" s="33" t="n">
        <f aca="false">IFERROR(G17/E17,0%)</f>
        <v>0</v>
      </c>
      <c r="Q17" s="34" t="n">
        <f aca="false">IFERROR(I17/F17,0%)</f>
        <v>0</v>
      </c>
      <c r="R17" s="35" t="n">
        <f aca="false">IFERROR(H17/E17,0%)*1000000</f>
        <v>0</v>
      </c>
      <c r="S17" s="36" t="n">
        <f aca="false">IFERROR(I17/F17,0%)*1000000</f>
        <v>0</v>
      </c>
    </row>
    <row r="18" customFormat="false" ht="14.4" hidden="false" customHeight="false" outlineLevel="0" collapsed="false">
      <c r="A18" s="25" t="s">
        <v>134</v>
      </c>
      <c r="B18" s="26" t="n">
        <v>44054</v>
      </c>
      <c r="C18" s="7" t="s">
        <v>73</v>
      </c>
      <c r="D18" s="7" t="s">
        <v>74</v>
      </c>
      <c r="E18" s="28" t="n">
        <v>364</v>
      </c>
      <c r="F18" s="28" t="n">
        <f aca="false">E18-100</f>
        <v>264</v>
      </c>
      <c r="G18" s="29" t="n">
        <v>15</v>
      </c>
      <c r="H18" s="29" t="n">
        <v>2</v>
      </c>
      <c r="I18" s="29" t="n">
        <v>4</v>
      </c>
      <c r="J18" s="30" t="n">
        <v>0.015</v>
      </c>
      <c r="K18" s="30" t="n">
        <v>0.018</v>
      </c>
      <c r="L18" s="30" t="n">
        <v>0.004</v>
      </c>
      <c r="M18" s="31" t="n">
        <f aca="false">J18*1000000</f>
        <v>15000</v>
      </c>
      <c r="N18" s="31" t="n">
        <f aca="false">L18*1000000</f>
        <v>4000</v>
      </c>
      <c r="O18" s="32" t="n">
        <f aca="false">IFERROR(H18/E18,0%)</f>
        <v>0.00549450549450549</v>
      </c>
      <c r="P18" s="33" t="n">
        <f aca="false">IFERROR(G18/E18,0%)</f>
        <v>0.0412087912087912</v>
      </c>
      <c r="Q18" s="34" t="n">
        <f aca="false">IFERROR(I18/F18,0%)</f>
        <v>0.0151515151515152</v>
      </c>
      <c r="R18" s="35" t="n">
        <f aca="false">IFERROR(H18/E18,0%)*1000000</f>
        <v>5494.5054945055</v>
      </c>
      <c r="S18" s="36" t="n">
        <f aca="false">IFERROR(I18/F18,0%)*1000000</f>
        <v>15151.5151515152</v>
      </c>
    </row>
    <row r="19" customFormat="false" ht="14.4" hidden="false" customHeight="false" outlineLevel="0" collapsed="false">
      <c r="A19" s="25" t="s">
        <v>134</v>
      </c>
      <c r="B19" s="26" t="n">
        <v>44054</v>
      </c>
      <c r="C19" s="7" t="s">
        <v>75</v>
      </c>
      <c r="D19" s="7" t="s">
        <v>76</v>
      </c>
      <c r="E19" s="28" t="n">
        <v>0</v>
      </c>
      <c r="F19" s="28" t="n">
        <v>250</v>
      </c>
      <c r="G19" s="29" t="n">
        <v>0</v>
      </c>
      <c r="H19" s="29" t="n">
        <v>0</v>
      </c>
      <c r="I19" s="29" t="n">
        <v>0</v>
      </c>
      <c r="J19" s="30" t="n">
        <v>0.015</v>
      </c>
      <c r="K19" s="30" t="n">
        <v>0.018</v>
      </c>
      <c r="L19" s="30" t="n">
        <v>0.004</v>
      </c>
      <c r="M19" s="31" t="n">
        <f aca="false">J19*1000000</f>
        <v>15000</v>
      </c>
      <c r="N19" s="31" t="n">
        <f aca="false">L19*1000000</f>
        <v>4000</v>
      </c>
      <c r="O19" s="32" t="n">
        <f aca="false">IFERROR(H19/E19,0%)</f>
        <v>0</v>
      </c>
      <c r="P19" s="33" t="n">
        <f aca="false">IFERROR(G19/E19,0%)</f>
        <v>0</v>
      </c>
      <c r="Q19" s="34" t="n">
        <f aca="false">IFERROR(I19/F19,0%)</f>
        <v>0</v>
      </c>
      <c r="R19" s="35" t="n">
        <f aca="false">IFERROR(H19/E19,0%)*1000000</f>
        <v>0</v>
      </c>
      <c r="S19" s="36" t="n">
        <f aca="false">IFERROR(I19/F19,0%)*1000000</f>
        <v>0</v>
      </c>
    </row>
    <row r="20" customFormat="false" ht="14.4" hidden="false" customHeight="false" outlineLevel="0" collapsed="false">
      <c r="A20" s="25" t="s">
        <v>134</v>
      </c>
      <c r="B20" s="26" t="n">
        <v>44055</v>
      </c>
      <c r="C20" s="7" t="s">
        <v>53</v>
      </c>
      <c r="D20" s="7" t="s">
        <v>54</v>
      </c>
      <c r="E20" s="28" t="n">
        <v>0</v>
      </c>
      <c r="F20" s="28" t="n">
        <v>0</v>
      </c>
      <c r="G20" s="29" t="n">
        <v>0</v>
      </c>
      <c r="H20" s="29" t="n">
        <v>0</v>
      </c>
      <c r="I20" s="29" t="n">
        <v>0</v>
      </c>
      <c r="J20" s="30" t="n">
        <v>0.015</v>
      </c>
      <c r="K20" s="30" t="n">
        <v>0.018</v>
      </c>
      <c r="L20" s="30"/>
      <c r="M20" s="31" t="n">
        <f aca="false">J20*1000000</f>
        <v>15000</v>
      </c>
      <c r="N20" s="31"/>
      <c r="O20" s="32" t="n">
        <f aca="false">IFERROR(H20/E20,0%)</f>
        <v>0</v>
      </c>
      <c r="P20" s="33" t="n">
        <f aca="false">IFERROR(G20/E20,0%)</f>
        <v>0</v>
      </c>
      <c r="Q20" s="34"/>
      <c r="R20" s="35" t="n">
        <f aca="false">IFERROR(H20/E20,0%)*1000000</f>
        <v>0</v>
      </c>
      <c r="S20" s="36"/>
    </row>
    <row r="21" customFormat="false" ht="14.4" hidden="false" customHeight="false" outlineLevel="0" collapsed="false">
      <c r="A21" s="25" t="s">
        <v>134</v>
      </c>
      <c r="B21" s="26" t="n">
        <v>44055</v>
      </c>
      <c r="C21" s="7" t="s">
        <v>55</v>
      </c>
      <c r="D21" s="7" t="s">
        <v>56</v>
      </c>
      <c r="E21" s="28" t="n">
        <v>0</v>
      </c>
      <c r="F21" s="28" t="n">
        <v>0</v>
      </c>
      <c r="G21" s="40" t="n">
        <v>0</v>
      </c>
      <c r="H21" s="29" t="n">
        <v>0</v>
      </c>
      <c r="I21" s="29" t="n">
        <v>0</v>
      </c>
      <c r="J21" s="30" t="n">
        <v>0.015</v>
      </c>
      <c r="K21" s="30" t="n">
        <v>0.018</v>
      </c>
      <c r="L21" s="30"/>
      <c r="M21" s="31" t="n">
        <f aca="false">J21*1000000</f>
        <v>15000</v>
      </c>
      <c r="N21" s="31"/>
      <c r="O21" s="32" t="n">
        <f aca="false">IFERROR(H21/E21,0%)</f>
        <v>0</v>
      </c>
      <c r="P21" s="33" t="n">
        <f aca="false">IFERROR(G21/E21,0%)</f>
        <v>0</v>
      </c>
      <c r="Q21" s="34"/>
      <c r="R21" s="35" t="n">
        <f aca="false">IFERROR(H21/E21,0%)*1000000</f>
        <v>0</v>
      </c>
      <c r="S21" s="36"/>
    </row>
    <row r="22" customFormat="false" ht="14.4" hidden="false" customHeight="false" outlineLevel="0" collapsed="false">
      <c r="A22" s="25" t="s">
        <v>134</v>
      </c>
      <c r="B22" s="26" t="n">
        <v>44055</v>
      </c>
      <c r="C22" s="7" t="s">
        <v>57</v>
      </c>
      <c r="D22" s="7" t="s">
        <v>58</v>
      </c>
      <c r="E22" s="28" t="n">
        <v>0</v>
      </c>
      <c r="F22" s="28" t="n">
        <v>0</v>
      </c>
      <c r="G22" s="29" t="n">
        <v>0</v>
      </c>
      <c r="H22" s="29" t="n">
        <v>0</v>
      </c>
      <c r="I22" s="29" t="n">
        <v>0</v>
      </c>
      <c r="J22" s="30" t="n">
        <v>0.015</v>
      </c>
      <c r="K22" s="30" t="n">
        <v>0.018</v>
      </c>
      <c r="L22" s="30"/>
      <c r="M22" s="31" t="n">
        <f aca="false">J22*1000000</f>
        <v>15000</v>
      </c>
      <c r="N22" s="31"/>
      <c r="O22" s="32" t="n">
        <f aca="false">IFERROR(H22/E22,0%)</f>
        <v>0</v>
      </c>
      <c r="P22" s="33" t="n">
        <f aca="false">IFERROR(G22/E22,0%)</f>
        <v>0</v>
      </c>
      <c r="Q22" s="34"/>
      <c r="R22" s="35" t="n">
        <f aca="false">IFERROR(H22/E22,0%)*1000000</f>
        <v>0</v>
      </c>
      <c r="S22" s="36"/>
    </row>
    <row r="23" customFormat="false" ht="14.4" hidden="false" customHeight="false" outlineLevel="0" collapsed="false">
      <c r="A23" s="25" t="s">
        <v>134</v>
      </c>
      <c r="B23" s="26" t="n">
        <v>44055</v>
      </c>
      <c r="C23" s="7" t="s">
        <v>59</v>
      </c>
      <c r="D23" s="7" t="s">
        <v>60</v>
      </c>
      <c r="E23" s="39" t="n">
        <v>0</v>
      </c>
      <c r="F23" s="28" t="n">
        <v>0</v>
      </c>
      <c r="G23" s="29" t="n">
        <v>0</v>
      </c>
      <c r="H23" s="29" t="n">
        <v>0</v>
      </c>
      <c r="I23" s="29" t="n">
        <v>0</v>
      </c>
      <c r="J23" s="30" t="n">
        <v>0.015</v>
      </c>
      <c r="K23" s="30" t="n">
        <v>0.018</v>
      </c>
      <c r="L23" s="30"/>
      <c r="M23" s="31" t="n">
        <f aca="false">J23*1000000</f>
        <v>15000</v>
      </c>
      <c r="N23" s="31"/>
      <c r="O23" s="32" t="n">
        <f aca="false">IFERROR(H23/E23,0%)</f>
        <v>0</v>
      </c>
      <c r="P23" s="33" t="n">
        <f aca="false">IFERROR(G23/E23,0%)</f>
        <v>0</v>
      </c>
      <c r="Q23" s="34"/>
      <c r="R23" s="35" t="n">
        <f aca="false">IFERROR(H23/E23,0%)*1000000</f>
        <v>0</v>
      </c>
      <c r="S23" s="36"/>
    </row>
    <row r="24" customFormat="false" ht="14.4" hidden="false" customHeight="false" outlineLevel="0" collapsed="false">
      <c r="A24" s="25" t="s">
        <v>134</v>
      </c>
      <c r="B24" s="26" t="n">
        <v>44055</v>
      </c>
      <c r="C24" s="7" t="s">
        <v>61</v>
      </c>
      <c r="D24" s="7" t="s">
        <v>62</v>
      </c>
      <c r="E24" s="39" t="n">
        <v>0</v>
      </c>
      <c r="F24" s="28" t="n">
        <v>0</v>
      </c>
      <c r="G24" s="28" t="n">
        <v>0</v>
      </c>
      <c r="H24" s="28" t="n">
        <v>0</v>
      </c>
      <c r="I24" s="29" t="n">
        <v>0</v>
      </c>
      <c r="J24" s="30" t="n">
        <v>0.015</v>
      </c>
      <c r="K24" s="30" t="n">
        <v>0.018</v>
      </c>
      <c r="L24" s="30"/>
      <c r="M24" s="31" t="n">
        <f aca="false">J24*1000000</f>
        <v>15000</v>
      </c>
      <c r="N24" s="31"/>
      <c r="O24" s="32" t="n">
        <f aca="false">IFERROR(H24/E24,0%)</f>
        <v>0</v>
      </c>
      <c r="P24" s="33" t="n">
        <f aca="false">IFERROR(G24/E24,0%)</f>
        <v>0</v>
      </c>
      <c r="Q24" s="34"/>
      <c r="R24" s="35" t="n">
        <f aca="false">IFERROR(H24/E24,0%)*1000000</f>
        <v>0</v>
      </c>
      <c r="S24" s="36"/>
    </row>
    <row r="25" customFormat="false" ht="14.4" hidden="false" customHeight="false" outlineLevel="0" collapsed="false">
      <c r="A25" s="25" t="s">
        <v>134</v>
      </c>
      <c r="B25" s="26" t="n">
        <v>44055</v>
      </c>
      <c r="C25" s="7" t="s">
        <v>63</v>
      </c>
      <c r="D25" s="7" t="s">
        <v>64</v>
      </c>
      <c r="E25" s="28" t="n">
        <v>458</v>
      </c>
      <c r="F25" s="28" t="n">
        <v>0</v>
      </c>
      <c r="G25" s="29" t="n">
        <v>22</v>
      </c>
      <c r="H25" s="29" t="n">
        <v>6</v>
      </c>
      <c r="I25" s="29" t="n">
        <v>0</v>
      </c>
      <c r="J25" s="30" t="n">
        <v>0.015</v>
      </c>
      <c r="K25" s="30" t="n">
        <v>0.018</v>
      </c>
      <c r="L25" s="30"/>
      <c r="M25" s="31" t="n">
        <f aca="false">J25*1000000</f>
        <v>15000</v>
      </c>
      <c r="N25" s="31"/>
      <c r="O25" s="32" t="n">
        <f aca="false">IFERROR(H25/E25,0%)</f>
        <v>0.0131004366812227</v>
      </c>
      <c r="P25" s="33" t="n">
        <f aca="false">IFERROR(G25/E25,0%)</f>
        <v>0.0480349344978166</v>
      </c>
      <c r="Q25" s="34"/>
      <c r="R25" s="35" t="n">
        <f aca="false">IFERROR(H25/E25,0%)*1000000</f>
        <v>13100.4366812227</v>
      </c>
      <c r="S25" s="36"/>
    </row>
    <row r="26" customFormat="false" ht="14.4" hidden="false" customHeight="false" outlineLevel="0" collapsed="false">
      <c r="A26" s="25" t="s">
        <v>134</v>
      </c>
      <c r="B26" s="26" t="n">
        <v>44055</v>
      </c>
      <c r="C26" s="7" t="s">
        <v>65</v>
      </c>
      <c r="D26" s="7" t="s">
        <v>66</v>
      </c>
      <c r="E26" s="28" t="n">
        <v>356</v>
      </c>
      <c r="F26" s="28" t="n">
        <v>0</v>
      </c>
      <c r="G26" s="29" t="n">
        <v>14</v>
      </c>
      <c r="H26" s="29" t="n">
        <v>0</v>
      </c>
      <c r="I26" s="29" t="n">
        <v>0</v>
      </c>
      <c r="J26" s="30" t="n">
        <v>0.015</v>
      </c>
      <c r="K26" s="30" t="n">
        <v>0.018</v>
      </c>
      <c r="L26" s="30"/>
      <c r="M26" s="31" t="n">
        <f aca="false">J26*1000000</f>
        <v>15000</v>
      </c>
      <c r="N26" s="31"/>
      <c r="O26" s="32" t="n">
        <f aca="false">IFERROR(H26/E26,0%)</f>
        <v>0</v>
      </c>
      <c r="P26" s="33" t="n">
        <f aca="false">IFERROR(G26/E26,0%)</f>
        <v>0.0393258426966292</v>
      </c>
      <c r="Q26" s="34"/>
      <c r="R26" s="35" t="n">
        <f aca="false">IFERROR(H26/E26,0%)*1000000</f>
        <v>0</v>
      </c>
      <c r="S26" s="36"/>
    </row>
    <row r="27" customFormat="false" ht="14.4" hidden="false" customHeight="false" outlineLevel="0" collapsed="false">
      <c r="A27" s="25" t="s">
        <v>134</v>
      </c>
      <c r="B27" s="26" t="n">
        <v>44055</v>
      </c>
      <c r="C27" s="7" t="s">
        <v>67</v>
      </c>
      <c r="D27" s="7" t="s">
        <v>68</v>
      </c>
      <c r="E27" s="28" t="n">
        <v>724</v>
      </c>
      <c r="F27" s="28" t="n">
        <v>0</v>
      </c>
      <c r="G27" s="29" t="n">
        <v>6</v>
      </c>
      <c r="H27" s="29" t="n">
        <v>6</v>
      </c>
      <c r="I27" s="29" t="n">
        <v>0</v>
      </c>
      <c r="J27" s="30" t="n">
        <v>0.015</v>
      </c>
      <c r="K27" s="30" t="n">
        <v>0.018</v>
      </c>
      <c r="L27" s="30"/>
      <c r="M27" s="31" t="n">
        <f aca="false">J27*1000000</f>
        <v>15000</v>
      </c>
      <c r="N27" s="31"/>
      <c r="O27" s="32" t="n">
        <f aca="false">IFERROR(H27/E27,0%)</f>
        <v>0.00828729281767956</v>
      </c>
      <c r="P27" s="33" t="n">
        <f aca="false">IFERROR(G27/E27,0%)</f>
        <v>0.00828729281767956</v>
      </c>
      <c r="Q27" s="34"/>
      <c r="R27" s="35" t="n">
        <f aca="false">IFERROR(H27/E27,0%)*1000000</f>
        <v>8287.29281767956</v>
      </c>
      <c r="S27" s="36"/>
    </row>
    <row r="28" customFormat="false" ht="14.4" hidden="false" customHeight="false" outlineLevel="0" collapsed="false">
      <c r="A28" s="25" t="s">
        <v>134</v>
      </c>
      <c r="B28" s="26" t="n">
        <v>44055</v>
      </c>
      <c r="C28" s="7" t="s">
        <v>69</v>
      </c>
      <c r="D28" s="7" t="s">
        <v>70</v>
      </c>
      <c r="E28" s="28" t="n">
        <v>852</v>
      </c>
      <c r="F28" s="28" t="n">
        <v>0</v>
      </c>
      <c r="G28" s="29" t="n">
        <v>10</v>
      </c>
      <c r="H28" s="29" t="n">
        <v>1</v>
      </c>
      <c r="I28" s="29" t="n">
        <v>0</v>
      </c>
      <c r="J28" s="30" t="n">
        <v>0.015</v>
      </c>
      <c r="K28" s="30" t="n">
        <v>0.018</v>
      </c>
      <c r="L28" s="30"/>
      <c r="M28" s="31" t="n">
        <f aca="false">J28*1000000</f>
        <v>15000</v>
      </c>
      <c r="N28" s="31"/>
      <c r="O28" s="32" t="n">
        <f aca="false">IFERROR(H28/E28,0%)</f>
        <v>0.00117370892018779</v>
      </c>
      <c r="P28" s="33" t="n">
        <f aca="false">IFERROR(G28/E28,0%)</f>
        <v>0.0117370892018779</v>
      </c>
      <c r="Q28" s="34"/>
      <c r="R28" s="35" t="n">
        <f aca="false">IFERROR(H28/E28,0%)*1000000</f>
        <v>1173.70892018779</v>
      </c>
      <c r="S28" s="36"/>
    </row>
    <row r="29" customFormat="false" ht="14.4" hidden="false" customHeight="false" outlineLevel="0" collapsed="false">
      <c r="A29" s="25" t="s">
        <v>134</v>
      </c>
      <c r="B29" s="26" t="n">
        <v>44055</v>
      </c>
      <c r="C29" s="7" t="s">
        <v>71</v>
      </c>
      <c r="D29" s="7" t="s">
        <v>72</v>
      </c>
      <c r="E29" s="28" t="n">
        <v>816</v>
      </c>
      <c r="F29" s="28" t="n">
        <f aca="false">E29-100</f>
        <v>716</v>
      </c>
      <c r="G29" s="29" t="n">
        <v>4</v>
      </c>
      <c r="H29" s="29" t="n">
        <v>1</v>
      </c>
      <c r="I29" s="29" t="n">
        <v>0</v>
      </c>
      <c r="J29" s="30" t="n">
        <v>0.015</v>
      </c>
      <c r="K29" s="30" t="n">
        <v>0.018</v>
      </c>
      <c r="L29" s="30" t="n">
        <v>0.004</v>
      </c>
      <c r="M29" s="31" t="n">
        <f aca="false">J29*1000000</f>
        <v>15000</v>
      </c>
      <c r="N29" s="31" t="n">
        <f aca="false">L29*1000000</f>
        <v>4000</v>
      </c>
      <c r="O29" s="32" t="n">
        <f aca="false">IFERROR(H29/E29,0%)</f>
        <v>0.00122549019607843</v>
      </c>
      <c r="P29" s="33" t="n">
        <f aca="false">IFERROR(G29/E29,0%)</f>
        <v>0.00490196078431373</v>
      </c>
      <c r="Q29" s="34" t="n">
        <f aca="false">IFERROR(I29/F29,0%)</f>
        <v>0</v>
      </c>
      <c r="R29" s="35" t="n">
        <f aca="false">IFERROR(H29/E29,0%)*1000000</f>
        <v>1225.49019607843</v>
      </c>
      <c r="S29" s="36" t="n">
        <f aca="false">IFERROR(I29/F29,0%)*1000000</f>
        <v>0</v>
      </c>
    </row>
    <row r="30" customFormat="false" ht="14.4" hidden="false" customHeight="false" outlineLevel="0" collapsed="false">
      <c r="A30" s="25" t="s">
        <v>134</v>
      </c>
      <c r="B30" s="26" t="n">
        <v>44055</v>
      </c>
      <c r="C30" s="7" t="s">
        <v>73</v>
      </c>
      <c r="D30" s="7" t="s">
        <v>74</v>
      </c>
      <c r="E30" s="39" t="n">
        <v>873</v>
      </c>
      <c r="F30" s="28" t="n">
        <f aca="false">E30-100</f>
        <v>773</v>
      </c>
      <c r="G30" s="41" t="n">
        <v>4</v>
      </c>
      <c r="H30" s="41" t="n">
        <v>0</v>
      </c>
      <c r="I30" s="41" t="n">
        <v>0</v>
      </c>
      <c r="J30" s="30" t="n">
        <v>0.015</v>
      </c>
      <c r="K30" s="30" t="n">
        <v>0.018</v>
      </c>
      <c r="L30" s="30" t="n">
        <v>0.004</v>
      </c>
      <c r="M30" s="31" t="n">
        <f aca="false">J30*1000000</f>
        <v>15000</v>
      </c>
      <c r="N30" s="31" t="n">
        <f aca="false">L30*1000000</f>
        <v>4000</v>
      </c>
      <c r="O30" s="32" t="n">
        <f aca="false">IFERROR(H30/E30,0%)</f>
        <v>0</v>
      </c>
      <c r="P30" s="33" t="n">
        <f aca="false">IFERROR(G30/E30,0%)</f>
        <v>0.00458190148911798</v>
      </c>
      <c r="Q30" s="34" t="n">
        <f aca="false">IFERROR(I30/F30,0%)</f>
        <v>0</v>
      </c>
      <c r="R30" s="35" t="n">
        <f aca="false">IFERROR(H30/E30,0%)*1000000</f>
        <v>0</v>
      </c>
      <c r="S30" s="36" t="n">
        <f aca="false">IFERROR(I30/F30,0%)*1000000</f>
        <v>0</v>
      </c>
    </row>
    <row r="31" customFormat="false" ht="14.4" hidden="false" customHeight="false" outlineLevel="0" collapsed="false">
      <c r="A31" s="25" t="s">
        <v>134</v>
      </c>
      <c r="B31" s="26" t="n">
        <v>44055</v>
      </c>
      <c r="C31" s="7" t="s">
        <v>75</v>
      </c>
      <c r="D31" s="7" t="s">
        <v>76</v>
      </c>
      <c r="E31" s="28" t="n">
        <v>635</v>
      </c>
      <c r="F31" s="28" t="n">
        <f aca="false">E31-100</f>
        <v>535</v>
      </c>
      <c r="G31" s="29" t="n">
        <v>9</v>
      </c>
      <c r="H31" s="29" t="n">
        <v>2</v>
      </c>
      <c r="I31" s="29" t="n">
        <v>0</v>
      </c>
      <c r="J31" s="30" t="n">
        <v>0.015</v>
      </c>
      <c r="K31" s="30" t="n">
        <v>0.018</v>
      </c>
      <c r="L31" s="30" t="n">
        <v>0.004</v>
      </c>
      <c r="M31" s="31" t="n">
        <f aca="false">J31*1000000</f>
        <v>15000</v>
      </c>
      <c r="N31" s="31" t="n">
        <f aca="false">L31*1000000</f>
        <v>4000</v>
      </c>
      <c r="O31" s="32" t="n">
        <f aca="false">IFERROR(H31/E31,0%)</f>
        <v>0.0031496062992126</v>
      </c>
      <c r="P31" s="33" t="n">
        <f aca="false">IFERROR(G31/E31,0%)</f>
        <v>0.0141732283464567</v>
      </c>
      <c r="Q31" s="34" t="n">
        <f aca="false">IFERROR(I31/F31,0%)</f>
        <v>0</v>
      </c>
      <c r="R31" s="35" t="n">
        <f aca="false">IFERROR(H31/E31,0%)*1000000</f>
        <v>3149.6062992126</v>
      </c>
      <c r="S31" s="36" t="n">
        <f aca="false">IFERROR(I31/F31,0%)*1000000</f>
        <v>0</v>
      </c>
    </row>
    <row r="32" customFormat="false" ht="14.4" hidden="false" customHeight="false" outlineLevel="0" collapsed="false">
      <c r="A32" s="25" t="s">
        <v>134</v>
      </c>
      <c r="B32" s="26" t="n">
        <v>44056</v>
      </c>
      <c r="C32" s="7" t="s">
        <v>53</v>
      </c>
      <c r="D32" s="7" t="s">
        <v>54</v>
      </c>
      <c r="E32" s="28" t="n">
        <v>851</v>
      </c>
      <c r="F32" s="28" t="n">
        <v>0</v>
      </c>
      <c r="G32" s="29" t="n">
        <v>6</v>
      </c>
      <c r="H32" s="29" t="n">
        <v>1</v>
      </c>
      <c r="I32" s="29" t="n">
        <v>0</v>
      </c>
      <c r="J32" s="30" t="n">
        <v>0.015</v>
      </c>
      <c r="K32" s="30" t="n">
        <v>0.018</v>
      </c>
      <c r="L32" s="30"/>
      <c r="M32" s="31" t="n">
        <f aca="false">J32*1000000</f>
        <v>15000</v>
      </c>
      <c r="N32" s="31"/>
      <c r="O32" s="32" t="n">
        <f aca="false">IFERROR(H32/E32,0%)</f>
        <v>0.00117508813160987</v>
      </c>
      <c r="P32" s="33" t="n">
        <f aca="false">IFERROR(G32/E32,0%)</f>
        <v>0.00705052878965922</v>
      </c>
      <c r="Q32" s="34"/>
      <c r="R32" s="35" t="n">
        <f aca="false">IFERROR(H32/E32,0%)*1000000</f>
        <v>1175.08813160987</v>
      </c>
      <c r="S32" s="36"/>
    </row>
    <row r="33" customFormat="false" ht="14.4" hidden="false" customHeight="false" outlineLevel="0" collapsed="false">
      <c r="A33" s="25" t="s">
        <v>134</v>
      </c>
      <c r="B33" s="26" t="n">
        <v>44056</v>
      </c>
      <c r="C33" s="7" t="s">
        <v>55</v>
      </c>
      <c r="D33" s="7" t="s">
        <v>56</v>
      </c>
      <c r="E33" s="28" t="n">
        <v>861</v>
      </c>
      <c r="F33" s="28" t="n">
        <v>0</v>
      </c>
      <c r="G33" s="29" t="n">
        <v>7</v>
      </c>
      <c r="H33" s="29" t="n">
        <v>0</v>
      </c>
      <c r="I33" s="29" t="n">
        <v>0</v>
      </c>
      <c r="J33" s="30" t="n">
        <v>0.015</v>
      </c>
      <c r="K33" s="30" t="n">
        <v>0.018</v>
      </c>
      <c r="L33" s="30"/>
      <c r="M33" s="31" t="n">
        <f aca="false">J33*1000000</f>
        <v>15000</v>
      </c>
      <c r="N33" s="31"/>
      <c r="O33" s="32" t="n">
        <f aca="false">IFERROR(H33/E33,0%)</f>
        <v>0</v>
      </c>
      <c r="P33" s="33" t="n">
        <f aca="false">IFERROR(G33/E33,0%)</f>
        <v>0.00813008130081301</v>
      </c>
      <c r="Q33" s="34"/>
      <c r="R33" s="35" t="n">
        <f aca="false">IFERROR(H33/E33,0%)*1000000</f>
        <v>0</v>
      </c>
      <c r="S33" s="36"/>
    </row>
    <row r="34" customFormat="false" ht="14.4" hidden="false" customHeight="false" outlineLevel="0" collapsed="false">
      <c r="A34" s="25" t="s">
        <v>134</v>
      </c>
      <c r="B34" s="26" t="n">
        <v>44056</v>
      </c>
      <c r="C34" s="7" t="s">
        <v>57</v>
      </c>
      <c r="D34" s="7" t="s">
        <v>58</v>
      </c>
      <c r="E34" s="28" t="n">
        <v>1106</v>
      </c>
      <c r="F34" s="28" t="n">
        <v>0</v>
      </c>
      <c r="G34" s="29" t="n">
        <v>5</v>
      </c>
      <c r="H34" s="29" t="n">
        <v>2</v>
      </c>
      <c r="I34" s="29" t="n">
        <v>0</v>
      </c>
      <c r="J34" s="30" t="n">
        <v>0.015</v>
      </c>
      <c r="K34" s="30" t="n">
        <v>0.018</v>
      </c>
      <c r="L34" s="30"/>
      <c r="M34" s="31" t="n">
        <f aca="false">J34*1000000</f>
        <v>15000</v>
      </c>
      <c r="N34" s="31"/>
      <c r="O34" s="32" t="n">
        <f aca="false">IFERROR(H34/E34,0%)</f>
        <v>0.00180831826401447</v>
      </c>
      <c r="P34" s="33" t="n">
        <f aca="false">IFERROR(G34/E34,0%)</f>
        <v>0.00452079566003617</v>
      </c>
      <c r="Q34" s="34"/>
      <c r="R34" s="35" t="n">
        <f aca="false">IFERROR(H34/E34,0%)*1000000</f>
        <v>1808.31826401447</v>
      </c>
      <c r="S34" s="36"/>
    </row>
    <row r="35" customFormat="false" ht="14.4" hidden="false" customHeight="false" outlineLevel="0" collapsed="false">
      <c r="A35" s="25" t="s">
        <v>134</v>
      </c>
      <c r="B35" s="26" t="n">
        <v>44056</v>
      </c>
      <c r="C35" s="7" t="s">
        <v>59</v>
      </c>
      <c r="D35" s="7" t="s">
        <v>60</v>
      </c>
      <c r="E35" s="28" t="n">
        <v>728</v>
      </c>
      <c r="F35" s="28" t="n">
        <v>0</v>
      </c>
      <c r="G35" s="40" t="n">
        <v>3</v>
      </c>
      <c r="H35" s="40" t="n">
        <v>3</v>
      </c>
      <c r="I35" s="29" t="n">
        <v>0</v>
      </c>
      <c r="J35" s="30" t="n">
        <v>0.015</v>
      </c>
      <c r="K35" s="30" t="n">
        <v>0.018</v>
      </c>
      <c r="L35" s="30"/>
      <c r="M35" s="31" t="n">
        <f aca="false">J35*1000000</f>
        <v>15000</v>
      </c>
      <c r="N35" s="31"/>
      <c r="O35" s="32" t="n">
        <f aca="false">IFERROR(H35/E35,0%)</f>
        <v>0.00412087912087912</v>
      </c>
      <c r="P35" s="33" t="n">
        <f aca="false">IFERROR(G35/E35,0%)</f>
        <v>0.00412087912087912</v>
      </c>
      <c r="Q35" s="34"/>
      <c r="R35" s="35" t="n">
        <f aca="false">IFERROR(H35/E35,0%)*1000000</f>
        <v>4120.87912087912</v>
      </c>
      <c r="S35" s="36"/>
    </row>
    <row r="36" customFormat="false" ht="14.4" hidden="false" customHeight="false" outlineLevel="0" collapsed="false">
      <c r="A36" s="25" t="s">
        <v>134</v>
      </c>
      <c r="B36" s="26" t="n">
        <v>44056</v>
      </c>
      <c r="C36" s="7" t="s">
        <v>61</v>
      </c>
      <c r="D36" s="7" t="s">
        <v>62</v>
      </c>
      <c r="E36" s="28" t="n">
        <v>788</v>
      </c>
      <c r="F36" s="28" t="n">
        <v>0</v>
      </c>
      <c r="G36" s="29" t="n">
        <v>0</v>
      </c>
      <c r="H36" s="29" t="n">
        <v>0</v>
      </c>
      <c r="I36" s="29" t="n">
        <v>0</v>
      </c>
      <c r="J36" s="30" t="n">
        <v>0.015</v>
      </c>
      <c r="K36" s="30" t="n">
        <v>0.018</v>
      </c>
      <c r="L36" s="30"/>
      <c r="M36" s="31" t="n">
        <f aca="false">J36*1000000</f>
        <v>15000</v>
      </c>
      <c r="N36" s="31"/>
      <c r="O36" s="32" t="n">
        <f aca="false">IFERROR(H36/E36,0%)</f>
        <v>0</v>
      </c>
      <c r="P36" s="33" t="n">
        <f aca="false">IFERROR(G36/E36,0%)</f>
        <v>0</v>
      </c>
      <c r="Q36" s="34"/>
      <c r="R36" s="35" t="n">
        <f aca="false">IFERROR(H36/E36,0%)*1000000</f>
        <v>0</v>
      </c>
      <c r="S36" s="36"/>
    </row>
    <row r="37" customFormat="false" ht="14.4" hidden="false" customHeight="false" outlineLevel="0" collapsed="false">
      <c r="A37" s="25" t="s">
        <v>134</v>
      </c>
      <c r="B37" s="26" t="n">
        <v>44056</v>
      </c>
      <c r="C37" s="7" t="s">
        <v>63</v>
      </c>
      <c r="D37" s="7" t="s">
        <v>64</v>
      </c>
      <c r="E37" s="28" t="n">
        <v>577</v>
      </c>
      <c r="F37" s="28" t="n">
        <v>0</v>
      </c>
      <c r="G37" s="29" t="n">
        <v>0</v>
      </c>
      <c r="H37" s="29" t="n">
        <v>0</v>
      </c>
      <c r="I37" s="29" t="n">
        <v>0</v>
      </c>
      <c r="J37" s="30" t="n">
        <v>0.015</v>
      </c>
      <c r="K37" s="30" t="n">
        <v>0.018</v>
      </c>
      <c r="L37" s="30"/>
      <c r="M37" s="31" t="n">
        <f aca="false">J37*1000000</f>
        <v>15000</v>
      </c>
      <c r="N37" s="31"/>
      <c r="O37" s="32" t="n">
        <f aca="false">IFERROR(H37/E37,0%)</f>
        <v>0</v>
      </c>
      <c r="P37" s="33" t="n">
        <f aca="false">IFERROR(G37/E37,0%)</f>
        <v>0</v>
      </c>
      <c r="Q37" s="34"/>
      <c r="R37" s="35" t="n">
        <f aca="false">IFERROR(H37/E37,0%)*1000000</f>
        <v>0</v>
      </c>
      <c r="S37" s="36"/>
    </row>
    <row r="38" customFormat="false" ht="14.4" hidden="false" customHeight="false" outlineLevel="0" collapsed="false">
      <c r="A38" s="25" t="s">
        <v>134</v>
      </c>
      <c r="B38" s="26" t="n">
        <v>44056</v>
      </c>
      <c r="C38" s="7" t="s">
        <v>65</v>
      </c>
      <c r="D38" s="7" t="s">
        <v>66</v>
      </c>
      <c r="E38" s="39" t="n">
        <v>672</v>
      </c>
      <c r="F38" s="28" t="n">
        <v>0</v>
      </c>
      <c r="G38" s="28" t="n">
        <v>0</v>
      </c>
      <c r="H38" s="29" t="n">
        <v>0</v>
      </c>
      <c r="I38" s="29" t="n">
        <v>0</v>
      </c>
      <c r="J38" s="30" t="n">
        <v>0.015</v>
      </c>
      <c r="K38" s="30" t="n">
        <v>0.018</v>
      </c>
      <c r="L38" s="30"/>
      <c r="M38" s="31" t="n">
        <f aca="false">J38*1000000</f>
        <v>15000</v>
      </c>
      <c r="N38" s="31"/>
      <c r="O38" s="32" t="n">
        <f aca="false">IFERROR(H38/E38,0%)</f>
        <v>0</v>
      </c>
      <c r="P38" s="33" t="n">
        <f aca="false">IFERROR(G38/E38,0%)</f>
        <v>0</v>
      </c>
      <c r="Q38" s="34"/>
      <c r="R38" s="35" t="n">
        <f aca="false">IFERROR(H38/E38,0%)*1000000</f>
        <v>0</v>
      </c>
      <c r="S38" s="36"/>
    </row>
    <row r="39" customFormat="false" ht="14.4" hidden="false" customHeight="false" outlineLevel="0" collapsed="false">
      <c r="A39" s="25" t="s">
        <v>134</v>
      </c>
      <c r="B39" s="26" t="n">
        <v>44056</v>
      </c>
      <c r="C39" s="7" t="s">
        <v>67</v>
      </c>
      <c r="D39" s="7" t="s">
        <v>68</v>
      </c>
      <c r="E39" s="39" t="n">
        <v>1074</v>
      </c>
      <c r="F39" s="28" t="n">
        <v>0</v>
      </c>
      <c r="G39" s="29" t="n">
        <v>2</v>
      </c>
      <c r="H39" s="29" t="n">
        <v>0</v>
      </c>
      <c r="I39" s="29" t="n">
        <v>0</v>
      </c>
      <c r="J39" s="30" t="n">
        <v>0.015</v>
      </c>
      <c r="K39" s="30" t="n">
        <v>0.018</v>
      </c>
      <c r="L39" s="30"/>
      <c r="M39" s="31" t="n">
        <f aca="false">J39*1000000</f>
        <v>15000</v>
      </c>
      <c r="N39" s="31"/>
      <c r="O39" s="32" t="n">
        <f aca="false">IFERROR(H39/E39,0%)</f>
        <v>0</v>
      </c>
      <c r="P39" s="33" t="n">
        <f aca="false">IFERROR(G39/E39,0%)</f>
        <v>0.00186219739292365</v>
      </c>
      <c r="Q39" s="34"/>
      <c r="R39" s="35" t="n">
        <f aca="false">IFERROR(H39/E39,0%)*1000000</f>
        <v>0</v>
      </c>
      <c r="S39" s="36"/>
    </row>
    <row r="40" customFormat="false" ht="14.4" hidden="false" customHeight="false" outlineLevel="0" collapsed="false">
      <c r="A40" s="25" t="s">
        <v>134</v>
      </c>
      <c r="B40" s="26" t="n">
        <v>44056</v>
      </c>
      <c r="C40" s="7" t="s">
        <v>69</v>
      </c>
      <c r="D40" s="7" t="s">
        <v>70</v>
      </c>
      <c r="E40" s="28" t="n">
        <v>427</v>
      </c>
      <c r="F40" s="28" t="n">
        <v>0</v>
      </c>
      <c r="G40" s="29" t="n">
        <v>7</v>
      </c>
      <c r="H40" s="29" t="n">
        <v>0</v>
      </c>
      <c r="I40" s="29" t="n">
        <v>0</v>
      </c>
      <c r="J40" s="30" t="n">
        <v>0.015</v>
      </c>
      <c r="K40" s="30" t="n">
        <v>0.018</v>
      </c>
      <c r="L40" s="30"/>
      <c r="M40" s="31" t="n">
        <f aca="false">J40*1000000</f>
        <v>15000</v>
      </c>
      <c r="N40" s="31"/>
      <c r="O40" s="32" t="n">
        <f aca="false">IFERROR(H40/E40,0%)</f>
        <v>0</v>
      </c>
      <c r="P40" s="33" t="n">
        <f aca="false">IFERROR(G40/E40,0%)</f>
        <v>0.0163934426229508</v>
      </c>
      <c r="Q40" s="34"/>
      <c r="R40" s="35" t="n">
        <f aca="false">IFERROR(H40/E40,0%)*1000000</f>
        <v>0</v>
      </c>
      <c r="S40" s="36"/>
    </row>
    <row r="41" customFormat="false" ht="14.4" hidden="false" customHeight="false" outlineLevel="0" collapsed="false">
      <c r="A41" s="25" t="s">
        <v>134</v>
      </c>
      <c r="B41" s="26" t="n">
        <v>44056</v>
      </c>
      <c r="C41" s="7" t="s">
        <v>71</v>
      </c>
      <c r="D41" s="7" t="s">
        <v>72</v>
      </c>
      <c r="E41" s="28" t="n">
        <v>582</v>
      </c>
      <c r="F41" s="28" t="n">
        <f aca="false">E41-100</f>
        <v>482</v>
      </c>
      <c r="G41" s="29" t="n">
        <v>0</v>
      </c>
      <c r="H41" s="29" t="n">
        <v>0</v>
      </c>
      <c r="I41" s="29" t="n">
        <v>0</v>
      </c>
      <c r="J41" s="30" t="n">
        <v>0.015</v>
      </c>
      <c r="K41" s="30" t="n">
        <v>0.018</v>
      </c>
      <c r="L41" s="30" t="n">
        <v>0.004</v>
      </c>
      <c r="M41" s="31" t="n">
        <f aca="false">J41*1000000</f>
        <v>15000</v>
      </c>
      <c r="N41" s="31" t="n">
        <f aca="false">L41*1000000</f>
        <v>4000</v>
      </c>
      <c r="O41" s="32" t="n">
        <f aca="false">IFERROR(H41/E41,0%)</f>
        <v>0</v>
      </c>
      <c r="P41" s="33" t="n">
        <f aca="false">IFERROR(G41/E41,0%)</f>
        <v>0</v>
      </c>
      <c r="Q41" s="34" t="n">
        <f aca="false">IFERROR(I41/F41,0%)</f>
        <v>0</v>
      </c>
      <c r="R41" s="35" t="n">
        <f aca="false">IFERROR(H41/E41,0%)*1000000</f>
        <v>0</v>
      </c>
      <c r="S41" s="36" t="n">
        <f aca="false">IFERROR(I41/F41,0%)*1000000</f>
        <v>0</v>
      </c>
    </row>
    <row r="42" customFormat="false" ht="14.4" hidden="false" customHeight="false" outlineLevel="0" collapsed="false">
      <c r="A42" s="25" t="s">
        <v>134</v>
      </c>
      <c r="B42" s="26" t="n">
        <v>44056</v>
      </c>
      <c r="C42" s="7" t="s">
        <v>73</v>
      </c>
      <c r="D42" s="7" t="s">
        <v>74</v>
      </c>
      <c r="E42" s="28" t="n">
        <v>618</v>
      </c>
      <c r="F42" s="28" t="n">
        <f aca="false">E42-100</f>
        <v>518</v>
      </c>
      <c r="G42" s="29" t="n">
        <v>1</v>
      </c>
      <c r="H42" s="29" t="n">
        <v>1</v>
      </c>
      <c r="I42" s="29" t="n">
        <v>1</v>
      </c>
      <c r="J42" s="30" t="n">
        <v>0.015</v>
      </c>
      <c r="K42" s="30" t="n">
        <v>0.018</v>
      </c>
      <c r="L42" s="30" t="n">
        <v>0.004</v>
      </c>
      <c r="M42" s="31" t="n">
        <f aca="false">J42*1000000</f>
        <v>15000</v>
      </c>
      <c r="N42" s="31" t="n">
        <f aca="false">L42*1000000</f>
        <v>4000</v>
      </c>
      <c r="O42" s="32" t="n">
        <f aca="false">IFERROR(H42/E42,0%)</f>
        <v>0.00161812297734628</v>
      </c>
      <c r="P42" s="33" t="n">
        <f aca="false">IFERROR(G42/E42,0%)</f>
        <v>0.00161812297734628</v>
      </c>
      <c r="Q42" s="34" t="n">
        <f aca="false">IFERROR(I42/F42,0%)</f>
        <v>0.00193050193050193</v>
      </c>
      <c r="R42" s="35" t="n">
        <f aca="false">IFERROR(H42/E42,0%)*1000000</f>
        <v>1618.12297734628</v>
      </c>
      <c r="S42" s="36" t="n">
        <f aca="false">IFERROR(I42/F42,0%)*1000000</f>
        <v>1930.50193050193</v>
      </c>
    </row>
    <row r="43" customFormat="false" ht="14.4" hidden="false" customHeight="false" outlineLevel="0" collapsed="false">
      <c r="A43" s="25" t="s">
        <v>134</v>
      </c>
      <c r="B43" s="26" t="n">
        <v>44056</v>
      </c>
      <c r="C43" s="7" t="s">
        <v>75</v>
      </c>
      <c r="D43" s="7" t="s">
        <v>76</v>
      </c>
      <c r="E43" s="39" t="n">
        <v>783</v>
      </c>
      <c r="F43" s="28" t="n">
        <f aca="false">E43-100</f>
        <v>683</v>
      </c>
      <c r="G43" s="29" t="n">
        <v>0</v>
      </c>
      <c r="H43" s="29" t="n">
        <v>0</v>
      </c>
      <c r="I43" s="29" t="n">
        <v>0</v>
      </c>
      <c r="J43" s="30" t="n">
        <v>0.015</v>
      </c>
      <c r="K43" s="30" t="n">
        <v>0.018</v>
      </c>
      <c r="L43" s="30" t="n">
        <v>0.004</v>
      </c>
      <c r="M43" s="31" t="n">
        <f aca="false">J43*1000000</f>
        <v>15000</v>
      </c>
      <c r="N43" s="31" t="n">
        <f aca="false">L43*1000000</f>
        <v>4000</v>
      </c>
      <c r="O43" s="32" t="n">
        <f aca="false">IFERROR(H43/E43,0%)</f>
        <v>0</v>
      </c>
      <c r="P43" s="33" t="n">
        <f aca="false">IFERROR(G43/E43,0%)</f>
        <v>0</v>
      </c>
      <c r="Q43" s="34" t="n">
        <f aca="false">IFERROR(I43/F43,0%)</f>
        <v>0</v>
      </c>
      <c r="R43" s="35" t="n">
        <f aca="false">IFERROR(H43/E43,0%)*1000000</f>
        <v>0</v>
      </c>
      <c r="S43" s="36" t="n">
        <f aca="false">IFERROR(I43/F43,0%)*1000000</f>
        <v>0</v>
      </c>
    </row>
    <row r="44" customFormat="false" ht="14.4" hidden="false" customHeight="false" outlineLevel="0" collapsed="false">
      <c r="A44" s="25" t="s">
        <v>134</v>
      </c>
      <c r="B44" s="26" t="n">
        <v>44057</v>
      </c>
      <c r="C44" s="7" t="s">
        <v>55</v>
      </c>
      <c r="D44" s="7" t="s">
        <v>56</v>
      </c>
      <c r="E44" s="28" t="n">
        <v>852</v>
      </c>
      <c r="F44" s="28" t="n">
        <v>0</v>
      </c>
      <c r="G44" s="41" t="n">
        <v>0</v>
      </c>
      <c r="H44" s="29" t="n">
        <v>0</v>
      </c>
      <c r="I44" s="29" t="n">
        <v>0</v>
      </c>
      <c r="J44" s="30" t="n">
        <v>0.015</v>
      </c>
      <c r="K44" s="30" t="n">
        <v>0.018</v>
      </c>
      <c r="L44" s="30"/>
      <c r="M44" s="31" t="n">
        <f aca="false">J44*1000000</f>
        <v>15000</v>
      </c>
      <c r="N44" s="31"/>
      <c r="O44" s="32" t="n">
        <f aca="false">IFERROR(H44/E44,0%)</f>
        <v>0</v>
      </c>
      <c r="P44" s="33" t="n">
        <f aca="false">IFERROR(G44/E44,0%)</f>
        <v>0</v>
      </c>
      <c r="Q44" s="34"/>
      <c r="R44" s="35" t="n">
        <f aca="false">IFERROR(H44/E44,0%)*1000000</f>
        <v>0</v>
      </c>
      <c r="S44" s="36"/>
    </row>
    <row r="45" customFormat="false" ht="14.4" hidden="false" customHeight="false" outlineLevel="0" collapsed="false">
      <c r="A45" s="25" t="s">
        <v>134</v>
      </c>
      <c r="B45" s="26" t="n">
        <v>44058</v>
      </c>
      <c r="C45" s="7" t="s">
        <v>57</v>
      </c>
      <c r="D45" s="7" t="s">
        <v>58</v>
      </c>
      <c r="E45" s="28" t="n">
        <v>816</v>
      </c>
      <c r="F45" s="28" t="n">
        <v>0</v>
      </c>
      <c r="G45" s="29" t="n">
        <v>0</v>
      </c>
      <c r="H45" s="29" t="n">
        <v>2</v>
      </c>
      <c r="I45" s="29" t="n">
        <v>0</v>
      </c>
      <c r="J45" s="30" t="n">
        <v>0.015</v>
      </c>
      <c r="K45" s="30" t="n">
        <v>0.018</v>
      </c>
      <c r="L45" s="30"/>
      <c r="M45" s="31" t="n">
        <f aca="false">J45*1000000</f>
        <v>15000</v>
      </c>
      <c r="N45" s="31"/>
      <c r="O45" s="32" t="n">
        <f aca="false">IFERROR(H45/E45,0%)</f>
        <v>0.00245098039215686</v>
      </c>
      <c r="P45" s="33" t="n">
        <f aca="false">IFERROR(G45/E45,0%)</f>
        <v>0</v>
      </c>
      <c r="Q45" s="34"/>
      <c r="R45" s="35" t="n">
        <f aca="false">IFERROR(H45/E45,0%)*1000000</f>
        <v>2450.98039215686</v>
      </c>
      <c r="S45" s="36"/>
    </row>
    <row r="46" customFormat="false" ht="14.4" hidden="false" customHeight="false" outlineLevel="0" collapsed="false">
      <c r="A46" s="25" t="s">
        <v>134</v>
      </c>
      <c r="B46" s="26" t="n">
        <v>44059</v>
      </c>
      <c r="C46" s="7" t="s">
        <v>59</v>
      </c>
      <c r="D46" s="7" t="s">
        <v>60</v>
      </c>
      <c r="E46" s="39" t="n">
        <v>873</v>
      </c>
      <c r="F46" s="28" t="n">
        <v>0</v>
      </c>
      <c r="G46" s="29" t="n">
        <v>4</v>
      </c>
      <c r="H46" s="29" t="n">
        <v>0</v>
      </c>
      <c r="I46" s="29" t="n">
        <v>0</v>
      </c>
      <c r="J46" s="30" t="n">
        <v>0.015</v>
      </c>
      <c r="K46" s="30" t="n">
        <v>0.018</v>
      </c>
      <c r="L46" s="30"/>
      <c r="M46" s="31" t="n">
        <f aca="false">J46*1000000</f>
        <v>15000</v>
      </c>
      <c r="N46" s="31"/>
      <c r="O46" s="32" t="n">
        <f aca="false">IFERROR(H46/E46,0%)</f>
        <v>0</v>
      </c>
      <c r="P46" s="33" t="n">
        <f aca="false">IFERROR(G46/E46,0%)</f>
        <v>0.00458190148911798</v>
      </c>
      <c r="Q46" s="34"/>
      <c r="R46" s="35" t="n">
        <f aca="false">IFERROR(H46/E46,0%)*1000000</f>
        <v>0</v>
      </c>
      <c r="S46" s="36"/>
    </row>
    <row r="47" customFormat="false" ht="14.4" hidden="false" customHeight="false" outlineLevel="0" collapsed="false">
      <c r="A47" s="25" t="s">
        <v>134</v>
      </c>
      <c r="B47" s="26" t="n">
        <v>44060</v>
      </c>
      <c r="C47" s="7" t="s">
        <v>61</v>
      </c>
      <c r="D47" s="7" t="s">
        <v>62</v>
      </c>
      <c r="E47" s="28" t="n">
        <v>635</v>
      </c>
      <c r="F47" s="28" t="n">
        <v>0</v>
      </c>
      <c r="G47" s="29" t="n">
        <v>1</v>
      </c>
      <c r="H47" s="29" t="n">
        <v>0</v>
      </c>
      <c r="I47" s="29" t="n">
        <v>0</v>
      </c>
      <c r="J47" s="30" t="n">
        <v>0.015</v>
      </c>
      <c r="K47" s="30" t="n">
        <v>0.018</v>
      </c>
      <c r="L47" s="30"/>
      <c r="M47" s="31" t="n">
        <f aca="false">J47*1000000</f>
        <v>15000</v>
      </c>
      <c r="N47" s="31"/>
      <c r="O47" s="32" t="n">
        <f aca="false">IFERROR(H47/E47,0%)</f>
        <v>0</v>
      </c>
      <c r="P47" s="33" t="n">
        <f aca="false">IFERROR(G47/E47,0%)</f>
        <v>0.0015748031496063</v>
      </c>
      <c r="Q47" s="34"/>
      <c r="R47" s="35" t="n">
        <f aca="false">IFERROR(H47/E47,0%)*1000000</f>
        <v>0</v>
      </c>
      <c r="S47" s="36"/>
    </row>
    <row r="48" customFormat="false" ht="14.4" hidden="false" customHeight="false" outlineLevel="0" collapsed="false">
      <c r="A48" s="25" t="s">
        <v>134</v>
      </c>
      <c r="B48" s="26" t="n">
        <v>44061</v>
      </c>
      <c r="C48" s="7" t="s">
        <v>63</v>
      </c>
      <c r="D48" s="7" t="s">
        <v>64</v>
      </c>
      <c r="E48" s="28" t="n">
        <v>851</v>
      </c>
      <c r="F48" s="28" t="n">
        <v>0</v>
      </c>
      <c r="G48" s="29" t="n">
        <v>2</v>
      </c>
      <c r="H48" s="29" t="n">
        <v>0</v>
      </c>
      <c r="I48" s="29" t="n">
        <v>0</v>
      </c>
      <c r="J48" s="30" t="n">
        <v>0.015</v>
      </c>
      <c r="K48" s="30" t="n">
        <v>0.018</v>
      </c>
      <c r="L48" s="30"/>
      <c r="M48" s="31" t="n">
        <f aca="false">J48*1000000</f>
        <v>15000</v>
      </c>
      <c r="N48" s="31"/>
      <c r="O48" s="32" t="n">
        <f aca="false">IFERROR(H48/E48,0%)</f>
        <v>0</v>
      </c>
      <c r="P48" s="33" t="n">
        <f aca="false">IFERROR(G48/E48,0%)</f>
        <v>0.00235017626321974</v>
      </c>
      <c r="Q48" s="34"/>
      <c r="R48" s="35" t="n">
        <f aca="false">IFERROR(H48/E48,0%)*1000000</f>
        <v>0</v>
      </c>
      <c r="S48" s="36"/>
    </row>
    <row r="49" customFormat="false" ht="14.4" hidden="false" customHeight="false" outlineLevel="0" collapsed="false">
      <c r="A49" s="25" t="s">
        <v>134</v>
      </c>
      <c r="B49" s="26" t="n">
        <v>44062</v>
      </c>
      <c r="C49" s="7" t="s">
        <v>65</v>
      </c>
      <c r="D49" s="7" t="s">
        <v>66</v>
      </c>
      <c r="E49" s="28" t="n">
        <v>861</v>
      </c>
      <c r="F49" s="28" t="n">
        <v>0</v>
      </c>
      <c r="G49" s="40" t="n">
        <v>0</v>
      </c>
      <c r="H49" s="40" t="n">
        <v>0</v>
      </c>
      <c r="I49" s="29" t="n">
        <v>0</v>
      </c>
      <c r="J49" s="30" t="n">
        <v>0.015</v>
      </c>
      <c r="K49" s="30" t="n">
        <v>0.018</v>
      </c>
      <c r="L49" s="30"/>
      <c r="M49" s="31" t="n">
        <f aca="false">J49*1000000</f>
        <v>15000</v>
      </c>
      <c r="N49" s="31"/>
      <c r="O49" s="32" t="n">
        <f aca="false">IFERROR(H49/E49,0%)</f>
        <v>0</v>
      </c>
      <c r="P49" s="33" t="n">
        <f aca="false">IFERROR(G49/E49,0%)</f>
        <v>0</v>
      </c>
      <c r="Q49" s="34"/>
      <c r="R49" s="35" t="n">
        <f aca="false">IFERROR(H49/E49,0%)*1000000</f>
        <v>0</v>
      </c>
      <c r="S49" s="36"/>
    </row>
    <row r="50" customFormat="false" ht="14.4" hidden="false" customHeight="false" outlineLevel="0" collapsed="false">
      <c r="A50" s="25" t="s">
        <v>134</v>
      </c>
      <c r="B50" s="26" t="n">
        <v>44063</v>
      </c>
      <c r="C50" s="7" t="s">
        <v>67</v>
      </c>
      <c r="D50" s="7" t="s">
        <v>68</v>
      </c>
      <c r="E50" s="28" t="n">
        <v>1106</v>
      </c>
      <c r="F50" s="28" t="n">
        <v>0</v>
      </c>
      <c r="G50" s="29" t="n">
        <v>13</v>
      </c>
      <c r="H50" s="29" t="n">
        <v>4</v>
      </c>
      <c r="I50" s="29" t="n">
        <v>0</v>
      </c>
      <c r="J50" s="30" t="n">
        <v>0.015</v>
      </c>
      <c r="K50" s="30" t="n">
        <v>0.018</v>
      </c>
      <c r="L50" s="30"/>
      <c r="M50" s="31" t="n">
        <f aca="false">J50*1000000</f>
        <v>15000</v>
      </c>
      <c r="N50" s="31"/>
      <c r="O50" s="32" t="n">
        <f aca="false">IFERROR(H50/E50,0%)</f>
        <v>0.00361663652802893</v>
      </c>
      <c r="P50" s="33" t="n">
        <f aca="false">IFERROR(G50/E50,0%)</f>
        <v>0.011754068716094</v>
      </c>
      <c r="Q50" s="34"/>
      <c r="R50" s="35" t="n">
        <f aca="false">IFERROR(H50/E50,0%)*1000000</f>
        <v>3616.63652802893</v>
      </c>
      <c r="S50" s="36"/>
    </row>
    <row r="51" customFormat="false" ht="14.4" hidden="false" customHeight="false" outlineLevel="0" collapsed="false">
      <c r="A51" s="25" t="s">
        <v>134</v>
      </c>
      <c r="B51" s="26" t="n">
        <v>44064</v>
      </c>
      <c r="C51" s="7" t="s">
        <v>69</v>
      </c>
      <c r="D51" s="7" t="s">
        <v>70</v>
      </c>
      <c r="E51" s="28" t="n">
        <v>728</v>
      </c>
      <c r="F51" s="28" t="n">
        <v>0</v>
      </c>
      <c r="G51" s="29" t="n">
        <v>4</v>
      </c>
      <c r="H51" s="29" t="n">
        <v>4</v>
      </c>
      <c r="I51" s="29" t="n">
        <v>0</v>
      </c>
      <c r="J51" s="30" t="n">
        <v>0.015</v>
      </c>
      <c r="K51" s="30" t="n">
        <v>0.018</v>
      </c>
      <c r="L51" s="30"/>
      <c r="M51" s="31" t="n">
        <f aca="false">J51*1000000</f>
        <v>15000</v>
      </c>
      <c r="N51" s="31"/>
      <c r="O51" s="32" t="n">
        <f aca="false">IFERROR(H51/E51,0%)</f>
        <v>0.00549450549450549</v>
      </c>
      <c r="P51" s="33" t="n">
        <f aca="false">IFERROR(G51/E51,0%)</f>
        <v>0.00549450549450549</v>
      </c>
      <c r="Q51" s="34"/>
      <c r="R51" s="35" t="n">
        <f aca="false">IFERROR(H51/E51,0%)*1000000</f>
        <v>5494.5054945055</v>
      </c>
      <c r="S51" s="36"/>
    </row>
    <row r="52" customFormat="false" ht="14.4" hidden="false" customHeight="false" outlineLevel="0" collapsed="false">
      <c r="A52" s="25" t="s">
        <v>134</v>
      </c>
      <c r="B52" s="26" t="n">
        <v>44065</v>
      </c>
      <c r="C52" s="7" t="s">
        <v>71</v>
      </c>
      <c r="D52" s="7" t="s">
        <v>72</v>
      </c>
      <c r="E52" s="28" t="n">
        <v>788</v>
      </c>
      <c r="F52" s="28" t="n">
        <f aca="false">E52-100</f>
        <v>688</v>
      </c>
      <c r="G52" s="28" t="n">
        <v>26</v>
      </c>
      <c r="H52" s="28" t="n">
        <v>8</v>
      </c>
      <c r="I52" s="28" t="n">
        <v>0</v>
      </c>
      <c r="J52" s="30" t="n">
        <v>0.015</v>
      </c>
      <c r="K52" s="30" t="n">
        <v>0.018</v>
      </c>
      <c r="L52" s="30" t="n">
        <v>0.004</v>
      </c>
      <c r="M52" s="31" t="n">
        <f aca="false">J52*1000000</f>
        <v>15000</v>
      </c>
      <c r="N52" s="31" t="n">
        <f aca="false">L52*1000000</f>
        <v>4000</v>
      </c>
      <c r="O52" s="32" t="n">
        <f aca="false">IFERROR(H52/E52,0%)</f>
        <v>0.0101522842639594</v>
      </c>
      <c r="P52" s="33" t="n">
        <f aca="false">IFERROR(G52/E52,0%)</f>
        <v>0.032994923857868</v>
      </c>
      <c r="Q52" s="34" t="n">
        <f aca="false">IFERROR(I52/F52,0%)</f>
        <v>0</v>
      </c>
      <c r="R52" s="35" t="n">
        <f aca="false">IFERROR(H52/E52,0%)*1000000</f>
        <v>10152.2842639594</v>
      </c>
      <c r="S52" s="36" t="n">
        <f aca="false">IFERROR(I52/F52,0%)*1000000</f>
        <v>0</v>
      </c>
    </row>
    <row r="53" customFormat="false" ht="14.4" hidden="false" customHeight="false" outlineLevel="0" collapsed="false">
      <c r="A53" s="25" t="s">
        <v>134</v>
      </c>
      <c r="B53" s="26" t="n">
        <v>44066</v>
      </c>
      <c r="C53" s="7" t="s">
        <v>73</v>
      </c>
      <c r="D53" s="7" t="s">
        <v>74</v>
      </c>
      <c r="E53" s="28" t="n">
        <v>577</v>
      </c>
      <c r="F53" s="28" t="n">
        <f aca="false">E53-100</f>
        <v>477</v>
      </c>
      <c r="G53" s="29" t="n">
        <v>9</v>
      </c>
      <c r="H53" s="29" t="n">
        <v>0</v>
      </c>
      <c r="I53" s="29" t="n">
        <v>0</v>
      </c>
      <c r="J53" s="30" t="n">
        <v>0.015</v>
      </c>
      <c r="K53" s="30" t="n">
        <v>0.018</v>
      </c>
      <c r="L53" s="30" t="n">
        <v>0.004</v>
      </c>
      <c r="M53" s="31" t="n">
        <f aca="false">J53*1000000</f>
        <v>15000</v>
      </c>
      <c r="N53" s="31" t="n">
        <f aca="false">L53*1000000</f>
        <v>4000</v>
      </c>
      <c r="O53" s="32" t="n">
        <f aca="false">IFERROR(H53/E53,0%)</f>
        <v>0</v>
      </c>
      <c r="P53" s="33" t="n">
        <f aca="false">IFERROR(G53/E53,0%)</f>
        <v>0.0155979202772964</v>
      </c>
      <c r="Q53" s="34" t="n">
        <f aca="false">IFERROR(I53/F53,0%)</f>
        <v>0</v>
      </c>
      <c r="R53" s="35" t="n">
        <f aca="false">IFERROR(H53/E53,0%)*1000000</f>
        <v>0</v>
      </c>
      <c r="S53" s="36" t="n">
        <f aca="false">IFERROR(I53/F53,0%)*1000000</f>
        <v>0</v>
      </c>
    </row>
    <row r="54" customFormat="false" ht="14.4" hidden="false" customHeight="false" outlineLevel="0" collapsed="false">
      <c r="A54" s="25" t="s">
        <v>134</v>
      </c>
      <c r="B54" s="26" t="n">
        <v>44067</v>
      </c>
      <c r="C54" s="7" t="s">
        <v>75</v>
      </c>
      <c r="D54" s="7" t="s">
        <v>76</v>
      </c>
      <c r="E54" s="39" t="n">
        <v>672</v>
      </c>
      <c r="F54" s="28" t="n">
        <f aca="false">E54-100</f>
        <v>572</v>
      </c>
      <c r="G54" s="29" t="n">
        <v>21</v>
      </c>
      <c r="H54" s="29" t="n">
        <v>21</v>
      </c>
      <c r="I54" s="29" t="n">
        <v>2</v>
      </c>
      <c r="J54" s="30" t="n">
        <v>0.015</v>
      </c>
      <c r="K54" s="30" t="n">
        <v>0.018</v>
      </c>
      <c r="L54" s="30" t="n">
        <v>0.004</v>
      </c>
      <c r="M54" s="31" t="n">
        <f aca="false">J54*1000000</f>
        <v>15000</v>
      </c>
      <c r="N54" s="31" t="n">
        <f aca="false">L54*1000000</f>
        <v>4000</v>
      </c>
      <c r="O54" s="32" t="n">
        <f aca="false">IFERROR(H54/E54,0%)</f>
        <v>0.03125</v>
      </c>
      <c r="P54" s="33" t="n">
        <f aca="false">IFERROR(G54/E54,0%)</f>
        <v>0.03125</v>
      </c>
      <c r="Q54" s="34" t="n">
        <f aca="false">IFERROR(I54/F54,0%)</f>
        <v>0.0034965034965035</v>
      </c>
      <c r="R54" s="35" t="n">
        <f aca="false">IFERROR(H54/E54,0%)*1000000</f>
        <v>31250</v>
      </c>
      <c r="S54" s="36" t="n">
        <f aca="false">IFERROR(I54/F54,0%)*1000000</f>
        <v>3496.5034965035</v>
      </c>
    </row>
    <row r="55" customFormat="false" ht="14.4" hidden="false" customHeight="false" outlineLevel="0" collapsed="false">
      <c r="A55" s="25" t="s">
        <v>134</v>
      </c>
      <c r="B55" s="26" t="n">
        <v>44058</v>
      </c>
      <c r="C55" s="7" t="s">
        <v>55</v>
      </c>
      <c r="D55" s="7" t="s">
        <v>56</v>
      </c>
      <c r="E55" s="28" t="n">
        <v>723.51048951049</v>
      </c>
      <c r="F55" s="28" t="n">
        <v>0</v>
      </c>
      <c r="G55" s="29" t="n">
        <v>13</v>
      </c>
      <c r="H55" s="29" t="n">
        <v>13</v>
      </c>
      <c r="I55" s="29" t="n">
        <v>0</v>
      </c>
      <c r="J55" s="30" t="n">
        <v>0.015</v>
      </c>
      <c r="K55" s="30" t="n">
        <v>0.018</v>
      </c>
      <c r="L55" s="30"/>
      <c r="M55" s="31" t="n">
        <f aca="false">J55*1000000</f>
        <v>15000</v>
      </c>
      <c r="N55" s="31"/>
      <c r="O55" s="32" t="n">
        <f aca="false">IFERROR(H55/E55,0%)</f>
        <v>0.017967949585355</v>
      </c>
      <c r="P55" s="33" t="n">
        <f aca="false">IFERROR(G55/E55,0%)</f>
        <v>0.017967949585355</v>
      </c>
      <c r="Q55" s="34"/>
      <c r="R55" s="35" t="n">
        <f aca="false">IFERROR(H55/E55,0%)*1000000</f>
        <v>17967.949585355</v>
      </c>
      <c r="S55" s="36"/>
    </row>
    <row r="56" customFormat="false" ht="14.4" hidden="false" customHeight="false" outlineLevel="0" collapsed="false">
      <c r="A56" s="25" t="s">
        <v>134</v>
      </c>
      <c r="B56" s="26" t="n">
        <v>44058</v>
      </c>
      <c r="C56" s="7" t="s">
        <v>57</v>
      </c>
      <c r="D56" s="7" t="s">
        <v>58</v>
      </c>
      <c r="E56" s="28" t="n">
        <v>714.611888111888</v>
      </c>
      <c r="F56" s="28" t="n">
        <v>0</v>
      </c>
      <c r="G56" s="29" t="n">
        <v>4</v>
      </c>
      <c r="H56" s="29" t="n">
        <v>4</v>
      </c>
      <c r="I56" s="29" t="n">
        <v>0</v>
      </c>
      <c r="J56" s="30" t="n">
        <v>0.015</v>
      </c>
      <c r="K56" s="30" t="n">
        <v>0.018</v>
      </c>
      <c r="L56" s="30"/>
      <c r="M56" s="31" t="n">
        <f aca="false">J56*1000000</f>
        <v>15000</v>
      </c>
      <c r="N56" s="31"/>
      <c r="O56" s="32" t="n">
        <f aca="false">IFERROR(H56/E56,0%)</f>
        <v>0.00559744396439947</v>
      </c>
      <c r="P56" s="33" t="n">
        <f aca="false">IFERROR(G56/E56,0%)</f>
        <v>0.00559744396439947</v>
      </c>
      <c r="Q56" s="34"/>
      <c r="R56" s="35" t="n">
        <f aca="false">IFERROR(H56/E56,0%)*1000000</f>
        <v>5597.44396439947</v>
      </c>
      <c r="S56" s="36"/>
    </row>
    <row r="57" customFormat="false" ht="14.4" hidden="false" customHeight="false" outlineLevel="0" collapsed="false">
      <c r="A57" s="25" t="s">
        <v>134</v>
      </c>
      <c r="B57" s="26" t="n">
        <v>44058</v>
      </c>
      <c r="C57" s="7" t="s">
        <v>59</v>
      </c>
      <c r="D57" s="7" t="s">
        <v>60</v>
      </c>
      <c r="E57" s="39" t="n">
        <v>705.713286713287</v>
      </c>
      <c r="F57" s="28" t="n">
        <v>0</v>
      </c>
      <c r="G57" s="29" t="n">
        <v>12</v>
      </c>
      <c r="H57" s="29" t="n">
        <v>12</v>
      </c>
      <c r="I57" s="29" t="n">
        <v>0</v>
      </c>
      <c r="J57" s="30" t="n">
        <v>0.015</v>
      </c>
      <c r="K57" s="30" t="n">
        <v>0.018</v>
      </c>
      <c r="L57" s="30"/>
      <c r="M57" s="31" t="n">
        <f aca="false">J57*1000000</f>
        <v>15000</v>
      </c>
      <c r="N57" s="31"/>
      <c r="O57" s="32" t="n">
        <f aca="false">IFERROR(H57/E57,0%)</f>
        <v>0.017004072653765</v>
      </c>
      <c r="P57" s="33" t="n">
        <f aca="false">IFERROR(G57/E57,0%)</f>
        <v>0.017004072653765</v>
      </c>
      <c r="Q57" s="34"/>
      <c r="R57" s="35" t="n">
        <f aca="false">IFERROR(H57/E57,0%)*1000000</f>
        <v>17004.072653765</v>
      </c>
      <c r="S57" s="36"/>
    </row>
    <row r="58" customFormat="false" ht="14.4" hidden="false" customHeight="false" outlineLevel="0" collapsed="false">
      <c r="A58" s="25" t="s">
        <v>134</v>
      </c>
      <c r="B58" s="26" t="n">
        <v>44058</v>
      </c>
      <c r="C58" s="7" t="s">
        <v>61</v>
      </c>
      <c r="D58" s="7" t="s">
        <v>62</v>
      </c>
      <c r="E58" s="28" t="n">
        <v>696.814685314686</v>
      </c>
      <c r="F58" s="28" t="n">
        <v>0</v>
      </c>
      <c r="G58" s="41" t="n">
        <v>12</v>
      </c>
      <c r="H58" s="41" t="n">
        <v>12</v>
      </c>
      <c r="I58" s="29" t="n">
        <v>0</v>
      </c>
      <c r="J58" s="30" t="n">
        <v>0.015</v>
      </c>
      <c r="K58" s="30" t="n">
        <v>0.018</v>
      </c>
      <c r="L58" s="30"/>
      <c r="M58" s="31" t="n">
        <f aca="false">J58*1000000</f>
        <v>15000</v>
      </c>
      <c r="N58" s="31"/>
      <c r="O58" s="32" t="n">
        <f aca="false">IFERROR(H58/E58,0%)</f>
        <v>0.0172212214422271</v>
      </c>
      <c r="P58" s="33" t="n">
        <f aca="false">IFERROR(G58/E58,0%)</f>
        <v>0.0172212214422271</v>
      </c>
      <c r="Q58" s="34"/>
      <c r="R58" s="35" t="n">
        <f aca="false">IFERROR(H58/E58,0%)*1000000</f>
        <v>17221.2214422271</v>
      </c>
      <c r="S58" s="36"/>
    </row>
    <row r="59" customFormat="false" ht="14.4" hidden="false" customHeight="false" outlineLevel="0" collapsed="false">
      <c r="A59" s="25" t="s">
        <v>134</v>
      </c>
      <c r="B59" s="26" t="n">
        <v>44058</v>
      </c>
      <c r="C59" s="7" t="s">
        <v>63</v>
      </c>
      <c r="D59" s="7" t="s">
        <v>64</v>
      </c>
      <c r="E59" s="28" t="n">
        <v>687.916083916084</v>
      </c>
      <c r="F59" s="28" t="n">
        <v>0</v>
      </c>
      <c r="G59" s="29" t="n">
        <v>8</v>
      </c>
      <c r="H59" s="29" t="n">
        <v>8</v>
      </c>
      <c r="I59" s="29" t="n">
        <v>0</v>
      </c>
      <c r="J59" s="30" t="n">
        <v>0.015</v>
      </c>
      <c r="K59" s="30" t="n">
        <v>0.018</v>
      </c>
      <c r="L59" s="30"/>
      <c r="M59" s="31" t="n">
        <f aca="false">J59*1000000</f>
        <v>15000</v>
      </c>
      <c r="N59" s="31"/>
      <c r="O59" s="32" t="n">
        <f aca="false">IFERROR(H59/E59,0%)</f>
        <v>0.0116293254178018</v>
      </c>
      <c r="P59" s="33" t="n">
        <f aca="false">IFERROR(G59/E59,0%)</f>
        <v>0.0116293254178018</v>
      </c>
      <c r="Q59" s="34"/>
      <c r="R59" s="35" t="n">
        <f aca="false">IFERROR(H59/E59,0%)*1000000</f>
        <v>11629.3254178018</v>
      </c>
      <c r="S59" s="36"/>
    </row>
    <row r="60" customFormat="false" ht="14.4" hidden="false" customHeight="false" outlineLevel="0" collapsed="false">
      <c r="A60" s="25" t="s">
        <v>134</v>
      </c>
      <c r="B60" s="26" t="n">
        <v>44058</v>
      </c>
      <c r="C60" s="7" t="s">
        <v>65</v>
      </c>
      <c r="D60" s="7" t="s">
        <v>66</v>
      </c>
      <c r="E60" s="28" t="n">
        <v>679.017482517483</v>
      </c>
      <c r="F60" s="28" t="n">
        <v>0</v>
      </c>
      <c r="G60" s="29" t="n">
        <v>12</v>
      </c>
      <c r="H60" s="29" t="n">
        <v>12</v>
      </c>
      <c r="I60" s="29" t="n">
        <v>0</v>
      </c>
      <c r="J60" s="30" t="n">
        <v>0.015</v>
      </c>
      <c r="K60" s="30" t="n">
        <v>0.018</v>
      </c>
      <c r="L60" s="30"/>
      <c r="M60" s="31" t="n">
        <f aca="false">J60*1000000</f>
        <v>15000</v>
      </c>
      <c r="N60" s="31"/>
      <c r="O60" s="32" t="n">
        <f aca="false">IFERROR(H60/E60,0%)</f>
        <v>0.0176725935766919</v>
      </c>
      <c r="P60" s="33" t="n">
        <f aca="false">IFERROR(G60/E60,0%)</f>
        <v>0.0176725935766919</v>
      </c>
      <c r="Q60" s="34"/>
      <c r="R60" s="35" t="n">
        <f aca="false">IFERROR(H60/E60,0%)*1000000</f>
        <v>17672.5935766919</v>
      </c>
      <c r="S60" s="36"/>
    </row>
    <row r="61" customFormat="false" ht="14.4" hidden="false" customHeight="false" outlineLevel="0" collapsed="false">
      <c r="A61" s="25" t="s">
        <v>134</v>
      </c>
      <c r="B61" s="26" t="n">
        <v>44058</v>
      </c>
      <c r="C61" s="7" t="s">
        <v>67</v>
      </c>
      <c r="D61" s="7" t="s">
        <v>68</v>
      </c>
      <c r="E61" s="28" t="n">
        <v>670.118881118881</v>
      </c>
      <c r="F61" s="28" t="n">
        <v>0</v>
      </c>
      <c r="G61" s="29" t="n">
        <v>9</v>
      </c>
      <c r="H61" s="29" t="n">
        <v>9</v>
      </c>
      <c r="I61" s="29" t="n">
        <v>0</v>
      </c>
      <c r="J61" s="30" t="n">
        <v>0.015</v>
      </c>
      <c r="K61" s="30" t="n">
        <v>0.018</v>
      </c>
      <c r="L61" s="30"/>
      <c r="M61" s="31" t="n">
        <f aca="false">J61*1000000</f>
        <v>15000</v>
      </c>
      <c r="N61" s="31"/>
      <c r="O61" s="32" t="n">
        <f aca="false">IFERROR(H61/E61,0%)</f>
        <v>0.0134304527951412</v>
      </c>
      <c r="P61" s="33" t="n">
        <f aca="false">IFERROR(G61/E61,0%)</f>
        <v>0.0134304527951412</v>
      </c>
      <c r="Q61" s="34"/>
      <c r="R61" s="35" t="n">
        <f aca="false">IFERROR(H61/E61,0%)*1000000</f>
        <v>13430.4527951412</v>
      </c>
      <c r="S61" s="36"/>
    </row>
    <row r="62" customFormat="false" ht="14.4" hidden="false" customHeight="false" outlineLevel="0" collapsed="false">
      <c r="A62" s="25" t="s">
        <v>134</v>
      </c>
      <c r="B62" s="26" t="n">
        <v>44058</v>
      </c>
      <c r="C62" s="7" t="s">
        <v>69</v>
      </c>
      <c r="D62" s="7" t="s">
        <v>70</v>
      </c>
      <c r="E62" s="28" t="n">
        <v>661.22027972028</v>
      </c>
      <c r="F62" s="28" t="n">
        <v>0</v>
      </c>
      <c r="G62" s="29" t="n">
        <v>7</v>
      </c>
      <c r="H62" s="29" t="n">
        <v>7</v>
      </c>
      <c r="I62" s="29" t="n">
        <v>0</v>
      </c>
      <c r="J62" s="30" t="n">
        <v>0.015</v>
      </c>
      <c r="K62" s="30" t="n">
        <v>0.018</v>
      </c>
      <c r="L62" s="30"/>
      <c r="M62" s="31" t="n">
        <f aca="false">J62*1000000</f>
        <v>15000</v>
      </c>
      <c r="N62" s="31"/>
      <c r="O62" s="32" t="n">
        <f aca="false">IFERROR(H62/E62,0%)</f>
        <v>0.0105864871581998</v>
      </c>
      <c r="P62" s="33" t="n">
        <f aca="false">IFERROR(G62/E62,0%)</f>
        <v>0.0105864871581998</v>
      </c>
      <c r="Q62" s="34"/>
      <c r="R62" s="35" t="n">
        <f aca="false">IFERROR(H62/E62,0%)*1000000</f>
        <v>10586.4871581998</v>
      </c>
      <c r="S62" s="36"/>
    </row>
    <row r="63" customFormat="false" ht="14.4" hidden="false" customHeight="false" outlineLevel="0" collapsed="false">
      <c r="A63" s="25" t="s">
        <v>134</v>
      </c>
      <c r="B63" s="26" t="n">
        <v>44058</v>
      </c>
      <c r="C63" s="7" t="s">
        <v>71</v>
      </c>
      <c r="D63" s="7" t="s">
        <v>72</v>
      </c>
      <c r="E63" s="28" t="n">
        <v>652.321678321679</v>
      </c>
      <c r="F63" s="28" t="n">
        <f aca="false">E63-100</f>
        <v>552.321678321679</v>
      </c>
      <c r="G63" s="40" t="n">
        <v>10</v>
      </c>
      <c r="H63" s="40" t="n">
        <v>10</v>
      </c>
      <c r="I63" s="40" t="n">
        <v>0</v>
      </c>
      <c r="J63" s="30" t="n">
        <v>0.015</v>
      </c>
      <c r="K63" s="30" t="n">
        <v>0.018</v>
      </c>
      <c r="L63" s="30" t="n">
        <v>0.004</v>
      </c>
      <c r="M63" s="31" t="n">
        <f aca="false">J63*1000000</f>
        <v>15000</v>
      </c>
      <c r="N63" s="31" t="n">
        <f aca="false">L63*1000000</f>
        <v>4000</v>
      </c>
      <c r="O63" s="32" t="n">
        <f aca="false">IFERROR(H63/E63,0%)</f>
        <v>0.0153298599944255</v>
      </c>
      <c r="P63" s="33" t="n">
        <f aca="false">IFERROR(G63/E63,0%)</f>
        <v>0.0153298599944255</v>
      </c>
      <c r="Q63" s="34" t="n">
        <f aca="false">IFERROR(I63/F63,0%)</f>
        <v>0</v>
      </c>
      <c r="R63" s="35" t="n">
        <f aca="false">IFERROR(H63/E63,0%)*1000000</f>
        <v>15329.8599944255</v>
      </c>
      <c r="S63" s="36" t="n">
        <f aca="false">IFERROR(I63/F63,0%)*1000000</f>
        <v>0</v>
      </c>
    </row>
    <row r="64" customFormat="false" ht="14.4" hidden="false" customHeight="false" outlineLevel="0" collapsed="false">
      <c r="A64" s="25" t="s">
        <v>134</v>
      </c>
      <c r="B64" s="26" t="n">
        <v>44058</v>
      </c>
      <c r="C64" s="7" t="s">
        <v>73</v>
      </c>
      <c r="D64" s="7" t="s">
        <v>74</v>
      </c>
      <c r="E64" s="28" t="n">
        <v>643.423076923077</v>
      </c>
      <c r="F64" s="28" t="n">
        <f aca="false">E64-100</f>
        <v>543.423076923077</v>
      </c>
      <c r="G64" s="29" t="n">
        <v>3</v>
      </c>
      <c r="H64" s="29" t="n">
        <v>3</v>
      </c>
      <c r="I64" s="29" t="n">
        <v>0</v>
      </c>
      <c r="J64" s="30" t="n">
        <v>0.015</v>
      </c>
      <c r="K64" s="30" t="n">
        <v>0.018</v>
      </c>
      <c r="L64" s="30" t="n">
        <v>0.004</v>
      </c>
      <c r="M64" s="31" t="n">
        <f aca="false">J64*1000000</f>
        <v>15000</v>
      </c>
      <c r="N64" s="31" t="n">
        <f aca="false">L64*1000000</f>
        <v>4000</v>
      </c>
      <c r="O64" s="32" t="n">
        <f aca="false">IFERROR(H64/E64,0%)</f>
        <v>0.00466256201805248</v>
      </c>
      <c r="P64" s="33" t="n">
        <f aca="false">IFERROR(G64/E64,0%)</f>
        <v>0.00466256201805248</v>
      </c>
      <c r="Q64" s="34" t="n">
        <f aca="false">IFERROR(I64/F64,0%)</f>
        <v>0</v>
      </c>
      <c r="R64" s="35" t="n">
        <f aca="false">IFERROR(H64/E64,0%)*1000000</f>
        <v>4662.56201805248</v>
      </c>
      <c r="S64" s="36" t="n">
        <f aca="false">IFERROR(I64/F64,0%)*1000000</f>
        <v>0</v>
      </c>
    </row>
    <row r="65" customFormat="false" ht="14.4" hidden="false" customHeight="false" outlineLevel="0" collapsed="false">
      <c r="A65" s="25" t="s">
        <v>134</v>
      </c>
      <c r="B65" s="26" t="n">
        <v>44058</v>
      </c>
      <c r="C65" s="7" t="s">
        <v>75</v>
      </c>
      <c r="D65" s="7" t="s">
        <v>76</v>
      </c>
      <c r="E65" s="39" t="n">
        <v>634.524475524476</v>
      </c>
      <c r="F65" s="28" t="n">
        <f aca="false">E65-100</f>
        <v>534.524475524476</v>
      </c>
      <c r="G65" s="38" t="n">
        <v>3</v>
      </c>
      <c r="H65" s="38" t="n">
        <v>3</v>
      </c>
      <c r="I65" s="38" t="n">
        <v>0</v>
      </c>
      <c r="J65" s="30" t="n">
        <v>0.015</v>
      </c>
      <c r="K65" s="30" t="n">
        <v>0.018</v>
      </c>
      <c r="L65" s="30" t="n">
        <v>0.004</v>
      </c>
      <c r="M65" s="31" t="n">
        <f aca="false">J65*1000000</f>
        <v>15000</v>
      </c>
      <c r="N65" s="31" t="n">
        <f aca="false">L65*1000000</f>
        <v>4000</v>
      </c>
      <c r="O65" s="32" t="n">
        <f aca="false">IFERROR(H65/E65,0%)</f>
        <v>0.00472795000936773</v>
      </c>
      <c r="P65" s="33" t="n">
        <f aca="false">IFERROR(G65/E65,0%)</f>
        <v>0.00472795000936773</v>
      </c>
      <c r="Q65" s="34" t="n">
        <f aca="false">IFERROR(I65/F65,0%)</f>
        <v>0</v>
      </c>
      <c r="R65" s="35" t="n">
        <f aca="false">IFERROR(H65/E65,0%)*1000000</f>
        <v>4727.95000936773</v>
      </c>
      <c r="S65" s="36" t="n">
        <f aca="false">IFERROR(I65/F65,0%)*1000000</f>
        <v>0</v>
      </c>
    </row>
    <row r="66" customFormat="false" ht="14.4" hidden="false" customHeight="false" outlineLevel="0" collapsed="false">
      <c r="A66" s="25" t="s">
        <v>134</v>
      </c>
      <c r="B66" s="26" t="n">
        <v>44059</v>
      </c>
      <c r="C66" s="7" t="s">
        <v>55</v>
      </c>
      <c r="D66" s="7" t="s">
        <v>56</v>
      </c>
      <c r="E66" s="28" t="n">
        <v>616.727272727273</v>
      </c>
      <c r="F66" s="28" t="n">
        <v>0</v>
      </c>
      <c r="G66" s="29" t="n">
        <v>1</v>
      </c>
      <c r="H66" s="29" t="n">
        <v>1</v>
      </c>
      <c r="I66" s="29" t="n">
        <v>0</v>
      </c>
      <c r="J66" s="30" t="n">
        <v>0.015</v>
      </c>
      <c r="K66" s="30" t="n">
        <v>0.018</v>
      </c>
      <c r="L66" s="30"/>
      <c r="M66" s="31" t="n">
        <f aca="false">J66*1000000</f>
        <v>15000</v>
      </c>
      <c r="N66" s="31"/>
      <c r="O66" s="32" t="n">
        <f aca="false">IFERROR(H66/E66,0%)</f>
        <v>0.00162146226415094</v>
      </c>
      <c r="P66" s="33" t="n">
        <f aca="false">IFERROR(G66/E66,0%)</f>
        <v>0.00162146226415094</v>
      </c>
      <c r="Q66" s="34"/>
      <c r="R66" s="35" t="n">
        <f aca="false">IFERROR(H66/E66,0%)*1000000</f>
        <v>1621.46226415094</v>
      </c>
      <c r="S66" s="36"/>
    </row>
    <row r="67" customFormat="false" ht="14.4" hidden="false" customHeight="false" outlineLevel="0" collapsed="false">
      <c r="A67" s="25" t="s">
        <v>134</v>
      </c>
      <c r="B67" s="26" t="n">
        <v>44059</v>
      </c>
      <c r="C67" s="7" t="s">
        <v>57</v>
      </c>
      <c r="D67" s="7" t="s">
        <v>58</v>
      </c>
      <c r="E67" s="28" t="n">
        <v>607.828671328672</v>
      </c>
      <c r="F67" s="28" t="n">
        <v>0</v>
      </c>
      <c r="G67" s="29" t="n">
        <v>4</v>
      </c>
      <c r="H67" s="29" t="n">
        <v>4</v>
      </c>
      <c r="I67" s="29" t="n">
        <v>0</v>
      </c>
      <c r="J67" s="30" t="n">
        <v>0.015</v>
      </c>
      <c r="K67" s="30" t="n">
        <v>0.018</v>
      </c>
      <c r="L67" s="30"/>
      <c r="M67" s="31" t="n">
        <f aca="false">J67*1000000</f>
        <v>15000</v>
      </c>
      <c r="N67" s="31"/>
      <c r="O67" s="32" t="n">
        <f aca="false">IFERROR(H67/E67,0%)</f>
        <v>0.00658080177635628</v>
      </c>
      <c r="P67" s="33" t="n">
        <f aca="false">IFERROR(G67/E67,0%)</f>
        <v>0.00658080177635628</v>
      </c>
      <c r="Q67" s="34"/>
      <c r="R67" s="35" t="n">
        <f aca="false">IFERROR(H67/E67,0%)*1000000</f>
        <v>6580.80177635628</v>
      </c>
      <c r="S67" s="36"/>
    </row>
    <row r="68" customFormat="false" ht="14.4" hidden="false" customHeight="false" outlineLevel="0" collapsed="false">
      <c r="A68" s="25" t="s">
        <v>134</v>
      </c>
      <c r="B68" s="26" t="n">
        <v>44059</v>
      </c>
      <c r="C68" s="7" t="s">
        <v>59</v>
      </c>
      <c r="D68" s="7" t="s">
        <v>60</v>
      </c>
      <c r="E68" s="39" t="n">
        <v>598.93006993007</v>
      </c>
      <c r="F68" s="28" t="n">
        <v>0</v>
      </c>
      <c r="G68" s="29" t="n">
        <v>10</v>
      </c>
      <c r="H68" s="29" t="n">
        <v>10</v>
      </c>
      <c r="I68" s="29" t="n">
        <v>0</v>
      </c>
      <c r="J68" s="30" t="n">
        <v>0.015</v>
      </c>
      <c r="K68" s="30" t="n">
        <v>0.018</v>
      </c>
      <c r="L68" s="30"/>
      <c r="M68" s="31" t="n">
        <f aca="false">J68*1000000</f>
        <v>15000</v>
      </c>
      <c r="N68" s="31"/>
      <c r="O68" s="32" t="n">
        <f aca="false">IFERROR(H68/E68,0%)</f>
        <v>0.0166964400387638</v>
      </c>
      <c r="P68" s="33" t="n">
        <f aca="false">IFERROR(G68/E68,0%)</f>
        <v>0.0166964400387638</v>
      </c>
      <c r="Q68" s="34"/>
      <c r="R68" s="35" t="n">
        <f aca="false">IFERROR(H68/E68,0%)*1000000</f>
        <v>16696.4400387638</v>
      </c>
      <c r="S68" s="36"/>
    </row>
    <row r="69" customFormat="false" ht="14.4" hidden="false" customHeight="false" outlineLevel="0" collapsed="false">
      <c r="A69" s="25" t="s">
        <v>134</v>
      </c>
      <c r="B69" s="26" t="n">
        <v>44059</v>
      </c>
      <c r="C69" s="7" t="s">
        <v>61</v>
      </c>
      <c r="D69" s="7" t="s">
        <v>62</v>
      </c>
      <c r="E69" s="28" t="n">
        <v>590.031468531469</v>
      </c>
      <c r="F69" s="28" t="n">
        <v>0</v>
      </c>
      <c r="G69" s="29" t="n">
        <v>11</v>
      </c>
      <c r="H69" s="29" t="n">
        <v>11</v>
      </c>
      <c r="I69" s="29" t="n">
        <v>0</v>
      </c>
      <c r="J69" s="30" t="n">
        <v>0.015</v>
      </c>
      <c r="K69" s="30" t="n">
        <v>0.018</v>
      </c>
      <c r="L69" s="30"/>
      <c r="M69" s="31" t="n">
        <f aca="false">J69*1000000</f>
        <v>15000</v>
      </c>
      <c r="N69" s="31"/>
      <c r="O69" s="32" t="n">
        <f aca="false">IFERROR(H69/E69,0%)</f>
        <v>0.0186430734404352</v>
      </c>
      <c r="P69" s="33" t="n">
        <f aca="false">IFERROR(G69/E69,0%)</f>
        <v>0.0186430734404352</v>
      </c>
      <c r="Q69" s="34"/>
      <c r="R69" s="35" t="n">
        <f aca="false">IFERROR(H69/E69,0%)*1000000</f>
        <v>18643.0734404352</v>
      </c>
      <c r="S69" s="36"/>
    </row>
    <row r="70" customFormat="false" ht="14.4" hidden="false" customHeight="false" outlineLevel="0" collapsed="false">
      <c r="A70" s="25" t="s">
        <v>134</v>
      </c>
      <c r="B70" s="26" t="n">
        <v>44059</v>
      </c>
      <c r="C70" s="7" t="s">
        <v>63</v>
      </c>
      <c r="D70" s="7" t="s">
        <v>64</v>
      </c>
      <c r="E70" s="28" t="n">
        <v>581.132867132867</v>
      </c>
      <c r="F70" s="28" t="n">
        <v>0</v>
      </c>
      <c r="G70" s="29" t="n">
        <v>1</v>
      </c>
      <c r="H70" s="29" t="n">
        <v>1</v>
      </c>
      <c r="I70" s="29" t="n">
        <v>0</v>
      </c>
      <c r="J70" s="30" t="n">
        <v>0.015</v>
      </c>
      <c r="K70" s="30" t="n">
        <v>0.018</v>
      </c>
      <c r="L70" s="30"/>
      <c r="M70" s="31" t="n">
        <f aca="false">J70*1000000</f>
        <v>15000</v>
      </c>
      <c r="N70" s="31"/>
      <c r="O70" s="32" t="n">
        <f aca="false">IFERROR(H70/E70,0%)</f>
        <v>0.00172077687660947</v>
      </c>
      <c r="P70" s="33" t="n">
        <f aca="false">IFERROR(G70/E70,0%)</f>
        <v>0.00172077687660947</v>
      </c>
      <c r="Q70" s="34"/>
      <c r="R70" s="35" t="n">
        <f aca="false">IFERROR(H70/E70,0%)*1000000</f>
        <v>1720.77687660947</v>
      </c>
      <c r="S70" s="36"/>
    </row>
    <row r="71" customFormat="false" ht="14.4" hidden="false" customHeight="false" outlineLevel="0" collapsed="false">
      <c r="A71" s="25" t="s">
        <v>134</v>
      </c>
      <c r="B71" s="26" t="n">
        <v>44059</v>
      </c>
      <c r="C71" s="7" t="s">
        <v>65</v>
      </c>
      <c r="D71" s="7" t="s">
        <v>66</v>
      </c>
      <c r="E71" s="28" t="n">
        <v>572.234265734266</v>
      </c>
      <c r="F71" s="28" t="n">
        <v>0</v>
      </c>
      <c r="G71" s="40" t="n">
        <v>1</v>
      </c>
      <c r="H71" s="40" t="n">
        <v>1</v>
      </c>
      <c r="I71" s="29" t="n">
        <v>0</v>
      </c>
      <c r="J71" s="30" t="n">
        <v>0.015</v>
      </c>
      <c r="K71" s="30" t="n">
        <v>0.018</v>
      </c>
      <c r="L71" s="30"/>
      <c r="M71" s="31" t="n">
        <f aca="false">J71*1000000</f>
        <v>15000</v>
      </c>
      <c r="N71" s="31"/>
      <c r="O71" s="32" t="n">
        <f aca="false">IFERROR(H71/E71,0%)</f>
        <v>0.00174753603529289</v>
      </c>
      <c r="P71" s="33" t="n">
        <f aca="false">IFERROR(G71/E71,0%)</f>
        <v>0.00174753603529289</v>
      </c>
      <c r="Q71" s="34"/>
      <c r="R71" s="35" t="n">
        <f aca="false">IFERROR(H71/E71,0%)*1000000</f>
        <v>1747.53603529289</v>
      </c>
      <c r="S71" s="36"/>
    </row>
    <row r="72" customFormat="false" ht="14.4" hidden="false" customHeight="false" outlineLevel="0" collapsed="false">
      <c r="A72" s="25" t="s">
        <v>134</v>
      </c>
      <c r="B72" s="26" t="n">
        <v>44059</v>
      </c>
      <c r="C72" s="7" t="s">
        <v>67</v>
      </c>
      <c r="D72" s="7" t="s">
        <v>68</v>
      </c>
      <c r="E72" s="28" t="n">
        <v>563.335664335665</v>
      </c>
      <c r="F72" s="28" t="n">
        <v>0</v>
      </c>
      <c r="G72" s="41" t="n">
        <v>4</v>
      </c>
      <c r="H72" s="41" t="n">
        <v>4</v>
      </c>
      <c r="I72" s="29" t="n">
        <v>0</v>
      </c>
      <c r="J72" s="30" t="n">
        <v>0.015</v>
      </c>
      <c r="K72" s="30" t="n">
        <v>0.018</v>
      </c>
      <c r="L72" s="30"/>
      <c r="M72" s="31" t="n">
        <f aca="false">J72*1000000</f>
        <v>15000</v>
      </c>
      <c r="N72" s="31"/>
      <c r="O72" s="32" t="n">
        <f aca="false">IFERROR(H72/E72,0%)</f>
        <v>0.00710056233474433</v>
      </c>
      <c r="P72" s="33" t="n">
        <f aca="false">IFERROR(G72/E72,0%)</f>
        <v>0.00710056233474433</v>
      </c>
      <c r="Q72" s="34"/>
      <c r="R72" s="35" t="n">
        <f aca="false">IFERROR(H72/E72,0%)*1000000</f>
        <v>7100.56233474433</v>
      </c>
      <c r="S72" s="36"/>
    </row>
    <row r="73" customFormat="false" ht="14.4" hidden="false" customHeight="false" outlineLevel="0" collapsed="false">
      <c r="A73" s="25" t="s">
        <v>134</v>
      </c>
      <c r="B73" s="26" t="n">
        <v>44059</v>
      </c>
      <c r="C73" s="7" t="s">
        <v>69</v>
      </c>
      <c r="D73" s="7" t="s">
        <v>70</v>
      </c>
      <c r="E73" s="28" t="n">
        <v>554.437062937063</v>
      </c>
      <c r="F73" s="28" t="n">
        <v>0</v>
      </c>
      <c r="G73" s="29" t="n">
        <v>9</v>
      </c>
      <c r="H73" s="29" t="n">
        <v>9</v>
      </c>
      <c r="I73" s="29" t="n">
        <v>0</v>
      </c>
      <c r="J73" s="30" t="n">
        <v>0.015</v>
      </c>
      <c r="K73" s="30" t="n">
        <v>0.018</v>
      </c>
      <c r="L73" s="30"/>
      <c r="M73" s="31" t="n">
        <f aca="false">J73*1000000</f>
        <v>15000</v>
      </c>
      <c r="N73" s="31"/>
      <c r="O73" s="32" t="n">
        <f aca="false">IFERROR(H73/E73,0%)</f>
        <v>0.016232681041061</v>
      </c>
      <c r="P73" s="33" t="n">
        <f aca="false">IFERROR(G73/E73,0%)</f>
        <v>0.016232681041061</v>
      </c>
      <c r="Q73" s="34"/>
      <c r="R73" s="35" t="n">
        <f aca="false">IFERROR(H73/E73,0%)*1000000</f>
        <v>16232.681041061</v>
      </c>
      <c r="S73" s="36"/>
    </row>
    <row r="74" customFormat="false" ht="14.4" hidden="false" customHeight="false" outlineLevel="0" collapsed="false">
      <c r="A74" s="25" t="s">
        <v>134</v>
      </c>
      <c r="B74" s="26" t="n">
        <v>44059</v>
      </c>
      <c r="C74" s="7" t="s">
        <v>71</v>
      </c>
      <c r="D74" s="7" t="s">
        <v>72</v>
      </c>
      <c r="E74" s="28" t="n">
        <v>545.538461538462</v>
      </c>
      <c r="F74" s="28" t="n">
        <f aca="false">E74-100</f>
        <v>445.538461538462</v>
      </c>
      <c r="G74" s="29" t="n">
        <v>6</v>
      </c>
      <c r="H74" s="29" t="n">
        <v>6</v>
      </c>
      <c r="I74" s="29" t="n">
        <v>0</v>
      </c>
      <c r="J74" s="30" t="n">
        <v>0.015</v>
      </c>
      <c r="K74" s="30" t="n">
        <v>0.018</v>
      </c>
      <c r="L74" s="30" t="n">
        <v>0.004</v>
      </c>
      <c r="M74" s="31" t="n">
        <f aca="false">J74*1000000</f>
        <v>15000</v>
      </c>
      <c r="N74" s="31" t="n">
        <f aca="false">L74*1000000</f>
        <v>4000</v>
      </c>
      <c r="O74" s="32" t="n">
        <f aca="false">IFERROR(H74/E74,0%)</f>
        <v>0.0109983079526227</v>
      </c>
      <c r="P74" s="33" t="n">
        <f aca="false">IFERROR(G74/E74,0%)</f>
        <v>0.0109983079526227</v>
      </c>
      <c r="Q74" s="34" t="n">
        <f aca="false">IFERROR(I74/F74,0%)</f>
        <v>0</v>
      </c>
      <c r="R74" s="35" t="n">
        <f aca="false">IFERROR(H74/E74,0%)*1000000</f>
        <v>10998.3079526227</v>
      </c>
      <c r="S74" s="36" t="n">
        <f aca="false">IFERROR(I74/F74,0%)*1000000</f>
        <v>0</v>
      </c>
    </row>
    <row r="75" customFormat="false" ht="14.4" hidden="false" customHeight="false" outlineLevel="0" collapsed="false">
      <c r="A75" s="25" t="s">
        <v>134</v>
      </c>
      <c r="B75" s="26" t="n">
        <v>44059</v>
      </c>
      <c r="C75" s="7" t="s">
        <v>73</v>
      </c>
      <c r="D75" s="7" t="s">
        <v>74</v>
      </c>
      <c r="E75" s="28" t="n">
        <v>536.63986013986</v>
      </c>
      <c r="F75" s="28" t="n">
        <f aca="false">E75-100</f>
        <v>436.63986013986</v>
      </c>
      <c r="G75" s="29" t="n">
        <v>7</v>
      </c>
      <c r="H75" s="29" t="n">
        <v>7</v>
      </c>
      <c r="I75" s="29" t="n">
        <v>0</v>
      </c>
      <c r="J75" s="30" t="n">
        <v>0.015</v>
      </c>
      <c r="K75" s="30" t="n">
        <v>0.018</v>
      </c>
      <c r="L75" s="30" t="n">
        <v>0.004</v>
      </c>
      <c r="M75" s="31" t="n">
        <f aca="false">J75*1000000</f>
        <v>15000</v>
      </c>
      <c r="N75" s="31" t="n">
        <f aca="false">L75*1000000</f>
        <v>4000</v>
      </c>
      <c r="O75" s="32" t="n">
        <f aca="false">IFERROR(H75/E75,0%)</f>
        <v>0.0130441298158054</v>
      </c>
      <c r="P75" s="33" t="n">
        <f aca="false">IFERROR(G75/E75,0%)</f>
        <v>0.0130441298158054</v>
      </c>
      <c r="Q75" s="34" t="n">
        <f aca="false">IFERROR(I75/F75,0%)</f>
        <v>0</v>
      </c>
      <c r="R75" s="35" t="n">
        <f aca="false">IFERROR(H75/E75,0%)*1000000</f>
        <v>13044.1298158054</v>
      </c>
      <c r="S75" s="36" t="n">
        <f aca="false">IFERROR(I75/F75,0%)*1000000</f>
        <v>0</v>
      </c>
    </row>
    <row r="76" customFormat="false" ht="14.4" hidden="false" customHeight="false" outlineLevel="0" collapsed="false">
      <c r="A76" s="25" t="s">
        <v>134</v>
      </c>
      <c r="B76" s="26" t="n">
        <v>44059</v>
      </c>
      <c r="C76" s="7" t="s">
        <v>75</v>
      </c>
      <c r="D76" s="7" t="s">
        <v>76</v>
      </c>
      <c r="E76" s="39" t="n">
        <v>527.741258741259</v>
      </c>
      <c r="F76" s="28" t="n">
        <f aca="false">E76-100</f>
        <v>427.741258741259</v>
      </c>
      <c r="G76" s="29" t="n">
        <v>5</v>
      </c>
      <c r="H76" s="29" t="n">
        <v>5</v>
      </c>
      <c r="I76" s="29" t="n">
        <v>0</v>
      </c>
      <c r="J76" s="30" t="n">
        <v>0.015</v>
      </c>
      <c r="K76" s="30" t="n">
        <v>0.018</v>
      </c>
      <c r="L76" s="30" t="n">
        <v>0.004</v>
      </c>
      <c r="M76" s="31" t="n">
        <f aca="false">J76*1000000</f>
        <v>15000</v>
      </c>
      <c r="N76" s="31" t="n">
        <f aca="false">L76*1000000</f>
        <v>4000</v>
      </c>
      <c r="O76" s="32" t="n">
        <f aca="false">IFERROR(H76/E76,0%)</f>
        <v>0.00947433977765115</v>
      </c>
      <c r="P76" s="33" t="n">
        <f aca="false">IFERROR(G76/E76,0%)</f>
        <v>0.00947433977765115</v>
      </c>
      <c r="Q76" s="34" t="n">
        <f aca="false">IFERROR(I76/F76,0%)</f>
        <v>0</v>
      </c>
      <c r="R76" s="35" t="n">
        <f aca="false">IFERROR(H76/E76,0%)*1000000</f>
        <v>9474.33977765115</v>
      </c>
      <c r="S76" s="36" t="n">
        <f aca="false">IFERROR(I76/F76,0%)*1000000</f>
        <v>0</v>
      </c>
    </row>
    <row r="77" customFormat="false" ht="14.4" hidden="false" customHeight="false" outlineLevel="0" collapsed="false">
      <c r="A77" s="25" t="s">
        <v>135</v>
      </c>
      <c r="B77" s="26" t="n">
        <v>44060</v>
      </c>
      <c r="C77" s="7" t="s">
        <v>55</v>
      </c>
      <c r="D77" s="7" t="s">
        <v>56</v>
      </c>
      <c r="E77" s="28" t="n">
        <v>509.944055944056</v>
      </c>
      <c r="F77" s="28" t="n">
        <v>0</v>
      </c>
      <c r="G77" s="40" t="n">
        <v>3</v>
      </c>
      <c r="H77" s="40" t="n">
        <v>3</v>
      </c>
      <c r="I77" s="29" t="n">
        <v>0</v>
      </c>
      <c r="J77" s="30" t="n">
        <v>0.015</v>
      </c>
      <c r="K77" s="30" t="n">
        <v>0.018</v>
      </c>
      <c r="L77" s="30"/>
      <c r="M77" s="31" t="n">
        <f aca="false">J77*1000000</f>
        <v>15000</v>
      </c>
      <c r="N77" s="31"/>
      <c r="O77" s="32" t="n">
        <f aca="false">IFERROR(H77/E77,0%)</f>
        <v>0.00588299827212638</v>
      </c>
      <c r="P77" s="33" t="n">
        <f aca="false">IFERROR(G77/E77,0%)</f>
        <v>0.00588299827212638</v>
      </c>
      <c r="Q77" s="34"/>
      <c r="R77" s="35" t="n">
        <f aca="false">IFERROR(H77/E77,0%)*1000000</f>
        <v>5882.99827212638</v>
      </c>
      <c r="S77" s="36"/>
    </row>
    <row r="78" customFormat="false" ht="14.4" hidden="false" customHeight="false" outlineLevel="0" collapsed="false">
      <c r="A78" s="25" t="s">
        <v>135</v>
      </c>
      <c r="B78" s="26" t="n">
        <v>44060</v>
      </c>
      <c r="C78" s="7" t="s">
        <v>57</v>
      </c>
      <c r="D78" s="7" t="s">
        <v>58</v>
      </c>
      <c r="E78" s="28" t="n">
        <v>501.045454545455</v>
      </c>
      <c r="F78" s="28" t="n">
        <v>0</v>
      </c>
      <c r="G78" s="29" t="n">
        <v>0</v>
      </c>
      <c r="H78" s="29" t="n">
        <v>0</v>
      </c>
      <c r="I78" s="29" t="n">
        <v>0</v>
      </c>
      <c r="J78" s="30" t="n">
        <v>0.015</v>
      </c>
      <c r="K78" s="30" t="n">
        <v>0.018</v>
      </c>
      <c r="L78" s="30"/>
      <c r="M78" s="31" t="n">
        <f aca="false">J78*1000000</f>
        <v>15000</v>
      </c>
      <c r="N78" s="31"/>
      <c r="O78" s="32" t="n">
        <f aca="false">IFERROR(H78/E78,0%)</f>
        <v>0</v>
      </c>
      <c r="P78" s="33" t="n">
        <f aca="false">IFERROR(G78/E78,0%)</f>
        <v>0</v>
      </c>
      <c r="Q78" s="34"/>
      <c r="R78" s="35" t="n">
        <f aca="false">IFERROR(H78/E78,0%)*1000000</f>
        <v>0</v>
      </c>
      <c r="S78" s="36"/>
    </row>
    <row r="79" customFormat="false" ht="14.4" hidden="false" customHeight="false" outlineLevel="0" collapsed="false">
      <c r="A79" s="25" t="s">
        <v>135</v>
      </c>
      <c r="B79" s="26" t="n">
        <v>44060</v>
      </c>
      <c r="C79" s="7" t="s">
        <v>59</v>
      </c>
      <c r="D79" s="7" t="s">
        <v>60</v>
      </c>
      <c r="E79" s="39" t="n">
        <v>492.146853146853</v>
      </c>
      <c r="F79" s="28" t="n">
        <v>0</v>
      </c>
      <c r="G79" s="29" t="n">
        <v>0</v>
      </c>
      <c r="H79" s="29" t="n">
        <v>0</v>
      </c>
      <c r="I79" s="29" t="n">
        <v>0</v>
      </c>
      <c r="J79" s="30" t="n">
        <v>0.015</v>
      </c>
      <c r="K79" s="30" t="n">
        <v>0.018</v>
      </c>
      <c r="L79" s="30"/>
      <c r="M79" s="31" t="n">
        <f aca="false">J79*1000000</f>
        <v>15000</v>
      </c>
      <c r="N79" s="31"/>
      <c r="O79" s="32" t="n">
        <f aca="false">IFERROR(H79/E79,0%)</f>
        <v>0</v>
      </c>
      <c r="P79" s="33" t="n">
        <f aca="false">IFERROR(G79/E79,0%)</f>
        <v>0</v>
      </c>
      <c r="Q79" s="34"/>
      <c r="R79" s="35" t="n">
        <f aca="false">IFERROR(H79/E79,0%)*1000000</f>
        <v>0</v>
      </c>
      <c r="S79" s="36"/>
    </row>
    <row r="80" customFormat="false" ht="14.4" hidden="false" customHeight="false" outlineLevel="0" collapsed="false">
      <c r="A80" s="25" t="s">
        <v>135</v>
      </c>
      <c r="B80" s="26" t="n">
        <v>44060</v>
      </c>
      <c r="C80" s="7" t="s">
        <v>61</v>
      </c>
      <c r="D80" s="7" t="s">
        <v>62</v>
      </c>
      <c r="E80" s="28" t="n">
        <v>483.248251748252</v>
      </c>
      <c r="F80" s="28" t="n">
        <v>0</v>
      </c>
      <c r="G80" s="40" t="n">
        <v>19</v>
      </c>
      <c r="H80" s="40" t="n">
        <v>19</v>
      </c>
      <c r="I80" s="29" t="n">
        <v>0</v>
      </c>
      <c r="J80" s="30" t="n">
        <v>0.015</v>
      </c>
      <c r="K80" s="30" t="n">
        <v>0.018</v>
      </c>
      <c r="L80" s="30"/>
      <c r="M80" s="31" t="n">
        <f aca="false">J80*1000000</f>
        <v>15000</v>
      </c>
      <c r="N80" s="31"/>
      <c r="O80" s="32" t="n">
        <f aca="false">IFERROR(H80/E80,0%)</f>
        <v>0.0393172658799354</v>
      </c>
      <c r="P80" s="33" t="n">
        <f aca="false">IFERROR(G80/E80,0%)</f>
        <v>0.0393172658799354</v>
      </c>
      <c r="Q80" s="34"/>
      <c r="R80" s="35" t="n">
        <f aca="false">IFERROR(H80/E80,0%)*1000000</f>
        <v>39317.2658799354</v>
      </c>
      <c r="S80" s="36"/>
    </row>
    <row r="81" customFormat="false" ht="14.4" hidden="false" customHeight="false" outlineLevel="0" collapsed="false">
      <c r="A81" s="25" t="s">
        <v>135</v>
      </c>
      <c r="B81" s="26" t="n">
        <v>44060</v>
      </c>
      <c r="C81" s="7" t="s">
        <v>63</v>
      </c>
      <c r="D81" s="7" t="s">
        <v>64</v>
      </c>
      <c r="E81" s="28" t="n">
        <v>474.349650349651</v>
      </c>
      <c r="F81" s="28" t="n">
        <v>0</v>
      </c>
      <c r="G81" s="29" t="n">
        <v>1</v>
      </c>
      <c r="H81" s="29" t="n">
        <v>1</v>
      </c>
      <c r="I81" s="29" t="n">
        <v>0</v>
      </c>
      <c r="J81" s="30" t="n">
        <v>0.015</v>
      </c>
      <c r="K81" s="30" t="n">
        <v>0.018</v>
      </c>
      <c r="L81" s="30"/>
      <c r="M81" s="31" t="n">
        <f aca="false">J81*1000000</f>
        <v>15000</v>
      </c>
      <c r="N81" s="31"/>
      <c r="O81" s="32" t="n">
        <f aca="false">IFERROR(H81/E81,0%)</f>
        <v>0.00210814954593702</v>
      </c>
      <c r="P81" s="33" t="n">
        <f aca="false">IFERROR(G81/E81,0%)</f>
        <v>0.00210814954593702</v>
      </c>
      <c r="Q81" s="34"/>
      <c r="R81" s="35" t="n">
        <f aca="false">IFERROR(H81/E81,0%)*1000000</f>
        <v>2108.14954593702</v>
      </c>
      <c r="S81" s="36"/>
    </row>
    <row r="82" customFormat="false" ht="14.4" hidden="false" customHeight="false" outlineLevel="0" collapsed="false">
      <c r="A82" s="25" t="s">
        <v>135</v>
      </c>
      <c r="B82" s="26" t="n">
        <v>44060</v>
      </c>
      <c r="C82" s="7" t="s">
        <v>65</v>
      </c>
      <c r="D82" s="7" t="s">
        <v>66</v>
      </c>
      <c r="E82" s="28" t="n">
        <v>465.451048951049</v>
      </c>
      <c r="F82" s="28" t="n">
        <v>0</v>
      </c>
      <c r="G82" s="29" t="n">
        <v>0</v>
      </c>
      <c r="H82" s="29" t="n">
        <v>0</v>
      </c>
      <c r="I82" s="29" t="n">
        <v>0</v>
      </c>
      <c r="J82" s="30" t="n">
        <v>0.015</v>
      </c>
      <c r="K82" s="30" t="n">
        <v>0.018</v>
      </c>
      <c r="L82" s="30"/>
      <c r="M82" s="31" t="n">
        <f aca="false">J82*1000000</f>
        <v>15000</v>
      </c>
      <c r="N82" s="31"/>
      <c r="O82" s="32" t="n">
        <f aca="false">IFERROR(H82/E82,0%)</f>
        <v>0</v>
      </c>
      <c r="P82" s="33" t="n">
        <f aca="false">IFERROR(G82/E82,0%)</f>
        <v>0</v>
      </c>
      <c r="Q82" s="34"/>
      <c r="R82" s="35" t="n">
        <f aca="false">IFERROR(H82/E82,0%)*1000000</f>
        <v>0</v>
      </c>
      <c r="S82" s="36"/>
    </row>
    <row r="83" customFormat="false" ht="14.4" hidden="false" customHeight="false" outlineLevel="0" collapsed="false">
      <c r="A83" s="25" t="s">
        <v>135</v>
      </c>
      <c r="B83" s="26" t="n">
        <v>44060</v>
      </c>
      <c r="C83" s="7" t="s">
        <v>67</v>
      </c>
      <c r="D83" s="7" t="s">
        <v>68</v>
      </c>
      <c r="E83" s="28" t="n">
        <v>456.552447552448</v>
      </c>
      <c r="F83" s="28" t="n">
        <v>0</v>
      </c>
      <c r="G83" s="28" t="n">
        <v>5</v>
      </c>
      <c r="H83" s="28" t="n">
        <v>5</v>
      </c>
      <c r="I83" s="29" t="n">
        <v>0</v>
      </c>
      <c r="J83" s="30" t="n">
        <v>0.015</v>
      </c>
      <c r="K83" s="30" t="n">
        <v>0.018</v>
      </c>
      <c r="L83" s="30"/>
      <c r="M83" s="31" t="n">
        <f aca="false">J83*1000000</f>
        <v>15000</v>
      </c>
      <c r="N83" s="31"/>
      <c r="O83" s="32" t="n">
        <f aca="false">IFERROR(H83/E83,0%)</f>
        <v>0.0109516442783402</v>
      </c>
      <c r="P83" s="33" t="n">
        <f aca="false">IFERROR(G83/E83,0%)</f>
        <v>0.0109516442783402</v>
      </c>
      <c r="Q83" s="34"/>
      <c r="R83" s="35" t="n">
        <f aca="false">IFERROR(H83/E83,0%)*1000000</f>
        <v>10951.6442783402</v>
      </c>
      <c r="S83" s="36"/>
    </row>
    <row r="84" customFormat="false" ht="14.4" hidden="false" customHeight="false" outlineLevel="0" collapsed="false">
      <c r="A84" s="25" t="s">
        <v>135</v>
      </c>
      <c r="B84" s="26" t="n">
        <v>44060</v>
      </c>
      <c r="C84" s="7" t="s">
        <v>69</v>
      </c>
      <c r="D84" s="7" t="s">
        <v>70</v>
      </c>
      <c r="E84" s="28" t="n">
        <v>447.653846153846</v>
      </c>
      <c r="F84" s="28" t="n">
        <v>0</v>
      </c>
      <c r="G84" s="29" t="n">
        <v>22</v>
      </c>
      <c r="H84" s="29" t="n">
        <v>22</v>
      </c>
      <c r="I84" s="29" t="n">
        <v>0</v>
      </c>
      <c r="J84" s="30" t="n">
        <v>0.015</v>
      </c>
      <c r="K84" s="30" t="n">
        <v>0.018</v>
      </c>
      <c r="L84" s="30"/>
      <c r="M84" s="31" t="n">
        <f aca="false">J84*1000000</f>
        <v>15000</v>
      </c>
      <c r="N84" s="31"/>
      <c r="O84" s="32" t="n">
        <f aca="false">IFERROR(H84/E84,0%)</f>
        <v>0.049145115559756</v>
      </c>
      <c r="P84" s="33" t="n">
        <f aca="false">IFERROR(G84/E84,0%)</f>
        <v>0.049145115559756</v>
      </c>
      <c r="Q84" s="34"/>
      <c r="R84" s="35" t="n">
        <f aca="false">IFERROR(H84/E84,0%)*1000000</f>
        <v>49145.115559756</v>
      </c>
      <c r="S84" s="36"/>
    </row>
    <row r="85" customFormat="false" ht="14.4" hidden="false" customHeight="false" outlineLevel="0" collapsed="false">
      <c r="A85" s="25" t="s">
        <v>135</v>
      </c>
      <c r="B85" s="26" t="n">
        <v>44060</v>
      </c>
      <c r="C85" s="7" t="s">
        <v>71</v>
      </c>
      <c r="D85" s="7" t="s">
        <v>72</v>
      </c>
      <c r="E85" s="28" t="n">
        <v>438.755244755245</v>
      </c>
      <c r="F85" s="28" t="n">
        <f aca="false">E85-100</f>
        <v>338.755244755245</v>
      </c>
      <c r="G85" s="29" t="n">
        <v>14</v>
      </c>
      <c r="H85" s="29" t="n">
        <v>14</v>
      </c>
      <c r="I85" s="29" t="n">
        <v>0</v>
      </c>
      <c r="J85" s="30" t="n">
        <v>0.015</v>
      </c>
      <c r="K85" s="30" t="n">
        <v>0.018</v>
      </c>
      <c r="L85" s="30" t="n">
        <v>0.004</v>
      </c>
      <c r="M85" s="31" t="n">
        <f aca="false">J85*1000000</f>
        <v>15000</v>
      </c>
      <c r="N85" s="31" t="n">
        <f aca="false">L85*1000000</f>
        <v>4000</v>
      </c>
      <c r="O85" s="32" t="n">
        <f aca="false">IFERROR(H85/E85,0%)</f>
        <v>0.0319084504797424</v>
      </c>
      <c r="P85" s="33" t="n">
        <f aca="false">IFERROR(G85/E85,0%)</f>
        <v>0.0319084504797424</v>
      </c>
      <c r="Q85" s="34" t="n">
        <f aca="false">IFERROR(I85/F85,0%)</f>
        <v>0</v>
      </c>
      <c r="R85" s="35" t="n">
        <f aca="false">IFERROR(H85/E85,0%)*1000000</f>
        <v>31908.4504797424</v>
      </c>
      <c r="S85" s="36" t="n">
        <f aca="false">IFERROR(I85/F85,0%)*1000000</f>
        <v>0</v>
      </c>
    </row>
    <row r="86" customFormat="false" ht="14.4" hidden="false" customHeight="false" outlineLevel="0" collapsed="false">
      <c r="A86" s="25" t="s">
        <v>135</v>
      </c>
      <c r="B86" s="26" t="n">
        <v>44060</v>
      </c>
      <c r="C86" s="7" t="s">
        <v>73</v>
      </c>
      <c r="D86" s="7" t="s">
        <v>74</v>
      </c>
      <c r="E86" s="28" t="n">
        <v>429.856643356644</v>
      </c>
      <c r="F86" s="28" t="n">
        <f aca="false">E86-100</f>
        <v>329.856643356644</v>
      </c>
      <c r="G86" s="29" t="n">
        <v>6</v>
      </c>
      <c r="H86" s="29" t="n">
        <v>6</v>
      </c>
      <c r="I86" s="29" t="n">
        <v>0</v>
      </c>
      <c r="J86" s="30" t="n">
        <v>0.015</v>
      </c>
      <c r="K86" s="30" t="n">
        <v>0.018</v>
      </c>
      <c r="L86" s="30" t="n">
        <v>0.004</v>
      </c>
      <c r="M86" s="31" t="n">
        <f aca="false">J86*1000000</f>
        <v>15000</v>
      </c>
      <c r="N86" s="31" t="n">
        <f aca="false">L86*1000000</f>
        <v>4000</v>
      </c>
      <c r="O86" s="32" t="n">
        <f aca="false">IFERROR(H86/E86,0%)</f>
        <v>0.0139581418427025</v>
      </c>
      <c r="P86" s="33" t="n">
        <f aca="false">IFERROR(G86/E86,0%)</f>
        <v>0.0139581418427025</v>
      </c>
      <c r="Q86" s="34" t="n">
        <f aca="false">IFERROR(I86/F86,0%)</f>
        <v>0</v>
      </c>
      <c r="R86" s="35" t="n">
        <f aca="false">IFERROR(H86/E86,0%)*1000000</f>
        <v>13958.1418427025</v>
      </c>
      <c r="S86" s="36" t="n">
        <f aca="false">IFERROR(I86/F86,0%)*1000000</f>
        <v>0</v>
      </c>
    </row>
    <row r="87" customFormat="false" ht="14.4" hidden="false" customHeight="false" outlineLevel="0" collapsed="false">
      <c r="A87" s="25" t="s">
        <v>135</v>
      </c>
      <c r="B87" s="26" t="n">
        <v>44060</v>
      </c>
      <c r="C87" s="7" t="s">
        <v>75</v>
      </c>
      <c r="D87" s="7" t="s">
        <v>76</v>
      </c>
      <c r="E87" s="39" t="n">
        <v>420.958041958042</v>
      </c>
      <c r="F87" s="28" t="n">
        <f aca="false">E87-100</f>
        <v>320.958041958042</v>
      </c>
      <c r="G87" s="29" t="n">
        <v>10</v>
      </c>
      <c r="H87" s="29" t="n">
        <v>10</v>
      </c>
      <c r="I87" s="29" t="n">
        <v>0</v>
      </c>
      <c r="J87" s="30" t="n">
        <v>0.015</v>
      </c>
      <c r="K87" s="30" t="n">
        <v>0.018</v>
      </c>
      <c r="L87" s="30" t="n">
        <v>0.004</v>
      </c>
      <c r="M87" s="31" t="n">
        <f aca="false">J87*1000000</f>
        <v>15000</v>
      </c>
      <c r="N87" s="31" t="n">
        <f aca="false">L87*1000000</f>
        <v>4000</v>
      </c>
      <c r="O87" s="32" t="n">
        <f aca="false">IFERROR(H87/E87,0%)</f>
        <v>0.0237553366446833</v>
      </c>
      <c r="P87" s="33" t="n">
        <f aca="false">IFERROR(G87/E87,0%)</f>
        <v>0.0237553366446833</v>
      </c>
      <c r="Q87" s="34" t="n">
        <f aca="false">IFERROR(I87/F87,0%)</f>
        <v>0</v>
      </c>
      <c r="R87" s="35" t="n">
        <f aca="false">IFERROR(H87/E87,0%)*1000000</f>
        <v>23755.3366446833</v>
      </c>
      <c r="S87" s="36" t="n">
        <f aca="false">IFERROR(I87/F87,0%)*1000000</f>
        <v>0</v>
      </c>
    </row>
    <row r="88" customFormat="false" ht="14.4" hidden="false" customHeight="false" outlineLevel="0" collapsed="false">
      <c r="A88" s="25" t="s">
        <v>135</v>
      </c>
      <c r="B88" s="26" t="n">
        <v>44061</v>
      </c>
      <c r="C88" s="7" t="s">
        <v>55</v>
      </c>
      <c r="D88" s="7" t="s">
        <v>56</v>
      </c>
      <c r="E88" s="28" t="n">
        <v>403.160839160839</v>
      </c>
      <c r="F88" s="28" t="n">
        <v>0</v>
      </c>
      <c r="G88" s="29" t="n">
        <v>4</v>
      </c>
      <c r="H88" s="29" t="n">
        <v>4</v>
      </c>
      <c r="I88" s="29" t="n">
        <v>0</v>
      </c>
      <c r="J88" s="30" t="n">
        <v>0.015</v>
      </c>
      <c r="K88" s="30" t="n">
        <v>0.018</v>
      </c>
      <c r="L88" s="30"/>
      <c r="M88" s="31" t="n">
        <f aca="false">J88*1000000</f>
        <v>15000</v>
      </c>
      <c r="N88" s="31"/>
      <c r="O88" s="32" t="n">
        <f aca="false">IFERROR(H88/E88,0%)</f>
        <v>0.0099215985568584</v>
      </c>
      <c r="P88" s="33" t="n">
        <f aca="false">IFERROR(G88/E88,0%)</f>
        <v>0.0099215985568584</v>
      </c>
      <c r="Q88" s="34"/>
      <c r="R88" s="35" t="n">
        <f aca="false">IFERROR(H88/E88,0%)*1000000</f>
        <v>9921.5985568584</v>
      </c>
      <c r="S88" s="36"/>
    </row>
    <row r="89" customFormat="false" ht="14.4" hidden="false" customHeight="false" outlineLevel="0" collapsed="false">
      <c r="A89" s="25" t="s">
        <v>135</v>
      </c>
      <c r="B89" s="26" t="n">
        <v>44061</v>
      </c>
      <c r="C89" s="7" t="s">
        <v>57</v>
      </c>
      <c r="D89" s="7" t="s">
        <v>58</v>
      </c>
      <c r="E89" s="28" t="n">
        <v>356</v>
      </c>
      <c r="F89" s="28" t="n">
        <v>0</v>
      </c>
      <c r="G89" s="41" t="n">
        <v>12</v>
      </c>
      <c r="H89" s="41" t="n">
        <v>12</v>
      </c>
      <c r="I89" s="29" t="n">
        <v>0</v>
      </c>
      <c r="J89" s="30" t="n">
        <v>0.015</v>
      </c>
      <c r="K89" s="30" t="n">
        <v>0.018</v>
      </c>
      <c r="L89" s="30"/>
      <c r="M89" s="31" t="n">
        <f aca="false">J89*1000000</f>
        <v>15000</v>
      </c>
      <c r="N89" s="31"/>
      <c r="O89" s="32" t="n">
        <f aca="false">IFERROR(H89/E89,0%)</f>
        <v>0.0337078651685393</v>
      </c>
      <c r="P89" s="33" t="n">
        <f aca="false">IFERROR(G89/E89,0%)</f>
        <v>0.0337078651685393</v>
      </c>
      <c r="Q89" s="34"/>
      <c r="R89" s="35" t="n">
        <f aca="false">IFERROR(H89/E89,0%)*1000000</f>
        <v>33707.8651685393</v>
      </c>
      <c r="S89" s="36"/>
    </row>
    <row r="90" customFormat="false" ht="14.4" hidden="false" customHeight="false" outlineLevel="0" collapsed="false">
      <c r="A90" s="25" t="s">
        <v>135</v>
      </c>
      <c r="B90" s="26" t="n">
        <v>44061</v>
      </c>
      <c r="C90" s="7" t="s">
        <v>59</v>
      </c>
      <c r="D90" s="7" t="s">
        <v>60</v>
      </c>
      <c r="E90" s="28" t="n">
        <v>724</v>
      </c>
      <c r="F90" s="28" t="n">
        <v>0</v>
      </c>
      <c r="G90" s="29" t="n">
        <v>8</v>
      </c>
      <c r="H90" s="29" t="n">
        <v>8</v>
      </c>
      <c r="I90" s="29" t="n">
        <v>0</v>
      </c>
      <c r="J90" s="30" t="n">
        <v>0.015</v>
      </c>
      <c r="K90" s="30" t="n">
        <v>0.018</v>
      </c>
      <c r="L90" s="30"/>
      <c r="M90" s="31" t="n">
        <f aca="false">J90*1000000</f>
        <v>15000</v>
      </c>
      <c r="N90" s="31"/>
      <c r="O90" s="32" t="n">
        <f aca="false">IFERROR(H90/E90,0%)</f>
        <v>0.0110497237569061</v>
      </c>
      <c r="P90" s="33" t="n">
        <f aca="false">IFERROR(G90/E90,0%)</f>
        <v>0.0110497237569061</v>
      </c>
      <c r="Q90" s="34"/>
      <c r="R90" s="35" t="n">
        <f aca="false">IFERROR(H90/E90,0%)*1000000</f>
        <v>11049.7237569061</v>
      </c>
      <c r="S90" s="36"/>
    </row>
    <row r="91" customFormat="false" ht="14.4" hidden="false" customHeight="false" outlineLevel="0" collapsed="false">
      <c r="A91" s="25" t="s">
        <v>135</v>
      </c>
      <c r="B91" s="26" t="n">
        <v>44061</v>
      </c>
      <c r="C91" s="7" t="s">
        <v>61</v>
      </c>
      <c r="D91" s="7" t="s">
        <v>62</v>
      </c>
      <c r="E91" s="28" t="n">
        <v>852</v>
      </c>
      <c r="F91" s="28" t="n">
        <v>0</v>
      </c>
      <c r="G91" s="29" t="n">
        <v>12</v>
      </c>
      <c r="H91" s="29" t="n">
        <v>12</v>
      </c>
      <c r="I91" s="29" t="n">
        <v>0</v>
      </c>
      <c r="J91" s="30" t="n">
        <v>0.015</v>
      </c>
      <c r="K91" s="30" t="n">
        <v>0.018</v>
      </c>
      <c r="L91" s="30"/>
      <c r="M91" s="31" t="n">
        <f aca="false">J91*1000000</f>
        <v>15000</v>
      </c>
      <c r="N91" s="31"/>
      <c r="O91" s="32" t="n">
        <f aca="false">IFERROR(H91/E91,0%)</f>
        <v>0.0140845070422535</v>
      </c>
      <c r="P91" s="33" t="n">
        <f aca="false">IFERROR(G91/E91,0%)</f>
        <v>0.0140845070422535</v>
      </c>
      <c r="Q91" s="34"/>
      <c r="R91" s="35" t="n">
        <f aca="false">IFERROR(H91/E91,0%)*1000000</f>
        <v>14084.5070422535</v>
      </c>
      <c r="S91" s="36"/>
    </row>
    <row r="92" customFormat="false" ht="14.4" hidden="false" customHeight="false" outlineLevel="0" collapsed="false">
      <c r="A92" s="25" t="s">
        <v>135</v>
      </c>
      <c r="B92" s="26" t="n">
        <v>44061</v>
      </c>
      <c r="C92" s="7" t="s">
        <v>63</v>
      </c>
      <c r="D92" s="7" t="s">
        <v>64</v>
      </c>
      <c r="E92" s="28" t="n">
        <v>816</v>
      </c>
      <c r="F92" s="28" t="n">
        <v>0</v>
      </c>
      <c r="G92" s="29" t="n">
        <v>9</v>
      </c>
      <c r="H92" s="29" t="n">
        <v>9</v>
      </c>
      <c r="I92" s="29" t="n">
        <v>0</v>
      </c>
      <c r="J92" s="30" t="n">
        <v>0.015</v>
      </c>
      <c r="K92" s="30" t="n">
        <v>0.018</v>
      </c>
      <c r="L92" s="30"/>
      <c r="M92" s="31" t="n">
        <f aca="false">J92*1000000</f>
        <v>15000</v>
      </c>
      <c r="N92" s="31"/>
      <c r="O92" s="32" t="n">
        <f aca="false">IFERROR(H92/E92,0%)</f>
        <v>0.0110294117647059</v>
      </c>
      <c r="P92" s="33" t="n">
        <f aca="false">IFERROR(G92/E92,0%)</f>
        <v>0.0110294117647059</v>
      </c>
      <c r="Q92" s="34"/>
      <c r="R92" s="35" t="n">
        <f aca="false">IFERROR(H92/E92,0%)*1000000</f>
        <v>11029.4117647059</v>
      </c>
      <c r="S92" s="36"/>
    </row>
    <row r="93" customFormat="false" ht="14.4" hidden="false" customHeight="false" outlineLevel="0" collapsed="false">
      <c r="A93" s="25" t="s">
        <v>135</v>
      </c>
      <c r="B93" s="26" t="n">
        <v>44061</v>
      </c>
      <c r="C93" s="7" t="s">
        <v>65</v>
      </c>
      <c r="D93" s="7" t="s">
        <v>66</v>
      </c>
      <c r="E93" s="39" t="n">
        <v>873</v>
      </c>
      <c r="F93" s="28" t="n">
        <v>0</v>
      </c>
      <c r="G93" s="29" t="n">
        <v>7</v>
      </c>
      <c r="H93" s="29" t="n">
        <v>7</v>
      </c>
      <c r="I93" s="29" t="n">
        <v>0</v>
      </c>
      <c r="J93" s="30" t="n">
        <v>0.015</v>
      </c>
      <c r="K93" s="30" t="n">
        <v>0.018</v>
      </c>
      <c r="L93" s="30"/>
      <c r="M93" s="31" t="n">
        <f aca="false">J93*1000000</f>
        <v>15000</v>
      </c>
      <c r="N93" s="31"/>
      <c r="O93" s="32" t="n">
        <f aca="false">IFERROR(H93/E93,0%)</f>
        <v>0.00801832760595647</v>
      </c>
      <c r="P93" s="33" t="n">
        <f aca="false">IFERROR(G93/E93,0%)</f>
        <v>0.00801832760595647</v>
      </c>
      <c r="Q93" s="34"/>
      <c r="R93" s="35" t="n">
        <f aca="false">IFERROR(H93/E93,0%)*1000000</f>
        <v>8018.32760595647</v>
      </c>
      <c r="S93" s="36"/>
    </row>
    <row r="94" customFormat="false" ht="14.4" hidden="false" customHeight="false" outlineLevel="0" collapsed="false">
      <c r="A94" s="25" t="s">
        <v>135</v>
      </c>
      <c r="B94" s="26" t="n">
        <v>44061</v>
      </c>
      <c r="C94" s="7" t="s">
        <v>67</v>
      </c>
      <c r="D94" s="7" t="s">
        <v>68</v>
      </c>
      <c r="E94" s="28" t="n">
        <v>635</v>
      </c>
      <c r="F94" s="28" t="n">
        <v>0</v>
      </c>
      <c r="G94" s="40" t="n">
        <v>10</v>
      </c>
      <c r="H94" s="40" t="n">
        <v>10</v>
      </c>
      <c r="I94" s="29" t="n">
        <v>0</v>
      </c>
      <c r="J94" s="30" t="n">
        <v>0.015</v>
      </c>
      <c r="K94" s="30" t="n">
        <v>0.018</v>
      </c>
      <c r="L94" s="30"/>
      <c r="M94" s="31" t="n">
        <f aca="false">J94*1000000</f>
        <v>15000</v>
      </c>
      <c r="N94" s="31"/>
      <c r="O94" s="32" t="n">
        <f aca="false">IFERROR(H94/E94,0%)</f>
        <v>0.015748031496063</v>
      </c>
      <c r="P94" s="33" t="n">
        <f aca="false">IFERROR(G94/E94,0%)</f>
        <v>0.015748031496063</v>
      </c>
      <c r="Q94" s="34"/>
      <c r="R94" s="35" t="n">
        <f aca="false">IFERROR(H94/E94,0%)*1000000</f>
        <v>15748.031496063</v>
      </c>
      <c r="S94" s="36"/>
    </row>
    <row r="95" customFormat="false" ht="14.4" hidden="false" customHeight="false" outlineLevel="0" collapsed="false">
      <c r="A95" s="25" t="s">
        <v>135</v>
      </c>
      <c r="B95" s="26" t="n">
        <v>44061</v>
      </c>
      <c r="C95" s="7" t="s">
        <v>69</v>
      </c>
      <c r="D95" s="7" t="s">
        <v>70</v>
      </c>
      <c r="E95" s="28" t="n">
        <v>851</v>
      </c>
      <c r="F95" s="28" t="n">
        <v>0</v>
      </c>
      <c r="G95" s="29" t="n">
        <v>3</v>
      </c>
      <c r="H95" s="29" t="n">
        <v>3</v>
      </c>
      <c r="I95" s="29" t="n">
        <v>0</v>
      </c>
      <c r="J95" s="30" t="n">
        <v>0.015</v>
      </c>
      <c r="K95" s="30" t="n">
        <v>0.018</v>
      </c>
      <c r="L95" s="30"/>
      <c r="M95" s="31" t="n">
        <f aca="false">J95*1000000</f>
        <v>15000</v>
      </c>
      <c r="N95" s="31"/>
      <c r="O95" s="32" t="n">
        <f aca="false">IFERROR(H95/E95,0%)</f>
        <v>0.00352526439482961</v>
      </c>
      <c r="P95" s="33" t="n">
        <f aca="false">IFERROR(G95/E95,0%)</f>
        <v>0.00352526439482961</v>
      </c>
      <c r="Q95" s="34"/>
      <c r="R95" s="35" t="n">
        <f aca="false">IFERROR(H95/E95,0%)*1000000</f>
        <v>3525.26439482961</v>
      </c>
      <c r="S95" s="36"/>
    </row>
    <row r="96" customFormat="false" ht="14.4" hidden="false" customHeight="false" outlineLevel="0" collapsed="false">
      <c r="A96" s="25" t="s">
        <v>135</v>
      </c>
      <c r="B96" s="26" t="n">
        <v>44061</v>
      </c>
      <c r="C96" s="7" t="s">
        <v>71</v>
      </c>
      <c r="D96" s="7" t="s">
        <v>72</v>
      </c>
      <c r="E96" s="28" t="n">
        <v>861</v>
      </c>
      <c r="F96" s="28" t="n">
        <f aca="false">E96-100</f>
        <v>761</v>
      </c>
      <c r="G96" s="38" t="n">
        <v>3</v>
      </c>
      <c r="H96" s="38" t="n">
        <v>3</v>
      </c>
      <c r="I96" s="38" t="n">
        <v>1</v>
      </c>
      <c r="J96" s="30" t="n">
        <v>0.015</v>
      </c>
      <c r="K96" s="30" t="n">
        <v>0.018</v>
      </c>
      <c r="L96" s="30" t="n">
        <v>0.004</v>
      </c>
      <c r="M96" s="31" t="n">
        <f aca="false">J96*1000000</f>
        <v>15000</v>
      </c>
      <c r="N96" s="31" t="n">
        <f aca="false">L96*1000000</f>
        <v>4000</v>
      </c>
      <c r="O96" s="32" t="n">
        <f aca="false">IFERROR(H96/E96,0%)</f>
        <v>0.00348432055749129</v>
      </c>
      <c r="P96" s="33" t="n">
        <f aca="false">IFERROR(G96/E96,0%)</f>
        <v>0.00348432055749129</v>
      </c>
      <c r="Q96" s="34" t="n">
        <f aca="false">IFERROR(I96/F96,0%)</f>
        <v>0.00131406044678055</v>
      </c>
      <c r="R96" s="35" t="n">
        <f aca="false">IFERROR(H96/E96,0%)*1000000</f>
        <v>3484.32055749129</v>
      </c>
      <c r="S96" s="36" t="n">
        <f aca="false">IFERROR(I96/F96,0%)*1000000</f>
        <v>1314.06044678055</v>
      </c>
    </row>
    <row r="97" customFormat="false" ht="14.4" hidden="false" customHeight="false" outlineLevel="0" collapsed="false">
      <c r="A97" s="25" t="s">
        <v>135</v>
      </c>
      <c r="B97" s="26" t="n">
        <v>44061</v>
      </c>
      <c r="C97" s="7" t="s">
        <v>73</v>
      </c>
      <c r="D97" s="7" t="s">
        <v>74</v>
      </c>
      <c r="E97" s="28" t="n">
        <v>1106</v>
      </c>
      <c r="F97" s="28" t="n">
        <v>0</v>
      </c>
      <c r="G97" s="29" t="n">
        <v>1</v>
      </c>
      <c r="H97" s="29" t="n">
        <v>1</v>
      </c>
      <c r="I97" s="29" t="n">
        <v>0</v>
      </c>
      <c r="J97" s="30" t="n">
        <v>0.015</v>
      </c>
      <c r="K97" s="30" t="n">
        <v>0.018</v>
      </c>
      <c r="L97" s="30" t="n">
        <v>0.004</v>
      </c>
      <c r="M97" s="31" t="n">
        <f aca="false">J97*1000000</f>
        <v>15000</v>
      </c>
      <c r="N97" s="31" t="n">
        <f aca="false">L97*1000000</f>
        <v>4000</v>
      </c>
      <c r="O97" s="32" t="n">
        <f aca="false">IFERROR(H97/E97,0%)</f>
        <v>0.000904159132007233</v>
      </c>
      <c r="P97" s="33" t="n">
        <f aca="false">IFERROR(G97/E97,0%)</f>
        <v>0.000904159132007233</v>
      </c>
      <c r="Q97" s="34" t="n">
        <f aca="false">IFERROR(I97/F97,0%)</f>
        <v>0</v>
      </c>
      <c r="R97" s="35" t="n">
        <f aca="false">IFERROR(H97/E97,0%)*1000000</f>
        <v>904.159132007233</v>
      </c>
      <c r="S97" s="36" t="n">
        <f aca="false">IFERROR(I97/F97,0%)*1000000</f>
        <v>0</v>
      </c>
    </row>
    <row r="98" customFormat="false" ht="14.4" hidden="false" customHeight="false" outlineLevel="0" collapsed="false">
      <c r="A98" s="25" t="s">
        <v>135</v>
      </c>
      <c r="B98" s="26" t="n">
        <v>44061</v>
      </c>
      <c r="C98" s="7" t="s">
        <v>75</v>
      </c>
      <c r="D98" s="7" t="s">
        <v>76</v>
      </c>
      <c r="E98" s="28" t="n">
        <v>728</v>
      </c>
      <c r="F98" s="28" t="n">
        <f aca="false">E98-100</f>
        <v>628</v>
      </c>
      <c r="G98" s="29" t="n">
        <v>4</v>
      </c>
      <c r="H98" s="29" t="n">
        <v>4</v>
      </c>
      <c r="I98" s="29" t="n">
        <v>0</v>
      </c>
      <c r="J98" s="30" t="n">
        <v>0.015</v>
      </c>
      <c r="K98" s="30" t="n">
        <v>0.018</v>
      </c>
      <c r="L98" s="30" t="n">
        <v>0.004</v>
      </c>
      <c r="M98" s="31" t="n">
        <f aca="false">J98*1000000</f>
        <v>15000</v>
      </c>
      <c r="N98" s="31" t="n">
        <f aca="false">L98*1000000</f>
        <v>4000</v>
      </c>
      <c r="O98" s="32" t="n">
        <f aca="false">IFERROR(H98/E98,0%)</f>
        <v>0.00549450549450549</v>
      </c>
      <c r="P98" s="33" t="n">
        <f aca="false">IFERROR(G98/E98,0%)</f>
        <v>0.00549450549450549</v>
      </c>
      <c r="Q98" s="34" t="n">
        <f aca="false">IFERROR(I98/F98,0%)</f>
        <v>0</v>
      </c>
      <c r="R98" s="35" t="n">
        <f aca="false">IFERROR(H98/E98,0%)*1000000</f>
        <v>5494.5054945055</v>
      </c>
      <c r="S98" s="36" t="n">
        <f aca="false">IFERROR(I98/F98,0%)*1000000</f>
        <v>0</v>
      </c>
    </row>
    <row r="99" customFormat="false" ht="14.4" hidden="false" customHeight="false" outlineLevel="0" collapsed="false">
      <c r="A99" s="25" t="s">
        <v>135</v>
      </c>
      <c r="B99" s="26" t="n">
        <v>44062</v>
      </c>
      <c r="C99" s="7" t="s">
        <v>55</v>
      </c>
      <c r="D99" s="7" t="s">
        <v>56</v>
      </c>
      <c r="E99" s="28" t="n">
        <v>577</v>
      </c>
      <c r="F99" s="28" t="n">
        <v>0</v>
      </c>
      <c r="G99" s="29" t="n">
        <v>10</v>
      </c>
      <c r="H99" s="29" t="n">
        <v>10</v>
      </c>
      <c r="I99" s="29" t="n">
        <v>0</v>
      </c>
      <c r="J99" s="30" t="n">
        <v>0.015</v>
      </c>
      <c r="K99" s="30" t="n">
        <v>0.018</v>
      </c>
      <c r="L99" s="30"/>
      <c r="M99" s="31" t="n">
        <f aca="false">J99*1000000</f>
        <v>15000</v>
      </c>
      <c r="N99" s="31"/>
      <c r="O99" s="32" t="n">
        <f aca="false">IFERROR(H99/E99,0%)</f>
        <v>0.0173310225303293</v>
      </c>
      <c r="P99" s="33" t="n">
        <f aca="false">IFERROR(G99/E99,0%)</f>
        <v>0.0173310225303293</v>
      </c>
      <c r="Q99" s="34"/>
      <c r="R99" s="35" t="n">
        <f aca="false">IFERROR(H99/E99,0%)*1000000</f>
        <v>17331.0225303293</v>
      </c>
      <c r="S99" s="36"/>
    </row>
    <row r="100" customFormat="false" ht="14.4" hidden="false" customHeight="false" outlineLevel="0" collapsed="false">
      <c r="A100" s="25" t="s">
        <v>135</v>
      </c>
      <c r="B100" s="26" t="n">
        <v>44062</v>
      </c>
      <c r="C100" s="7" t="s">
        <v>57</v>
      </c>
      <c r="D100" s="7" t="s">
        <v>58</v>
      </c>
      <c r="E100" s="39" t="n">
        <v>672</v>
      </c>
      <c r="F100" s="28" t="n">
        <v>0</v>
      </c>
      <c r="G100" s="29" t="n">
        <v>11</v>
      </c>
      <c r="H100" s="29" t="n">
        <v>11</v>
      </c>
      <c r="I100" s="29" t="n">
        <v>0</v>
      </c>
      <c r="J100" s="30" t="n">
        <v>0.015</v>
      </c>
      <c r="K100" s="30" t="n">
        <v>0.018</v>
      </c>
      <c r="L100" s="30"/>
      <c r="M100" s="31" t="n">
        <f aca="false">J100*1000000</f>
        <v>15000</v>
      </c>
      <c r="N100" s="31"/>
      <c r="O100" s="32" t="n">
        <f aca="false">IFERROR(H100/E100,0%)</f>
        <v>0.0163690476190476</v>
      </c>
      <c r="P100" s="33" t="n">
        <f aca="false">IFERROR(G100/E100,0%)</f>
        <v>0.0163690476190476</v>
      </c>
      <c r="Q100" s="34"/>
      <c r="R100" s="35" t="n">
        <f aca="false">IFERROR(H100/E100,0%)*1000000</f>
        <v>16369.0476190476</v>
      </c>
      <c r="S100" s="36"/>
    </row>
    <row r="101" customFormat="false" ht="14.4" hidden="false" customHeight="false" outlineLevel="0" collapsed="false">
      <c r="A101" s="25" t="s">
        <v>135</v>
      </c>
      <c r="B101" s="26" t="n">
        <v>44062</v>
      </c>
      <c r="C101" s="7" t="s">
        <v>59</v>
      </c>
      <c r="D101" s="7" t="s">
        <v>60</v>
      </c>
      <c r="E101" s="39" t="n">
        <v>1074</v>
      </c>
      <c r="F101" s="28" t="n">
        <v>0</v>
      </c>
      <c r="G101" s="29" t="n">
        <v>1</v>
      </c>
      <c r="H101" s="29" t="n">
        <v>1</v>
      </c>
      <c r="I101" s="29" t="n">
        <v>0</v>
      </c>
      <c r="J101" s="30" t="n">
        <v>0.015</v>
      </c>
      <c r="K101" s="30" t="n">
        <v>0.018</v>
      </c>
      <c r="L101" s="30"/>
      <c r="M101" s="31" t="n">
        <f aca="false">J101*1000000</f>
        <v>15000</v>
      </c>
      <c r="N101" s="31"/>
      <c r="O101" s="32" t="n">
        <f aca="false">IFERROR(H101/E101,0%)</f>
        <v>0.000931098696461825</v>
      </c>
      <c r="P101" s="33" t="n">
        <f aca="false">IFERROR(G101/E101,0%)</f>
        <v>0.000931098696461825</v>
      </c>
      <c r="Q101" s="34"/>
      <c r="R101" s="35" t="n">
        <f aca="false">IFERROR(H101/E101,0%)*1000000</f>
        <v>931.098696461825</v>
      </c>
      <c r="S101" s="36"/>
    </row>
    <row r="102" customFormat="false" ht="14.4" hidden="false" customHeight="false" outlineLevel="0" collapsed="false">
      <c r="A102" s="25" t="s">
        <v>135</v>
      </c>
      <c r="B102" s="26" t="n">
        <v>44062</v>
      </c>
      <c r="C102" s="7" t="s">
        <v>61</v>
      </c>
      <c r="D102" s="7" t="s">
        <v>62</v>
      </c>
      <c r="E102" s="28" t="n">
        <v>427</v>
      </c>
      <c r="F102" s="28" t="n">
        <v>0</v>
      </c>
      <c r="G102" s="40" t="n">
        <v>1</v>
      </c>
      <c r="H102" s="40" t="n">
        <v>1</v>
      </c>
      <c r="I102" s="29" t="n">
        <v>0</v>
      </c>
      <c r="J102" s="30" t="n">
        <v>0.015</v>
      </c>
      <c r="K102" s="30" t="n">
        <v>0.018</v>
      </c>
      <c r="L102" s="30"/>
      <c r="M102" s="31" t="n">
        <f aca="false">J102*1000000</f>
        <v>15000</v>
      </c>
      <c r="N102" s="31"/>
      <c r="O102" s="32" t="n">
        <f aca="false">IFERROR(H102/E102,0%)</f>
        <v>0.00234192037470726</v>
      </c>
      <c r="P102" s="33" t="n">
        <f aca="false">IFERROR(G102/E102,0%)</f>
        <v>0.00234192037470726</v>
      </c>
      <c r="Q102" s="34"/>
      <c r="R102" s="35" t="n">
        <f aca="false">IFERROR(H102/E102,0%)*1000000</f>
        <v>2341.92037470726</v>
      </c>
      <c r="S102" s="36"/>
    </row>
    <row r="103" customFormat="false" ht="14.4" hidden="false" customHeight="false" outlineLevel="0" collapsed="false">
      <c r="A103" s="25" t="s">
        <v>135</v>
      </c>
      <c r="B103" s="26" t="n">
        <v>44062</v>
      </c>
      <c r="C103" s="7" t="s">
        <v>63</v>
      </c>
      <c r="D103" s="7" t="s">
        <v>64</v>
      </c>
      <c r="E103" s="28" t="n">
        <v>582</v>
      </c>
      <c r="F103" s="28" t="n">
        <v>0</v>
      </c>
      <c r="G103" s="41" t="n">
        <v>4</v>
      </c>
      <c r="H103" s="41" t="n">
        <v>4</v>
      </c>
      <c r="I103" s="29" t="n">
        <v>0</v>
      </c>
      <c r="J103" s="30" t="n">
        <v>0.015</v>
      </c>
      <c r="K103" s="30" t="n">
        <v>0.018</v>
      </c>
      <c r="L103" s="30"/>
      <c r="M103" s="31" t="n">
        <f aca="false">J103*1000000</f>
        <v>15000</v>
      </c>
      <c r="N103" s="31"/>
      <c r="O103" s="32" t="n">
        <f aca="false">IFERROR(H103/E103,0%)</f>
        <v>0.00687285223367698</v>
      </c>
      <c r="P103" s="33" t="n">
        <f aca="false">IFERROR(G103/E103,0%)</f>
        <v>0.00687285223367698</v>
      </c>
      <c r="Q103" s="34"/>
      <c r="R103" s="35" t="n">
        <f aca="false">IFERROR(H103/E103,0%)*1000000</f>
        <v>6872.85223367698</v>
      </c>
      <c r="S103" s="36"/>
    </row>
    <row r="104" customFormat="false" ht="14.4" hidden="false" customHeight="false" outlineLevel="0" collapsed="false">
      <c r="A104" s="25" t="s">
        <v>135</v>
      </c>
      <c r="B104" s="26" t="n">
        <v>44062</v>
      </c>
      <c r="C104" s="7" t="s">
        <v>65</v>
      </c>
      <c r="D104" s="7" t="s">
        <v>66</v>
      </c>
      <c r="E104" s="28" t="n">
        <v>618</v>
      </c>
      <c r="F104" s="28" t="n">
        <v>0</v>
      </c>
      <c r="G104" s="42" t="n">
        <v>0</v>
      </c>
      <c r="H104" s="42" t="n">
        <v>0</v>
      </c>
      <c r="I104" s="29" t="n">
        <v>0</v>
      </c>
      <c r="J104" s="30" t="n">
        <v>0.015</v>
      </c>
      <c r="K104" s="30" t="n">
        <v>0.018</v>
      </c>
      <c r="L104" s="30"/>
      <c r="M104" s="31" t="n">
        <f aca="false">J104*1000000</f>
        <v>15000</v>
      </c>
      <c r="N104" s="31"/>
      <c r="O104" s="32" t="n">
        <f aca="false">IFERROR(H104/E104,0%)</f>
        <v>0</v>
      </c>
      <c r="P104" s="33" t="n">
        <f aca="false">IFERROR(G104/E104,0%)</f>
        <v>0</v>
      </c>
      <c r="Q104" s="34"/>
      <c r="R104" s="35" t="n">
        <f aca="false">IFERROR(H104/E104,0%)*1000000</f>
        <v>0</v>
      </c>
      <c r="S104" s="36"/>
    </row>
    <row r="105" customFormat="false" ht="14.4" hidden="false" customHeight="false" outlineLevel="0" collapsed="false">
      <c r="A105" s="25" t="s">
        <v>135</v>
      </c>
      <c r="B105" s="26" t="n">
        <v>44062</v>
      </c>
      <c r="C105" s="7" t="s">
        <v>67</v>
      </c>
      <c r="D105" s="7" t="s">
        <v>68</v>
      </c>
      <c r="E105" s="39" t="n">
        <v>783</v>
      </c>
      <c r="F105" s="28" t="n">
        <v>0</v>
      </c>
      <c r="G105" s="42" t="n">
        <v>1</v>
      </c>
      <c r="H105" s="42" t="n">
        <v>1</v>
      </c>
      <c r="I105" s="29" t="n">
        <v>0</v>
      </c>
      <c r="J105" s="30" t="n">
        <v>0.015</v>
      </c>
      <c r="K105" s="30" t="n">
        <v>0.018</v>
      </c>
      <c r="L105" s="30"/>
      <c r="M105" s="31" t="n">
        <f aca="false">J105*1000000</f>
        <v>15000</v>
      </c>
      <c r="N105" s="31"/>
      <c r="O105" s="32" t="n">
        <f aca="false">IFERROR(H105/E105,0%)</f>
        <v>0.00127713920817369</v>
      </c>
      <c r="P105" s="33" t="n">
        <f aca="false">IFERROR(G105/E105,0%)</f>
        <v>0.00127713920817369</v>
      </c>
      <c r="Q105" s="34"/>
      <c r="R105" s="35" t="n">
        <f aca="false">IFERROR(H105/E105,0%)*1000000</f>
        <v>1277.13920817369</v>
      </c>
      <c r="S105" s="36"/>
    </row>
    <row r="106" customFormat="false" ht="14.4" hidden="false" customHeight="false" outlineLevel="0" collapsed="false">
      <c r="A106" s="25" t="s">
        <v>135</v>
      </c>
      <c r="B106" s="26" t="n">
        <v>44062</v>
      </c>
      <c r="C106" s="7" t="s">
        <v>69</v>
      </c>
      <c r="D106" s="7" t="s">
        <v>70</v>
      </c>
      <c r="E106" s="28" t="n">
        <v>724</v>
      </c>
      <c r="F106" s="28" t="n">
        <v>0</v>
      </c>
      <c r="G106" s="42" t="n">
        <v>0</v>
      </c>
      <c r="H106" s="42" t="n">
        <v>0</v>
      </c>
      <c r="I106" s="29" t="n">
        <v>0</v>
      </c>
      <c r="J106" s="30" t="n">
        <v>0.015</v>
      </c>
      <c r="K106" s="30" t="n">
        <v>0.018</v>
      </c>
      <c r="L106" s="30"/>
      <c r="M106" s="31" t="n">
        <f aca="false">J106*1000000</f>
        <v>15000</v>
      </c>
      <c r="N106" s="31"/>
      <c r="O106" s="32" t="n">
        <f aca="false">IFERROR(H106/E106,0%)</f>
        <v>0</v>
      </c>
      <c r="P106" s="33" t="n">
        <f aca="false">IFERROR(G106/E106,0%)</f>
        <v>0</v>
      </c>
      <c r="Q106" s="34"/>
      <c r="R106" s="35" t="n">
        <f aca="false">IFERROR(H106/E106,0%)*1000000</f>
        <v>0</v>
      </c>
      <c r="S106" s="36"/>
    </row>
    <row r="107" customFormat="false" ht="14.4" hidden="false" customHeight="false" outlineLevel="0" collapsed="false">
      <c r="A107" s="25" t="s">
        <v>135</v>
      </c>
      <c r="B107" s="26" t="n">
        <v>44062</v>
      </c>
      <c r="C107" s="7" t="s">
        <v>71</v>
      </c>
      <c r="D107" s="7" t="s">
        <v>72</v>
      </c>
      <c r="E107" s="28" t="n">
        <v>852</v>
      </c>
      <c r="F107" s="28" t="n">
        <f aca="false">E107-100</f>
        <v>752</v>
      </c>
      <c r="G107" s="42" t="n">
        <v>0</v>
      </c>
      <c r="H107" s="42" t="n">
        <v>0</v>
      </c>
      <c r="I107" s="42" t="n">
        <v>0</v>
      </c>
      <c r="J107" s="30" t="n">
        <v>0.015</v>
      </c>
      <c r="K107" s="30" t="n">
        <v>0.018</v>
      </c>
      <c r="L107" s="30" t="n">
        <v>0.004</v>
      </c>
      <c r="M107" s="31" t="n">
        <f aca="false">J107*1000000</f>
        <v>15000</v>
      </c>
      <c r="N107" s="31" t="n">
        <f aca="false">L107*1000000</f>
        <v>4000</v>
      </c>
      <c r="O107" s="32" t="n">
        <f aca="false">IFERROR(H107/E107,0%)</f>
        <v>0</v>
      </c>
      <c r="P107" s="33" t="n">
        <f aca="false">IFERROR(G107/E107,0%)</f>
        <v>0</v>
      </c>
      <c r="Q107" s="34" t="n">
        <f aca="false">IFERROR(I107/F107,0%)</f>
        <v>0</v>
      </c>
      <c r="R107" s="35" t="n">
        <f aca="false">IFERROR(H107/E107,0%)*1000000</f>
        <v>0</v>
      </c>
      <c r="S107" s="36" t="n">
        <f aca="false">IFERROR(I107/F107,0%)*1000000</f>
        <v>0</v>
      </c>
    </row>
    <row r="108" customFormat="false" ht="14.4" hidden="false" customHeight="false" outlineLevel="0" collapsed="false">
      <c r="A108" s="25" t="s">
        <v>135</v>
      </c>
      <c r="B108" s="26" t="n">
        <v>44062</v>
      </c>
      <c r="C108" s="7" t="s">
        <v>73</v>
      </c>
      <c r="D108" s="7" t="s">
        <v>74</v>
      </c>
      <c r="E108" s="28" t="n">
        <v>216.29020979021</v>
      </c>
      <c r="F108" s="28" t="n">
        <f aca="false">E108-100</f>
        <v>116.29020979021</v>
      </c>
      <c r="G108" s="42" t="n">
        <v>2</v>
      </c>
      <c r="H108" s="42" t="n">
        <v>2</v>
      </c>
      <c r="I108" s="42" t="n">
        <v>0</v>
      </c>
      <c r="J108" s="30" t="n">
        <v>0.015</v>
      </c>
      <c r="K108" s="30" t="n">
        <v>0.018</v>
      </c>
      <c r="L108" s="30" t="n">
        <v>0.004</v>
      </c>
      <c r="M108" s="31" t="n">
        <f aca="false">J108*1000000</f>
        <v>15000</v>
      </c>
      <c r="N108" s="31" t="n">
        <f aca="false">L108*1000000</f>
        <v>4000</v>
      </c>
      <c r="O108" s="32" t="n">
        <f aca="false">IFERROR(H108/E108,0%)</f>
        <v>0.00924683554535313</v>
      </c>
      <c r="P108" s="33" t="n">
        <f aca="false">IFERROR(G108/E108,0%)</f>
        <v>0.00924683554535313</v>
      </c>
      <c r="Q108" s="34" t="n">
        <f aca="false">IFERROR(I108/F108,0%)</f>
        <v>0</v>
      </c>
      <c r="R108" s="35" t="n">
        <f aca="false">IFERROR(H108/E108,0%)*1000000</f>
        <v>9246.83554535313</v>
      </c>
      <c r="S108" s="36" t="n">
        <f aca="false">IFERROR(I108/F108,0%)*1000000</f>
        <v>0</v>
      </c>
    </row>
    <row r="109" customFormat="false" ht="14.4" hidden="false" customHeight="false" outlineLevel="0" collapsed="false">
      <c r="A109" s="25" t="s">
        <v>135</v>
      </c>
      <c r="B109" s="26" t="n">
        <v>44062</v>
      </c>
      <c r="C109" s="7" t="s">
        <v>75</v>
      </c>
      <c r="D109" s="7" t="s">
        <v>76</v>
      </c>
      <c r="E109" s="39" t="n">
        <v>873</v>
      </c>
      <c r="F109" s="28" t="n">
        <f aca="false">E109-100</f>
        <v>773</v>
      </c>
      <c r="G109" s="42" t="n">
        <v>0</v>
      </c>
      <c r="H109" s="42" t="n">
        <v>0</v>
      </c>
      <c r="I109" s="42" t="n">
        <v>0</v>
      </c>
      <c r="J109" s="30" t="n">
        <v>0.015</v>
      </c>
      <c r="K109" s="30" t="n">
        <v>0.018</v>
      </c>
      <c r="L109" s="30" t="n">
        <v>0.004</v>
      </c>
      <c r="M109" s="31" t="n">
        <f aca="false">J109*1000000</f>
        <v>15000</v>
      </c>
      <c r="N109" s="31" t="n">
        <f aca="false">L109*1000000</f>
        <v>4000</v>
      </c>
      <c r="O109" s="32" t="n">
        <f aca="false">IFERROR(H109/E109,0%)</f>
        <v>0</v>
      </c>
      <c r="P109" s="33" t="n">
        <f aca="false">IFERROR(G109/E109,0%)</f>
        <v>0</v>
      </c>
      <c r="Q109" s="34" t="n">
        <f aca="false">IFERROR(I109/F109,0%)</f>
        <v>0</v>
      </c>
      <c r="R109" s="35" t="n">
        <f aca="false">IFERROR(H109/E109,0%)*1000000</f>
        <v>0</v>
      </c>
      <c r="S109" s="36" t="n">
        <f aca="false">IFERROR(I109/F109,0%)*1000000</f>
        <v>0</v>
      </c>
    </row>
    <row r="110" customFormat="false" ht="14.4" hidden="false" customHeight="false" outlineLevel="0" collapsed="false">
      <c r="A110" s="25" t="s">
        <v>135</v>
      </c>
      <c r="B110" s="26" t="n">
        <v>44063</v>
      </c>
      <c r="C110" s="7" t="s">
        <v>55</v>
      </c>
      <c r="D110" s="7" t="s">
        <v>56</v>
      </c>
      <c r="E110" s="28" t="n">
        <v>1106</v>
      </c>
      <c r="F110" s="28" t="n">
        <v>0</v>
      </c>
      <c r="G110" s="42" t="n">
        <v>2</v>
      </c>
      <c r="H110" s="42" t="n">
        <v>2</v>
      </c>
      <c r="I110" s="29" t="n">
        <v>0</v>
      </c>
      <c r="J110" s="30" t="n">
        <v>0.015</v>
      </c>
      <c r="K110" s="30" t="n">
        <v>0.018</v>
      </c>
      <c r="L110" s="30"/>
      <c r="M110" s="31" t="n">
        <f aca="false">J110*1000000</f>
        <v>15000</v>
      </c>
      <c r="N110" s="31"/>
      <c r="O110" s="32" t="n">
        <f aca="false">IFERROR(H110/E110,0%)</f>
        <v>0.00180831826401447</v>
      </c>
      <c r="P110" s="33" t="n">
        <f aca="false">IFERROR(G110/E110,0%)</f>
        <v>0.00180831826401447</v>
      </c>
      <c r="Q110" s="34"/>
      <c r="R110" s="35" t="n">
        <f aca="false">IFERROR(H110/E110,0%)*1000000</f>
        <v>1808.31826401447</v>
      </c>
      <c r="S110" s="36"/>
    </row>
    <row r="111" customFormat="false" ht="14.4" hidden="false" customHeight="false" outlineLevel="0" collapsed="false">
      <c r="A111" s="25" t="s">
        <v>135</v>
      </c>
      <c r="B111" s="26" t="n">
        <v>44063</v>
      </c>
      <c r="C111" s="7" t="s">
        <v>57</v>
      </c>
      <c r="D111" s="7" t="s">
        <v>58</v>
      </c>
      <c r="E111" s="39" t="n">
        <v>1176.33333333333</v>
      </c>
      <c r="F111" s="28" t="n">
        <v>0</v>
      </c>
      <c r="G111" s="29" t="n">
        <v>8</v>
      </c>
      <c r="H111" s="29" t="n">
        <v>8</v>
      </c>
      <c r="I111" s="29" t="n">
        <v>0</v>
      </c>
      <c r="J111" s="30" t="n">
        <v>0.015</v>
      </c>
      <c r="K111" s="30" t="n">
        <v>0.018</v>
      </c>
      <c r="L111" s="30"/>
      <c r="M111" s="31" t="n">
        <f aca="false">J111*1000000</f>
        <v>15000</v>
      </c>
      <c r="N111" s="31"/>
      <c r="O111" s="32" t="n">
        <f aca="false">IFERROR(H111/E111,0%)</f>
        <v>0.00680079342589971</v>
      </c>
      <c r="P111" s="33" t="n">
        <f aca="false">IFERROR(G111/E111,0%)</f>
        <v>0.00680079342589971</v>
      </c>
      <c r="Q111" s="34"/>
      <c r="R111" s="35" t="n">
        <f aca="false">IFERROR(H111/E111,0%)*1000000</f>
        <v>6800.79342589971</v>
      </c>
      <c r="S111" s="36"/>
    </row>
    <row r="112" customFormat="false" ht="14.4" hidden="false" customHeight="false" outlineLevel="0" collapsed="false">
      <c r="A112" s="25" t="s">
        <v>135</v>
      </c>
      <c r="B112" s="26" t="n">
        <v>44063</v>
      </c>
      <c r="C112" s="7" t="s">
        <v>59</v>
      </c>
      <c r="D112" s="7" t="s">
        <v>60</v>
      </c>
      <c r="E112" s="28" t="n">
        <v>1292.83333333333</v>
      </c>
      <c r="F112" s="28" t="n">
        <v>0</v>
      </c>
      <c r="G112" s="29" t="n">
        <v>12</v>
      </c>
      <c r="H112" s="29" t="n">
        <v>12</v>
      </c>
      <c r="I112" s="29" t="n">
        <v>0</v>
      </c>
      <c r="J112" s="30" t="n">
        <v>0.015</v>
      </c>
      <c r="K112" s="30" t="n">
        <v>0.018</v>
      </c>
      <c r="L112" s="30"/>
      <c r="M112" s="31" t="n">
        <f aca="false">J112*1000000</f>
        <v>15000</v>
      </c>
      <c r="N112" s="31"/>
      <c r="O112" s="32" t="n">
        <f aca="false">IFERROR(H112/E112,0%)</f>
        <v>0.0092819388939023</v>
      </c>
      <c r="P112" s="33" t="n">
        <f aca="false">IFERROR(G112/E112,0%)</f>
        <v>0.0092819388939023</v>
      </c>
      <c r="Q112" s="34"/>
      <c r="R112" s="35" t="n">
        <f aca="false">IFERROR(H112/E112,0%)*1000000</f>
        <v>9281.93889390231</v>
      </c>
      <c r="S112" s="36"/>
    </row>
    <row r="113" customFormat="false" ht="14.4" hidden="false" customHeight="false" outlineLevel="0" collapsed="false">
      <c r="A113" s="25" t="s">
        <v>135</v>
      </c>
      <c r="B113" s="26" t="n">
        <v>44063</v>
      </c>
      <c r="C113" s="7" t="s">
        <v>61</v>
      </c>
      <c r="D113" s="7" t="s">
        <v>62</v>
      </c>
      <c r="E113" s="28" t="n">
        <v>1409.33333333333</v>
      </c>
      <c r="F113" s="28" t="n">
        <v>0</v>
      </c>
      <c r="G113" s="29" t="n">
        <v>9</v>
      </c>
      <c r="H113" s="29" t="n">
        <v>9</v>
      </c>
      <c r="I113" s="29" t="n">
        <v>0</v>
      </c>
      <c r="J113" s="30" t="n">
        <v>0.015</v>
      </c>
      <c r="K113" s="30" t="n">
        <v>0.018</v>
      </c>
      <c r="L113" s="30"/>
      <c r="M113" s="31" t="n">
        <f aca="false">J113*1000000</f>
        <v>15000</v>
      </c>
      <c r="N113" s="31"/>
      <c r="O113" s="32" t="n">
        <f aca="false">IFERROR(H113/E113,0%)</f>
        <v>0.00638599810785243</v>
      </c>
      <c r="P113" s="33" t="n">
        <f aca="false">IFERROR(G113/E113,0%)</f>
        <v>0.00638599810785243</v>
      </c>
      <c r="Q113" s="34"/>
      <c r="R113" s="35" t="n">
        <f aca="false">IFERROR(H113/E113,0%)*1000000</f>
        <v>6385.99810785243</v>
      </c>
      <c r="S113" s="36"/>
    </row>
    <row r="114" customFormat="false" ht="14.4" hidden="false" customHeight="false" outlineLevel="0" collapsed="false">
      <c r="A114" s="25" t="s">
        <v>135</v>
      </c>
      <c r="B114" s="26" t="n">
        <v>44063</v>
      </c>
      <c r="C114" s="7" t="s">
        <v>63</v>
      </c>
      <c r="D114" s="7" t="s">
        <v>64</v>
      </c>
      <c r="E114" s="39" t="n">
        <v>985.83333333333</v>
      </c>
      <c r="F114" s="28" t="n">
        <v>0</v>
      </c>
      <c r="G114" s="29" t="n">
        <v>7</v>
      </c>
      <c r="H114" s="29" t="n">
        <v>7</v>
      </c>
      <c r="I114" s="29" t="n">
        <v>0</v>
      </c>
      <c r="J114" s="30" t="n">
        <v>0.015</v>
      </c>
      <c r="K114" s="30" t="n">
        <v>0.018</v>
      </c>
      <c r="L114" s="30"/>
      <c r="M114" s="31" t="n">
        <f aca="false">J114*1000000</f>
        <v>15000</v>
      </c>
      <c r="N114" s="31"/>
      <c r="O114" s="32" t="n">
        <f aca="false">IFERROR(H114/E114,0%)</f>
        <v>0.00710059171597635</v>
      </c>
      <c r="P114" s="33" t="n">
        <f aca="false">IFERROR(G114/E114,0%)</f>
        <v>0.00710059171597635</v>
      </c>
      <c r="Q114" s="34"/>
      <c r="R114" s="35" t="n">
        <f aca="false">IFERROR(H114/E114,0%)*1000000</f>
        <v>7100.59171597636</v>
      </c>
      <c r="S114" s="36"/>
    </row>
    <row r="115" customFormat="false" ht="14.4" hidden="false" customHeight="false" outlineLevel="0" collapsed="false">
      <c r="A115" s="25" t="s">
        <v>135</v>
      </c>
      <c r="B115" s="26" t="n">
        <v>44063</v>
      </c>
      <c r="C115" s="7" t="s">
        <v>65</v>
      </c>
      <c r="D115" s="7" t="s">
        <v>66</v>
      </c>
      <c r="E115" s="28" t="n">
        <v>1102.33333333333</v>
      </c>
      <c r="F115" s="28" t="n">
        <v>0</v>
      </c>
      <c r="G115" s="40" t="n">
        <v>10</v>
      </c>
      <c r="H115" s="40" t="n">
        <v>10</v>
      </c>
      <c r="I115" s="29" t="n">
        <v>0</v>
      </c>
      <c r="J115" s="30" t="n">
        <v>0.015</v>
      </c>
      <c r="K115" s="30" t="n">
        <v>0.018</v>
      </c>
      <c r="L115" s="30"/>
      <c r="M115" s="31" t="n">
        <f aca="false">J115*1000000</f>
        <v>15000</v>
      </c>
      <c r="N115" s="31"/>
      <c r="O115" s="32" t="n">
        <f aca="false">IFERROR(H115/E115,0%)</f>
        <v>0.00907166616268524</v>
      </c>
      <c r="P115" s="33" t="n">
        <f aca="false">IFERROR(G115/E115,0%)</f>
        <v>0.00907166616268524</v>
      </c>
      <c r="Q115" s="34"/>
      <c r="R115" s="35" t="n">
        <f aca="false">IFERROR(H115/E115,0%)*1000000</f>
        <v>9071.66616268524</v>
      </c>
      <c r="S115" s="36"/>
    </row>
    <row r="116" customFormat="false" ht="14.4" hidden="false" customHeight="false" outlineLevel="0" collapsed="false">
      <c r="A116" s="25" t="s">
        <v>135</v>
      </c>
      <c r="B116" s="26" t="n">
        <v>44063</v>
      </c>
      <c r="C116" s="7" t="s">
        <v>67</v>
      </c>
      <c r="D116" s="7" t="s">
        <v>68</v>
      </c>
      <c r="E116" s="28" t="n">
        <v>888.83333333333</v>
      </c>
      <c r="F116" s="28" t="n">
        <v>0</v>
      </c>
      <c r="G116" s="29" t="n">
        <v>3</v>
      </c>
      <c r="H116" s="29" t="n">
        <v>3</v>
      </c>
      <c r="I116" s="29" t="n">
        <v>0</v>
      </c>
      <c r="J116" s="30" t="n">
        <v>0.015</v>
      </c>
      <c r="K116" s="30" t="n">
        <v>0.018</v>
      </c>
      <c r="L116" s="30"/>
      <c r="M116" s="31" t="n">
        <f aca="false">J116*1000000</f>
        <v>15000</v>
      </c>
      <c r="N116" s="31"/>
      <c r="O116" s="32" t="n">
        <f aca="false">IFERROR(H116/E116,0%)</f>
        <v>0.00337521095068443</v>
      </c>
      <c r="P116" s="33" t="n">
        <f aca="false">IFERROR(G116/E116,0%)</f>
        <v>0.00337521095068443</v>
      </c>
      <c r="Q116" s="34"/>
      <c r="R116" s="35" t="n">
        <f aca="false">IFERROR(H116/E116,0%)*1000000</f>
        <v>3375.21095068443</v>
      </c>
      <c r="S116" s="36"/>
    </row>
    <row r="117" customFormat="false" ht="14.4" hidden="false" customHeight="false" outlineLevel="0" collapsed="false">
      <c r="A117" s="25" t="s">
        <v>135</v>
      </c>
      <c r="B117" s="26" t="n">
        <v>44063</v>
      </c>
      <c r="C117" s="7" t="s">
        <v>69</v>
      </c>
      <c r="D117" s="7" t="s">
        <v>70</v>
      </c>
      <c r="E117" s="39" t="n">
        <v>1005.33333333333</v>
      </c>
      <c r="F117" s="28" t="n">
        <v>0</v>
      </c>
      <c r="G117" s="38" t="n">
        <v>3</v>
      </c>
      <c r="H117" s="38" t="n">
        <v>3</v>
      </c>
      <c r="I117" s="29" t="n">
        <v>0</v>
      </c>
      <c r="J117" s="30" t="n">
        <v>0.015</v>
      </c>
      <c r="K117" s="30" t="n">
        <v>0.018</v>
      </c>
      <c r="L117" s="30"/>
      <c r="M117" s="31" t="n">
        <f aca="false">J117*1000000</f>
        <v>15000</v>
      </c>
      <c r="N117" s="31"/>
      <c r="O117" s="32" t="n">
        <f aca="false">IFERROR(H117/E117,0%)</f>
        <v>0.00298408488063661</v>
      </c>
      <c r="P117" s="33" t="n">
        <f aca="false">IFERROR(G117/E117,0%)</f>
        <v>0.00298408488063661</v>
      </c>
      <c r="Q117" s="34"/>
      <c r="R117" s="35" t="n">
        <f aca="false">IFERROR(H117/E117,0%)*1000000</f>
        <v>2984.08488063661</v>
      </c>
      <c r="S117" s="36"/>
    </row>
    <row r="118" customFormat="false" ht="14.4" hidden="false" customHeight="false" outlineLevel="0" collapsed="false">
      <c r="A118" s="25" t="s">
        <v>135</v>
      </c>
      <c r="B118" s="26" t="n">
        <v>44063</v>
      </c>
      <c r="C118" s="7" t="s">
        <v>71</v>
      </c>
      <c r="D118" s="7" t="s">
        <v>72</v>
      </c>
      <c r="E118" s="28" t="n">
        <v>1121.83333333333</v>
      </c>
      <c r="F118" s="28" t="n">
        <f aca="false">E118-100</f>
        <v>1021.83333333333</v>
      </c>
      <c r="G118" s="29" t="n">
        <v>1</v>
      </c>
      <c r="H118" s="29" t="n">
        <v>1</v>
      </c>
      <c r="I118" s="29" t="n">
        <v>0</v>
      </c>
      <c r="J118" s="30" t="n">
        <v>0.015</v>
      </c>
      <c r="K118" s="30" t="n">
        <v>0.018</v>
      </c>
      <c r="L118" s="30" t="n">
        <v>0.004</v>
      </c>
      <c r="M118" s="31" t="n">
        <f aca="false">J118*1000000</f>
        <v>15000</v>
      </c>
      <c r="N118" s="31" t="n">
        <f aca="false">L118*1000000</f>
        <v>4000</v>
      </c>
      <c r="O118" s="32" t="n">
        <f aca="false">IFERROR(H118/E118,0%)</f>
        <v>0.000891398009211115</v>
      </c>
      <c r="P118" s="33" t="n">
        <f aca="false">IFERROR(G118/E118,0%)</f>
        <v>0.000891398009211115</v>
      </c>
      <c r="Q118" s="34" t="n">
        <f aca="false">IFERROR(I118/F118,0%)</f>
        <v>0</v>
      </c>
      <c r="R118" s="35" t="n">
        <f aca="false">IFERROR(H118/E118,0%)*1000000</f>
        <v>891.398009211115</v>
      </c>
      <c r="S118" s="36" t="n">
        <f aca="false">IFERROR(I118/F118,0%)*1000000</f>
        <v>0</v>
      </c>
    </row>
    <row r="119" customFormat="false" ht="14.4" hidden="false" customHeight="false" outlineLevel="0" collapsed="false">
      <c r="A119" s="25" t="s">
        <v>135</v>
      </c>
      <c r="B119" s="26" t="n">
        <v>44063</v>
      </c>
      <c r="C119" s="7" t="s">
        <v>73</v>
      </c>
      <c r="D119" s="7" t="s">
        <v>74</v>
      </c>
      <c r="E119" s="28" t="n">
        <v>1188.33333333333</v>
      </c>
      <c r="F119" s="28" t="n">
        <f aca="false">E119-100</f>
        <v>1088.33333333333</v>
      </c>
      <c r="G119" s="29" t="n">
        <v>4</v>
      </c>
      <c r="H119" s="29" t="n">
        <v>4</v>
      </c>
      <c r="I119" s="29" t="n">
        <v>0</v>
      </c>
      <c r="J119" s="30" t="n">
        <v>0.015</v>
      </c>
      <c r="K119" s="30" t="n">
        <v>0.018</v>
      </c>
      <c r="L119" s="30" t="n">
        <v>0.004</v>
      </c>
      <c r="M119" s="31" t="n">
        <f aca="false">J119*1000000</f>
        <v>15000</v>
      </c>
      <c r="N119" s="31" t="n">
        <f aca="false">L119*1000000</f>
        <v>4000</v>
      </c>
      <c r="O119" s="32" t="n">
        <f aca="false">IFERROR(H119/E119,0%)</f>
        <v>0.00336605890603087</v>
      </c>
      <c r="P119" s="33" t="n">
        <f aca="false">IFERROR(G119/E119,0%)</f>
        <v>0.00336605890603087</v>
      </c>
      <c r="Q119" s="34" t="n">
        <f aca="false">IFERROR(I119/F119,0%)</f>
        <v>0</v>
      </c>
      <c r="R119" s="35" t="n">
        <f aca="false">IFERROR(H119/E119,0%)*1000000</f>
        <v>3366.05890603087</v>
      </c>
      <c r="S119" s="36" t="n">
        <f aca="false">IFERROR(I119/F119,0%)*1000000</f>
        <v>0</v>
      </c>
    </row>
    <row r="120" customFormat="false" ht="14.4" hidden="false" customHeight="false" outlineLevel="0" collapsed="false">
      <c r="A120" s="25" t="s">
        <v>135</v>
      </c>
      <c r="B120" s="26" t="n">
        <v>44063</v>
      </c>
      <c r="C120" s="7" t="s">
        <v>75</v>
      </c>
      <c r="D120" s="7" t="s">
        <v>76</v>
      </c>
      <c r="E120" s="39" t="n">
        <v>664.83333333333</v>
      </c>
      <c r="F120" s="28" t="n">
        <f aca="false">E120-100</f>
        <v>564.83333333333</v>
      </c>
      <c r="G120" s="29" t="n">
        <v>10</v>
      </c>
      <c r="H120" s="29" t="n">
        <v>10</v>
      </c>
      <c r="I120" s="29" t="n">
        <v>0</v>
      </c>
      <c r="J120" s="30" t="n">
        <v>0.015</v>
      </c>
      <c r="K120" s="30" t="n">
        <v>0.018</v>
      </c>
      <c r="L120" s="30" t="n">
        <v>0.004</v>
      </c>
      <c r="M120" s="31" t="n">
        <f aca="false">J120*1000000</f>
        <v>15000</v>
      </c>
      <c r="N120" s="31" t="n">
        <f aca="false">L120*1000000</f>
        <v>4000</v>
      </c>
      <c r="O120" s="32" t="n">
        <f aca="false">IFERROR(H120/E120,0%)</f>
        <v>0.0150413637503134</v>
      </c>
      <c r="P120" s="33" t="n">
        <f aca="false">IFERROR(G120/E120,0%)</f>
        <v>0.0150413637503134</v>
      </c>
      <c r="Q120" s="34" t="n">
        <f aca="false">IFERROR(I120/F120,0%)</f>
        <v>0</v>
      </c>
      <c r="R120" s="35" t="n">
        <f aca="false">IFERROR(H120/E120,0%)*1000000</f>
        <v>15041.3637503134</v>
      </c>
      <c r="S120" s="36" t="n">
        <f aca="false">IFERROR(I120/F120,0%)*1000000</f>
        <v>0</v>
      </c>
    </row>
    <row r="121" customFormat="false" ht="14.4" hidden="false" customHeight="false" outlineLevel="0" collapsed="false">
      <c r="A121" s="25" t="s">
        <v>135</v>
      </c>
      <c r="B121" s="26" t="n">
        <v>44064</v>
      </c>
      <c r="C121" s="7" t="s">
        <v>55</v>
      </c>
      <c r="D121" s="7" t="s">
        <v>56</v>
      </c>
      <c r="E121" s="28" t="n">
        <v>567.83333333333</v>
      </c>
      <c r="F121" s="28" t="n">
        <v>0</v>
      </c>
      <c r="G121" s="29" t="n">
        <v>11</v>
      </c>
      <c r="H121" s="29" t="n">
        <v>11</v>
      </c>
      <c r="I121" s="29" t="n">
        <v>0</v>
      </c>
      <c r="J121" s="30" t="n">
        <v>0.015</v>
      </c>
      <c r="K121" s="30" t="n">
        <v>0.018</v>
      </c>
      <c r="L121" s="30"/>
      <c r="M121" s="31" t="n">
        <f aca="false">J121*1000000</f>
        <v>15000</v>
      </c>
      <c r="N121" s="31"/>
      <c r="O121" s="32" t="n">
        <f aca="false">IFERROR(H121/E121,0%)</f>
        <v>0.0193718814206048</v>
      </c>
      <c r="P121" s="33" t="n">
        <f aca="false">IFERROR(G121/E121,0%)</f>
        <v>0.0193718814206048</v>
      </c>
      <c r="Q121" s="34"/>
      <c r="R121" s="35" t="n">
        <f aca="false">IFERROR(H121/E121,0%)*1000000</f>
        <v>19371.8814206048</v>
      </c>
      <c r="S121" s="36"/>
    </row>
    <row r="122" customFormat="false" ht="14.4" hidden="false" customHeight="false" outlineLevel="0" collapsed="false">
      <c r="A122" s="25" t="s">
        <v>135</v>
      </c>
      <c r="B122" s="26" t="n">
        <v>44064</v>
      </c>
      <c r="C122" s="7" t="s">
        <v>57</v>
      </c>
      <c r="D122" s="7" t="s">
        <v>58</v>
      </c>
      <c r="E122" s="28" t="n">
        <v>635</v>
      </c>
      <c r="F122" s="28" t="n">
        <v>0</v>
      </c>
      <c r="G122" s="29" t="n">
        <v>1</v>
      </c>
      <c r="H122" s="29" t="n">
        <v>1</v>
      </c>
      <c r="I122" s="29" t="n">
        <v>0</v>
      </c>
      <c r="J122" s="30" t="n">
        <v>0.015</v>
      </c>
      <c r="K122" s="30" t="n">
        <v>0.018</v>
      </c>
      <c r="L122" s="30"/>
      <c r="M122" s="31" t="n">
        <f aca="false">J122*1000000</f>
        <v>15000</v>
      </c>
      <c r="N122" s="31"/>
      <c r="O122" s="32" t="n">
        <f aca="false">IFERROR(H122/E122,0%)</f>
        <v>0.0015748031496063</v>
      </c>
      <c r="P122" s="33" t="n">
        <f aca="false">IFERROR(G122/E122,0%)</f>
        <v>0.0015748031496063</v>
      </c>
      <c r="Q122" s="34"/>
      <c r="R122" s="35" t="n">
        <f aca="false">IFERROR(H122/E122,0%)*1000000</f>
        <v>1574.8031496063</v>
      </c>
      <c r="S122" s="36"/>
    </row>
    <row r="123" customFormat="false" ht="14.4" hidden="false" customHeight="false" outlineLevel="0" collapsed="false">
      <c r="A123" s="25" t="s">
        <v>135</v>
      </c>
      <c r="B123" s="26" t="n">
        <v>44064</v>
      </c>
      <c r="C123" s="7" t="s">
        <v>59</v>
      </c>
      <c r="D123" s="7" t="s">
        <v>60</v>
      </c>
      <c r="E123" s="28" t="n">
        <v>851</v>
      </c>
      <c r="F123" s="28" t="n">
        <v>0</v>
      </c>
      <c r="G123" s="29" t="n">
        <v>0</v>
      </c>
      <c r="H123" s="29" t="n">
        <v>0</v>
      </c>
      <c r="I123" s="29" t="n">
        <v>0</v>
      </c>
      <c r="J123" s="30" t="n">
        <v>0.015</v>
      </c>
      <c r="K123" s="30" t="n">
        <v>0.018</v>
      </c>
      <c r="L123" s="30"/>
      <c r="M123" s="31" t="n">
        <f aca="false">J123*1000000</f>
        <v>15000</v>
      </c>
      <c r="N123" s="31"/>
      <c r="O123" s="32" t="n">
        <f aca="false">IFERROR(H123/E123,0%)</f>
        <v>0</v>
      </c>
      <c r="P123" s="33" t="n">
        <f aca="false">IFERROR(G123/E123,0%)</f>
        <v>0</v>
      </c>
      <c r="Q123" s="34"/>
      <c r="R123" s="35" t="n">
        <f aca="false">IFERROR(H123/E123,0%)*1000000</f>
        <v>0</v>
      </c>
      <c r="S123" s="36"/>
    </row>
    <row r="124" customFormat="false" ht="14.4" hidden="false" customHeight="false" outlineLevel="0" collapsed="false">
      <c r="A124" s="25" t="s">
        <v>135</v>
      </c>
      <c r="B124" s="26" t="n">
        <v>44064</v>
      </c>
      <c r="C124" s="7" t="s">
        <v>61</v>
      </c>
      <c r="D124" s="7" t="s">
        <v>62</v>
      </c>
      <c r="E124" s="28" t="n">
        <v>861</v>
      </c>
      <c r="F124" s="28" t="n">
        <v>0</v>
      </c>
      <c r="G124" s="29" t="n">
        <v>3</v>
      </c>
      <c r="H124" s="29" t="n">
        <v>3</v>
      </c>
      <c r="I124" s="29" t="n">
        <v>0</v>
      </c>
      <c r="J124" s="30" t="n">
        <v>0.015</v>
      </c>
      <c r="K124" s="30" t="n">
        <v>0.018</v>
      </c>
      <c r="L124" s="30"/>
      <c r="M124" s="31" t="n">
        <f aca="false">J124*1000000</f>
        <v>15000</v>
      </c>
      <c r="N124" s="31"/>
      <c r="O124" s="32" t="n">
        <f aca="false">IFERROR(H124/E124,0%)</f>
        <v>0.00348432055749129</v>
      </c>
      <c r="P124" s="33" t="n">
        <f aca="false">IFERROR(G124/E124,0%)</f>
        <v>0.00348432055749129</v>
      </c>
      <c r="Q124" s="34"/>
      <c r="R124" s="35" t="n">
        <f aca="false">IFERROR(H124/E124,0%)*1000000</f>
        <v>3484.32055749129</v>
      </c>
      <c r="S124" s="36"/>
    </row>
    <row r="125" customFormat="false" ht="14.4" hidden="false" customHeight="false" outlineLevel="0" collapsed="false">
      <c r="A125" s="25" t="s">
        <v>135</v>
      </c>
      <c r="B125" s="26" t="n">
        <v>44064</v>
      </c>
      <c r="C125" s="7" t="s">
        <v>63</v>
      </c>
      <c r="D125" s="7" t="s">
        <v>64</v>
      </c>
      <c r="E125" s="28" t="n">
        <v>1106</v>
      </c>
      <c r="F125" s="28" t="n">
        <v>0</v>
      </c>
      <c r="G125" s="29" t="n">
        <v>2</v>
      </c>
      <c r="H125" s="29" t="n">
        <v>2</v>
      </c>
      <c r="I125" s="29" t="n">
        <v>0</v>
      </c>
      <c r="J125" s="30" t="n">
        <v>0.015</v>
      </c>
      <c r="K125" s="30" t="n">
        <v>0.018</v>
      </c>
      <c r="L125" s="30"/>
      <c r="M125" s="31" t="n">
        <f aca="false">J125*1000000</f>
        <v>15000</v>
      </c>
      <c r="N125" s="31"/>
      <c r="O125" s="32" t="n">
        <f aca="false">IFERROR(H125/E125,0%)</f>
        <v>0.00180831826401447</v>
      </c>
      <c r="P125" s="33" t="n">
        <f aca="false">IFERROR(G125/E125,0%)</f>
        <v>0.00180831826401447</v>
      </c>
      <c r="Q125" s="34"/>
      <c r="R125" s="35" t="n">
        <f aca="false">IFERROR(H125/E125,0%)*1000000</f>
        <v>1808.31826401447</v>
      </c>
      <c r="S125" s="36"/>
    </row>
    <row r="126" customFormat="false" ht="14.4" hidden="false" customHeight="false" outlineLevel="0" collapsed="false">
      <c r="A126" s="25" t="s">
        <v>135</v>
      </c>
      <c r="B126" s="26" t="n">
        <v>44064</v>
      </c>
      <c r="C126" s="7" t="s">
        <v>65</v>
      </c>
      <c r="D126" s="7" t="s">
        <v>66</v>
      </c>
      <c r="E126" s="28" t="n">
        <v>728</v>
      </c>
      <c r="F126" s="28" t="n">
        <v>0</v>
      </c>
      <c r="G126" s="29" t="n">
        <v>1</v>
      </c>
      <c r="H126" s="29" t="n">
        <v>1</v>
      </c>
      <c r="I126" s="29" t="n">
        <v>0</v>
      </c>
      <c r="J126" s="30" t="n">
        <v>0.015</v>
      </c>
      <c r="K126" s="30" t="n">
        <v>0.018</v>
      </c>
      <c r="L126" s="30"/>
      <c r="M126" s="31" t="n">
        <f aca="false">J126*1000000</f>
        <v>15000</v>
      </c>
      <c r="N126" s="31"/>
      <c r="O126" s="32" t="n">
        <f aca="false">IFERROR(H126/E126,0%)</f>
        <v>0.00137362637362637</v>
      </c>
      <c r="P126" s="33" t="n">
        <f aca="false">IFERROR(G126/E126,0%)</f>
        <v>0.00137362637362637</v>
      </c>
      <c r="Q126" s="34"/>
      <c r="R126" s="35" t="n">
        <f aca="false">IFERROR(H126/E126,0%)*1000000</f>
        <v>1373.62637362637</v>
      </c>
      <c r="S126" s="36"/>
    </row>
    <row r="127" customFormat="false" ht="14.4" hidden="false" customHeight="false" outlineLevel="0" collapsed="false">
      <c r="A127" s="25" t="s">
        <v>135</v>
      </c>
      <c r="B127" s="26" t="n">
        <v>44064</v>
      </c>
      <c r="C127" s="7" t="s">
        <v>67</v>
      </c>
      <c r="D127" s="7" t="s">
        <v>68</v>
      </c>
      <c r="E127" s="28" t="n">
        <v>788</v>
      </c>
      <c r="F127" s="28" t="n">
        <v>0</v>
      </c>
      <c r="G127" s="29" t="n">
        <v>0</v>
      </c>
      <c r="H127" s="29" t="n">
        <v>0</v>
      </c>
      <c r="I127" s="29" t="n">
        <v>0</v>
      </c>
      <c r="J127" s="30" t="n">
        <v>0.015</v>
      </c>
      <c r="K127" s="30" t="n">
        <v>0.018</v>
      </c>
      <c r="L127" s="30"/>
      <c r="M127" s="31" t="n">
        <f aca="false">J127*1000000</f>
        <v>15000</v>
      </c>
      <c r="N127" s="31"/>
      <c r="O127" s="32" t="n">
        <f aca="false">IFERROR(H127/E127,0%)</f>
        <v>0</v>
      </c>
      <c r="P127" s="33" t="n">
        <f aca="false">IFERROR(G127/E127,0%)</f>
        <v>0</v>
      </c>
      <c r="Q127" s="34"/>
      <c r="R127" s="35" t="n">
        <f aca="false">IFERROR(H127/E127,0%)*1000000</f>
        <v>0</v>
      </c>
      <c r="S127" s="36"/>
    </row>
    <row r="128" customFormat="false" ht="14.4" hidden="false" customHeight="false" outlineLevel="0" collapsed="false">
      <c r="A128" s="25" t="s">
        <v>135</v>
      </c>
      <c r="B128" s="26" t="n">
        <v>44064</v>
      </c>
      <c r="C128" s="7" t="s">
        <v>69</v>
      </c>
      <c r="D128" s="7" t="s">
        <v>70</v>
      </c>
      <c r="E128" s="28" t="n">
        <v>577</v>
      </c>
      <c r="F128" s="28" t="n">
        <v>0</v>
      </c>
      <c r="G128" s="29" t="n">
        <v>0</v>
      </c>
      <c r="H128" s="29" t="n">
        <v>0</v>
      </c>
      <c r="I128" s="29" t="n">
        <v>0</v>
      </c>
      <c r="J128" s="30" t="n">
        <v>0.015</v>
      </c>
      <c r="K128" s="30" t="n">
        <v>0.018</v>
      </c>
      <c r="L128" s="30"/>
      <c r="M128" s="31" t="n">
        <f aca="false">J128*1000000</f>
        <v>15000</v>
      </c>
      <c r="N128" s="31"/>
      <c r="O128" s="32" t="n">
        <f aca="false">IFERROR(H128/E128,0%)</f>
        <v>0</v>
      </c>
      <c r="P128" s="33" t="n">
        <f aca="false">IFERROR(G128/E128,0%)</f>
        <v>0</v>
      </c>
      <c r="Q128" s="34"/>
      <c r="R128" s="35" t="n">
        <f aca="false">IFERROR(H128/E128,0%)*1000000</f>
        <v>0</v>
      </c>
      <c r="S128" s="36"/>
    </row>
    <row r="129" customFormat="false" ht="14.4" hidden="false" customHeight="false" outlineLevel="0" collapsed="false">
      <c r="A129" s="25" t="s">
        <v>135</v>
      </c>
      <c r="B129" s="26" t="n">
        <v>44064</v>
      </c>
      <c r="C129" s="7" t="s">
        <v>71</v>
      </c>
      <c r="D129" s="7" t="s">
        <v>72</v>
      </c>
      <c r="E129" s="39" t="n">
        <v>672</v>
      </c>
      <c r="F129" s="28" t="n">
        <f aca="false">E129-100</f>
        <v>572</v>
      </c>
      <c r="G129" s="29" t="n">
        <v>3</v>
      </c>
      <c r="H129" s="29" t="n">
        <v>3</v>
      </c>
      <c r="I129" s="29" t="n">
        <v>0</v>
      </c>
      <c r="J129" s="30" t="n">
        <v>0.015</v>
      </c>
      <c r="K129" s="30" t="n">
        <v>0.018</v>
      </c>
      <c r="L129" s="30" t="n">
        <v>0.004</v>
      </c>
      <c r="M129" s="31" t="n">
        <f aca="false">J129*1000000</f>
        <v>15000</v>
      </c>
      <c r="N129" s="31" t="n">
        <f aca="false">L129*1000000</f>
        <v>4000</v>
      </c>
      <c r="O129" s="32" t="n">
        <f aca="false">IFERROR(H129/E129,0%)</f>
        <v>0.00446428571428571</v>
      </c>
      <c r="P129" s="33" t="n">
        <f aca="false">IFERROR(G129/E129,0%)</f>
        <v>0.00446428571428571</v>
      </c>
      <c r="Q129" s="34" t="n">
        <f aca="false">IFERROR(I129/F129,0%)</f>
        <v>0</v>
      </c>
      <c r="R129" s="35" t="n">
        <f aca="false">IFERROR(H129/E129,0%)*1000000</f>
        <v>4464.28571428571</v>
      </c>
      <c r="S129" s="36" t="n">
        <f aca="false">IFERROR(I129/F129,0%)*1000000</f>
        <v>0</v>
      </c>
    </row>
    <row r="130" customFormat="false" ht="14.4" hidden="false" customHeight="false" outlineLevel="0" collapsed="false">
      <c r="A130" s="25" t="s">
        <v>135</v>
      </c>
      <c r="B130" s="26" t="n">
        <v>44064</v>
      </c>
      <c r="C130" s="7" t="s">
        <v>73</v>
      </c>
      <c r="D130" s="7" t="s">
        <v>74</v>
      </c>
      <c r="E130" s="39" t="n">
        <v>1074</v>
      </c>
      <c r="F130" s="28" t="n">
        <f aca="false">E130-100</f>
        <v>974</v>
      </c>
      <c r="G130" s="29" t="n">
        <v>7</v>
      </c>
      <c r="H130" s="29" t="n">
        <v>7</v>
      </c>
      <c r="I130" s="29" t="n">
        <v>0</v>
      </c>
      <c r="J130" s="30" t="n">
        <v>0.015</v>
      </c>
      <c r="K130" s="30" t="n">
        <v>0.018</v>
      </c>
      <c r="L130" s="30" t="n">
        <v>0.004</v>
      </c>
      <c r="M130" s="31" t="n">
        <f aca="false">J130*1000000</f>
        <v>15000</v>
      </c>
      <c r="N130" s="31" t="n">
        <f aca="false">L130*1000000</f>
        <v>4000</v>
      </c>
      <c r="O130" s="32" t="n">
        <f aca="false">IFERROR(H130/E130,0%)</f>
        <v>0.00651769087523277</v>
      </c>
      <c r="P130" s="33" t="n">
        <f aca="false">IFERROR(G130/E130,0%)</f>
        <v>0.00651769087523277</v>
      </c>
      <c r="Q130" s="34" t="n">
        <f aca="false">IFERROR(I130/F130,0%)</f>
        <v>0</v>
      </c>
      <c r="R130" s="35" t="n">
        <f aca="false">IFERROR(H130/E130,0%)*1000000</f>
        <v>6517.69087523277</v>
      </c>
      <c r="S130" s="36" t="n">
        <f aca="false">IFERROR(I130/F130,0%)*1000000</f>
        <v>0</v>
      </c>
    </row>
    <row r="131" customFormat="false" ht="14.4" hidden="false" customHeight="false" outlineLevel="0" collapsed="false">
      <c r="A131" s="25" t="s">
        <v>135</v>
      </c>
      <c r="B131" s="26" t="n">
        <v>44064</v>
      </c>
      <c r="C131" s="7" t="s">
        <v>75</v>
      </c>
      <c r="D131" s="7" t="s">
        <v>76</v>
      </c>
      <c r="E131" s="28" t="n">
        <v>427</v>
      </c>
      <c r="F131" s="28" t="n">
        <v>0</v>
      </c>
      <c r="G131" s="29" t="n">
        <v>6</v>
      </c>
      <c r="H131" s="29" t="n">
        <v>6</v>
      </c>
      <c r="I131" s="29" t="n">
        <v>2</v>
      </c>
      <c r="J131" s="30" t="n">
        <v>0.015</v>
      </c>
      <c r="K131" s="30" t="n">
        <v>0.018</v>
      </c>
      <c r="L131" s="30" t="n">
        <v>0.004</v>
      </c>
      <c r="M131" s="31" t="n">
        <f aca="false">J131*1000000</f>
        <v>15000</v>
      </c>
      <c r="N131" s="31" t="n">
        <f aca="false">L131*1000000</f>
        <v>4000</v>
      </c>
      <c r="O131" s="32" t="n">
        <f aca="false">IFERROR(H131/E131,0%)</f>
        <v>0.0140515222482436</v>
      </c>
      <c r="P131" s="33" t="n">
        <f aca="false">IFERROR(G131/E131,0%)</f>
        <v>0.0140515222482436</v>
      </c>
      <c r="Q131" s="34" t="n">
        <f aca="false">IFERROR(I131/F131,0%)</f>
        <v>0</v>
      </c>
      <c r="R131" s="35" t="n">
        <f aca="false">IFERROR(H131/E131,0%)*1000000</f>
        <v>14051.5222482436</v>
      </c>
      <c r="S131" s="36" t="n">
        <f aca="false">IFERROR(I131/F131,0%)*1000000</f>
        <v>0</v>
      </c>
    </row>
    <row r="132" customFormat="false" ht="14.4" hidden="false" customHeight="false" outlineLevel="0" collapsed="false">
      <c r="A132" s="25" t="s">
        <v>135</v>
      </c>
      <c r="B132" s="26" t="n">
        <v>44065</v>
      </c>
      <c r="C132" s="7" t="s">
        <v>55</v>
      </c>
      <c r="D132" s="7" t="s">
        <v>56</v>
      </c>
      <c r="E132" s="28" t="n">
        <v>618</v>
      </c>
      <c r="F132" s="28" t="n">
        <v>0</v>
      </c>
      <c r="G132" s="29" t="n">
        <v>1</v>
      </c>
      <c r="H132" s="29" t="n">
        <v>1</v>
      </c>
      <c r="I132" s="29" t="n">
        <v>0</v>
      </c>
      <c r="J132" s="30" t="n">
        <v>0.015</v>
      </c>
      <c r="K132" s="30" t="n">
        <v>0.018</v>
      </c>
      <c r="L132" s="30"/>
      <c r="M132" s="31" t="n">
        <f aca="false">J132*1000000</f>
        <v>15000</v>
      </c>
      <c r="N132" s="31"/>
      <c r="O132" s="32" t="n">
        <f aca="false">IFERROR(H132/E132,0%)</f>
        <v>0.00161812297734628</v>
      </c>
      <c r="P132" s="33" t="n">
        <f aca="false">IFERROR(G132/E132,0%)</f>
        <v>0.00161812297734628</v>
      </c>
      <c r="Q132" s="34"/>
      <c r="R132" s="35" t="n">
        <f aca="false">IFERROR(H132/E132,0%)*1000000</f>
        <v>1618.12297734628</v>
      </c>
      <c r="S132" s="36"/>
    </row>
    <row r="133" customFormat="false" ht="14.4" hidden="false" customHeight="false" outlineLevel="0" collapsed="false">
      <c r="A133" s="25" t="s">
        <v>135</v>
      </c>
      <c r="B133" s="26" t="n">
        <v>44065</v>
      </c>
      <c r="C133" s="7" t="s">
        <v>57</v>
      </c>
      <c r="D133" s="7" t="s">
        <v>58</v>
      </c>
      <c r="E133" s="39" t="n">
        <v>783</v>
      </c>
      <c r="F133" s="28" t="n">
        <v>0</v>
      </c>
      <c r="G133" s="29" t="n">
        <v>1</v>
      </c>
      <c r="H133" s="29" t="n">
        <v>1</v>
      </c>
      <c r="I133" s="29" t="n">
        <v>0</v>
      </c>
      <c r="J133" s="30" t="n">
        <v>0.015</v>
      </c>
      <c r="K133" s="30" t="n">
        <v>0.018</v>
      </c>
      <c r="L133" s="30"/>
      <c r="M133" s="31" t="n">
        <f aca="false">J133*1000000</f>
        <v>15000</v>
      </c>
      <c r="N133" s="31"/>
      <c r="O133" s="32" t="n">
        <f aca="false">IFERROR(H133/E133,0%)</f>
        <v>0.00127713920817369</v>
      </c>
      <c r="P133" s="33" t="n">
        <f aca="false">IFERROR(G133/E133,0%)</f>
        <v>0.00127713920817369</v>
      </c>
      <c r="Q133" s="34"/>
      <c r="R133" s="35" t="n">
        <f aca="false">IFERROR(H133/E133,0%)*1000000</f>
        <v>1277.13920817369</v>
      </c>
      <c r="S133" s="36"/>
    </row>
    <row r="134" customFormat="false" ht="14.4" hidden="false" customHeight="false" outlineLevel="0" collapsed="false">
      <c r="A134" s="25" t="s">
        <v>135</v>
      </c>
      <c r="B134" s="26" t="n">
        <v>44065</v>
      </c>
      <c r="C134" s="7" t="s">
        <v>59</v>
      </c>
      <c r="D134" s="7" t="s">
        <v>60</v>
      </c>
      <c r="E134" s="28" t="n">
        <v>724</v>
      </c>
      <c r="F134" s="28" t="n">
        <v>0</v>
      </c>
      <c r="G134" s="29" t="n">
        <v>1</v>
      </c>
      <c r="H134" s="29" t="n">
        <v>1</v>
      </c>
      <c r="I134" s="29" t="n">
        <v>0</v>
      </c>
      <c r="J134" s="30" t="n">
        <v>0.015</v>
      </c>
      <c r="K134" s="30" t="n">
        <v>0.018</v>
      </c>
      <c r="L134" s="30"/>
      <c r="M134" s="31" t="n">
        <f aca="false">J134*1000000</f>
        <v>15000</v>
      </c>
      <c r="N134" s="31"/>
      <c r="O134" s="32" t="n">
        <f aca="false">IFERROR(H134/E134,0%)</f>
        <v>0.00138121546961326</v>
      </c>
      <c r="P134" s="33" t="n">
        <f aca="false">IFERROR(G134/E134,0%)</f>
        <v>0.00138121546961326</v>
      </c>
      <c r="Q134" s="34"/>
      <c r="R134" s="35" t="n">
        <f aca="false">IFERROR(H134/E134,0%)*1000000</f>
        <v>1381.21546961326</v>
      </c>
      <c r="S134" s="36"/>
    </row>
    <row r="135" customFormat="false" ht="14.4" hidden="false" customHeight="false" outlineLevel="0" collapsed="false">
      <c r="A135" s="25" t="s">
        <v>135</v>
      </c>
      <c r="B135" s="26" t="n">
        <v>44065</v>
      </c>
      <c r="C135" s="7" t="s">
        <v>61</v>
      </c>
      <c r="D135" s="7" t="s">
        <v>62</v>
      </c>
      <c r="E135" s="28" t="n">
        <v>852</v>
      </c>
      <c r="F135" s="28" t="n">
        <v>0</v>
      </c>
      <c r="G135" s="29" t="n">
        <v>2</v>
      </c>
      <c r="H135" s="29" t="n">
        <v>2</v>
      </c>
      <c r="I135" s="29" t="n">
        <v>0</v>
      </c>
      <c r="J135" s="30" t="n">
        <v>0.015</v>
      </c>
      <c r="K135" s="30" t="n">
        <v>0.018</v>
      </c>
      <c r="L135" s="30"/>
      <c r="M135" s="31" t="n">
        <f aca="false">J135*1000000</f>
        <v>15000</v>
      </c>
      <c r="N135" s="31"/>
      <c r="O135" s="32" t="n">
        <f aca="false">IFERROR(H135/E135,0%)</f>
        <v>0.00234741784037559</v>
      </c>
      <c r="P135" s="33" t="n">
        <f aca="false">IFERROR(G135/E135,0%)</f>
        <v>0.00234741784037559</v>
      </c>
      <c r="Q135" s="34"/>
      <c r="R135" s="35" t="n">
        <f aca="false">IFERROR(H135/E135,0%)*1000000</f>
        <v>2347.41784037559</v>
      </c>
      <c r="S135" s="36"/>
    </row>
    <row r="136" customFormat="false" ht="14.4" hidden="false" customHeight="false" outlineLevel="0" collapsed="false">
      <c r="A136" s="25" t="s">
        <v>135</v>
      </c>
      <c r="B136" s="26" t="n">
        <v>44065</v>
      </c>
      <c r="C136" s="7" t="s">
        <v>63</v>
      </c>
      <c r="D136" s="7" t="s">
        <v>64</v>
      </c>
      <c r="E136" s="28" t="n">
        <v>0</v>
      </c>
      <c r="F136" s="28" t="n">
        <v>0</v>
      </c>
      <c r="G136" s="29" t="n">
        <v>0</v>
      </c>
      <c r="H136" s="29" t="n">
        <v>0</v>
      </c>
      <c r="I136" s="29" t="n">
        <v>0</v>
      </c>
      <c r="J136" s="30" t="n">
        <v>0.015</v>
      </c>
      <c r="K136" s="30" t="n">
        <v>0.018</v>
      </c>
      <c r="L136" s="30"/>
      <c r="M136" s="31" t="n">
        <f aca="false">J136*1000000</f>
        <v>15000</v>
      </c>
      <c r="N136" s="31"/>
      <c r="O136" s="32" t="n">
        <f aca="false">IFERROR(H136/E136,0%)</f>
        <v>0</v>
      </c>
      <c r="P136" s="33" t="n">
        <f aca="false">IFERROR(G136/E136,0%)</f>
        <v>0</v>
      </c>
      <c r="Q136" s="34"/>
      <c r="R136" s="35" t="n">
        <f aca="false">IFERROR(H136/E136,0%)*1000000</f>
        <v>0</v>
      </c>
      <c r="S136" s="36"/>
    </row>
    <row r="137" customFormat="false" ht="14.4" hidden="false" customHeight="false" outlineLevel="0" collapsed="false">
      <c r="A137" s="25" t="s">
        <v>135</v>
      </c>
      <c r="B137" s="26" t="n">
        <v>44065</v>
      </c>
      <c r="C137" s="7" t="s">
        <v>65</v>
      </c>
      <c r="D137" s="7" t="s">
        <v>66</v>
      </c>
      <c r="E137" s="28" t="n">
        <v>0</v>
      </c>
      <c r="F137" s="28" t="n">
        <v>0</v>
      </c>
      <c r="G137" s="29" t="n">
        <v>0</v>
      </c>
      <c r="H137" s="29" t="n">
        <v>0</v>
      </c>
      <c r="I137" s="29" t="n">
        <v>0</v>
      </c>
      <c r="J137" s="30" t="n">
        <v>0.015</v>
      </c>
      <c r="K137" s="30" t="n">
        <v>0.018</v>
      </c>
      <c r="L137" s="30"/>
      <c r="M137" s="31" t="n">
        <f aca="false">J137*1000000</f>
        <v>15000</v>
      </c>
      <c r="N137" s="31"/>
      <c r="O137" s="32" t="n">
        <f aca="false">IFERROR(H137/E137,0%)</f>
        <v>0</v>
      </c>
      <c r="P137" s="33" t="n">
        <f aca="false">IFERROR(G137/E137,0%)</f>
        <v>0</v>
      </c>
      <c r="Q137" s="34"/>
      <c r="R137" s="35" t="n">
        <f aca="false">IFERROR(H137/E137,0%)*1000000</f>
        <v>0</v>
      </c>
      <c r="S137" s="36"/>
    </row>
    <row r="138" customFormat="false" ht="14.4" hidden="false" customHeight="false" outlineLevel="0" collapsed="false">
      <c r="A138" s="25" t="s">
        <v>135</v>
      </c>
      <c r="B138" s="26" t="n">
        <v>44065</v>
      </c>
      <c r="C138" s="7" t="s">
        <v>67</v>
      </c>
      <c r="D138" s="7" t="s">
        <v>68</v>
      </c>
      <c r="E138" s="28" t="n">
        <v>356</v>
      </c>
      <c r="F138" s="28" t="n">
        <v>0</v>
      </c>
      <c r="G138" s="29" t="n">
        <v>12</v>
      </c>
      <c r="H138" s="29" t="n">
        <v>1</v>
      </c>
      <c r="I138" s="29" t="n">
        <v>0</v>
      </c>
      <c r="J138" s="30" t="n">
        <v>0.015</v>
      </c>
      <c r="K138" s="30" t="n">
        <v>0.018</v>
      </c>
      <c r="L138" s="30"/>
      <c r="M138" s="31" t="n">
        <f aca="false">J138*1000000</f>
        <v>15000</v>
      </c>
      <c r="N138" s="31"/>
      <c r="O138" s="32" t="n">
        <f aca="false">IFERROR(H138/E138,0%)</f>
        <v>0.00280898876404494</v>
      </c>
      <c r="P138" s="33" t="n">
        <f aca="false">IFERROR(G138/E138,0%)</f>
        <v>0.0337078651685393</v>
      </c>
      <c r="Q138" s="34"/>
      <c r="R138" s="35" t="n">
        <f aca="false">IFERROR(H138/E138,0%)*1000000</f>
        <v>2808.98876404494</v>
      </c>
      <c r="S138" s="36"/>
    </row>
    <row r="139" customFormat="false" ht="14.4" hidden="false" customHeight="false" outlineLevel="0" collapsed="false">
      <c r="A139" s="25" t="s">
        <v>135</v>
      </c>
      <c r="B139" s="26" t="n">
        <v>44065</v>
      </c>
      <c r="C139" s="7" t="s">
        <v>69</v>
      </c>
      <c r="D139" s="7" t="s">
        <v>70</v>
      </c>
      <c r="E139" s="28" t="n">
        <v>724</v>
      </c>
      <c r="F139" s="28" t="n">
        <v>0</v>
      </c>
      <c r="G139" s="29" t="n">
        <v>1</v>
      </c>
      <c r="H139" s="40" t="n">
        <v>1</v>
      </c>
      <c r="I139" s="29" t="n">
        <v>0</v>
      </c>
      <c r="J139" s="30" t="n">
        <v>0.015</v>
      </c>
      <c r="K139" s="30" t="n">
        <v>0.018</v>
      </c>
      <c r="L139" s="30"/>
      <c r="M139" s="31" t="n">
        <f aca="false">J139*1000000</f>
        <v>15000</v>
      </c>
      <c r="N139" s="31"/>
      <c r="O139" s="32" t="n">
        <f aca="false">IFERROR(H139/E139,0%)</f>
        <v>0.00138121546961326</v>
      </c>
      <c r="P139" s="33" t="n">
        <f aca="false">IFERROR(G139/E139,0%)</f>
        <v>0.00138121546961326</v>
      </c>
      <c r="Q139" s="34"/>
      <c r="R139" s="35" t="n">
        <f aca="false">IFERROR(H139/E139,0%)*1000000</f>
        <v>1381.21546961326</v>
      </c>
      <c r="S139" s="36"/>
    </row>
    <row r="140" customFormat="false" ht="14.4" hidden="false" customHeight="false" outlineLevel="0" collapsed="false">
      <c r="A140" s="25" t="s">
        <v>135</v>
      </c>
      <c r="B140" s="26" t="n">
        <v>44065</v>
      </c>
      <c r="C140" s="7" t="s">
        <v>71</v>
      </c>
      <c r="D140" s="7" t="s">
        <v>72</v>
      </c>
      <c r="E140" s="28" t="n">
        <v>852</v>
      </c>
      <c r="F140" s="28" t="n">
        <f aca="false">E140-100</f>
        <v>752</v>
      </c>
      <c r="G140" s="29" t="n">
        <v>1</v>
      </c>
      <c r="H140" s="41" t="n">
        <v>4</v>
      </c>
      <c r="I140" s="29" t="n">
        <v>0</v>
      </c>
      <c r="J140" s="30" t="n">
        <v>0.015</v>
      </c>
      <c r="K140" s="30" t="n">
        <v>0.018</v>
      </c>
      <c r="L140" s="30" t="n">
        <v>0.004</v>
      </c>
      <c r="M140" s="31" t="n">
        <f aca="false">J140*1000000</f>
        <v>15000</v>
      </c>
      <c r="N140" s="31" t="n">
        <f aca="false">L140*1000000</f>
        <v>4000</v>
      </c>
      <c r="O140" s="32" t="n">
        <f aca="false">IFERROR(H140/E140,0%)</f>
        <v>0.00469483568075117</v>
      </c>
      <c r="P140" s="33" t="n">
        <f aca="false">IFERROR(G140/E140,0%)</f>
        <v>0.00117370892018779</v>
      </c>
      <c r="Q140" s="34" t="n">
        <f aca="false">IFERROR(I140/F140,0%)</f>
        <v>0</v>
      </c>
      <c r="R140" s="35" t="n">
        <f aca="false">IFERROR(H140/E140,0%)*1000000</f>
        <v>4694.83568075117</v>
      </c>
      <c r="S140" s="36" t="n">
        <f aca="false">IFERROR(I140/F140,0%)*1000000</f>
        <v>0</v>
      </c>
    </row>
    <row r="141" customFormat="false" ht="14.4" hidden="false" customHeight="false" outlineLevel="0" collapsed="false">
      <c r="A141" s="25" t="s">
        <v>135</v>
      </c>
      <c r="B141" s="26" t="n">
        <v>44065</v>
      </c>
      <c r="C141" s="7" t="s">
        <v>73</v>
      </c>
      <c r="D141" s="7" t="s">
        <v>74</v>
      </c>
      <c r="E141" s="28" t="n">
        <v>816</v>
      </c>
      <c r="F141" s="28" t="n">
        <f aca="false">E141-100</f>
        <v>716</v>
      </c>
      <c r="G141" s="29" t="n">
        <v>5</v>
      </c>
      <c r="H141" s="42" t="n">
        <v>0</v>
      </c>
      <c r="I141" s="29" t="n">
        <v>0</v>
      </c>
      <c r="J141" s="30" t="n">
        <v>0.015</v>
      </c>
      <c r="K141" s="30" t="n">
        <v>0.018</v>
      </c>
      <c r="L141" s="30" t="n">
        <v>0.004</v>
      </c>
      <c r="M141" s="31" t="n">
        <f aca="false">J141*1000000</f>
        <v>15000</v>
      </c>
      <c r="N141" s="31" t="n">
        <f aca="false">L141*1000000</f>
        <v>4000</v>
      </c>
      <c r="O141" s="32" t="n">
        <f aca="false">IFERROR(H141/E141,0%)</f>
        <v>0</v>
      </c>
      <c r="P141" s="33" t="n">
        <f aca="false">IFERROR(G141/E141,0%)</f>
        <v>0.00612745098039216</v>
      </c>
      <c r="Q141" s="34" t="n">
        <f aca="false">IFERROR(I141/F141,0%)</f>
        <v>0</v>
      </c>
      <c r="R141" s="35" t="n">
        <f aca="false">IFERROR(H141/E141,0%)*1000000</f>
        <v>0</v>
      </c>
      <c r="S141" s="36" t="n">
        <f aca="false">IFERROR(I141/F141,0%)*1000000</f>
        <v>0</v>
      </c>
    </row>
    <row r="142" customFormat="false" ht="14.4" hidden="false" customHeight="false" outlineLevel="0" collapsed="false">
      <c r="A142" s="25" t="s">
        <v>135</v>
      </c>
      <c r="B142" s="26" t="n">
        <v>44065</v>
      </c>
      <c r="C142" s="7" t="s">
        <v>75</v>
      </c>
      <c r="D142" s="7" t="s">
        <v>76</v>
      </c>
      <c r="E142" s="39" t="n">
        <v>873</v>
      </c>
      <c r="F142" s="28" t="n">
        <f aca="false">E142-100</f>
        <v>773</v>
      </c>
      <c r="G142" s="29" t="n">
        <v>6</v>
      </c>
      <c r="H142" s="42" t="n">
        <v>1</v>
      </c>
      <c r="I142" s="29" t="n">
        <v>0</v>
      </c>
      <c r="J142" s="30" t="n">
        <v>0.015</v>
      </c>
      <c r="K142" s="30" t="n">
        <v>0.018</v>
      </c>
      <c r="L142" s="30" t="n">
        <v>0.004</v>
      </c>
      <c r="M142" s="31" t="n">
        <f aca="false">J142*1000000</f>
        <v>15000</v>
      </c>
      <c r="N142" s="31" t="n">
        <f aca="false">L142*1000000</f>
        <v>4000</v>
      </c>
      <c r="O142" s="32" t="n">
        <f aca="false">IFERROR(H142/E142,0%)</f>
        <v>0.0011454753722795</v>
      </c>
      <c r="P142" s="33" t="n">
        <f aca="false">IFERROR(G142/E142,0%)</f>
        <v>0.00687285223367698</v>
      </c>
      <c r="Q142" s="34" t="n">
        <f aca="false">IFERROR(I142/F142,0%)</f>
        <v>0</v>
      </c>
      <c r="R142" s="35" t="n">
        <f aca="false">IFERROR(H142/E142,0%)*1000000</f>
        <v>1145.4753722795</v>
      </c>
      <c r="S142" s="36" t="n">
        <f aca="false">IFERROR(I142/F142,0%)*1000000</f>
        <v>0</v>
      </c>
    </row>
    <row r="143" customFormat="false" ht="14.4" hidden="false" customHeight="false" outlineLevel="0" collapsed="false">
      <c r="A143" s="25" t="s">
        <v>135</v>
      </c>
      <c r="B143" s="26" t="n">
        <v>44066</v>
      </c>
      <c r="C143" s="7" t="s">
        <v>55</v>
      </c>
      <c r="D143" s="7" t="s">
        <v>56</v>
      </c>
      <c r="E143" s="28" t="n">
        <v>851</v>
      </c>
      <c r="F143" s="28" t="n">
        <v>0</v>
      </c>
      <c r="G143" s="29" t="n">
        <v>11</v>
      </c>
      <c r="H143" s="42" t="n">
        <v>0</v>
      </c>
      <c r="I143" s="29" t="n">
        <v>0</v>
      </c>
      <c r="J143" s="30" t="n">
        <v>0.015</v>
      </c>
      <c r="K143" s="30" t="n">
        <v>0.018</v>
      </c>
      <c r="L143" s="30"/>
      <c r="M143" s="31" t="n">
        <f aca="false">J143*1000000</f>
        <v>15000</v>
      </c>
      <c r="N143" s="31"/>
      <c r="O143" s="32" t="n">
        <f aca="false">IFERROR(H143/E143,0%)</f>
        <v>0</v>
      </c>
      <c r="P143" s="33" t="n">
        <f aca="false">IFERROR(G143/E143,0%)</f>
        <v>0.0129259694477086</v>
      </c>
      <c r="Q143" s="34"/>
      <c r="R143" s="35" t="n">
        <f aca="false">IFERROR(H143/E143,0%)*1000000</f>
        <v>0</v>
      </c>
      <c r="S143" s="36"/>
    </row>
    <row r="144" customFormat="false" ht="14.4" hidden="false" customHeight="false" outlineLevel="0" collapsed="false">
      <c r="A144" s="25" t="s">
        <v>135</v>
      </c>
      <c r="B144" s="26" t="n">
        <v>44066</v>
      </c>
      <c r="C144" s="7" t="s">
        <v>57</v>
      </c>
      <c r="D144" s="7" t="s">
        <v>58</v>
      </c>
      <c r="E144" s="28" t="n">
        <v>861</v>
      </c>
      <c r="F144" s="28" t="n">
        <v>0</v>
      </c>
      <c r="G144" s="29" t="n">
        <v>23</v>
      </c>
      <c r="H144" s="42" t="n">
        <v>0</v>
      </c>
      <c r="I144" s="29" t="n">
        <v>0</v>
      </c>
      <c r="J144" s="30" t="n">
        <v>0.015</v>
      </c>
      <c r="K144" s="30" t="n">
        <v>0.018</v>
      </c>
      <c r="L144" s="30"/>
      <c r="M144" s="31" t="n">
        <f aca="false">J144*1000000</f>
        <v>15000</v>
      </c>
      <c r="N144" s="31"/>
      <c r="O144" s="32" t="n">
        <f aca="false">IFERROR(H144/E144,0%)</f>
        <v>0</v>
      </c>
      <c r="P144" s="33" t="n">
        <f aca="false">IFERROR(G144/E144,0%)</f>
        <v>0.0267131242740999</v>
      </c>
      <c r="Q144" s="34"/>
      <c r="R144" s="35" t="n">
        <f aca="false">IFERROR(H144/E144,0%)*1000000</f>
        <v>0</v>
      </c>
      <c r="S144" s="36"/>
    </row>
    <row r="145" customFormat="false" ht="14.4" hidden="false" customHeight="false" outlineLevel="0" collapsed="false">
      <c r="A145" s="25" t="s">
        <v>135</v>
      </c>
      <c r="B145" s="26" t="n">
        <v>44066</v>
      </c>
      <c r="C145" s="7" t="s">
        <v>59</v>
      </c>
      <c r="D145" s="7" t="s">
        <v>60</v>
      </c>
      <c r="E145" s="28" t="n">
        <v>1106</v>
      </c>
      <c r="F145" s="28" t="n">
        <v>0</v>
      </c>
      <c r="G145" s="29" t="n">
        <v>32</v>
      </c>
      <c r="H145" s="42" t="n">
        <v>2</v>
      </c>
      <c r="I145" s="29" t="n">
        <v>0</v>
      </c>
      <c r="J145" s="30" t="n">
        <v>0.015</v>
      </c>
      <c r="K145" s="30" t="n">
        <v>0.018</v>
      </c>
      <c r="L145" s="30"/>
      <c r="M145" s="31" t="n">
        <f aca="false">J145*1000000</f>
        <v>15000</v>
      </c>
      <c r="N145" s="31"/>
      <c r="O145" s="32" t="n">
        <f aca="false">IFERROR(H145/E145,0%)</f>
        <v>0.00180831826401447</v>
      </c>
      <c r="P145" s="33" t="n">
        <f aca="false">IFERROR(G145/E145,0%)</f>
        <v>0.0289330922242315</v>
      </c>
      <c r="Q145" s="34"/>
      <c r="R145" s="35" t="n">
        <f aca="false">IFERROR(H145/E145,0%)*1000000</f>
        <v>1808.31826401447</v>
      </c>
      <c r="S145" s="36"/>
    </row>
    <row r="146" customFormat="false" ht="14.4" hidden="false" customHeight="false" outlineLevel="0" collapsed="false">
      <c r="A146" s="25" t="s">
        <v>135</v>
      </c>
      <c r="B146" s="26" t="n">
        <v>44066</v>
      </c>
      <c r="C146" s="7" t="s">
        <v>61</v>
      </c>
      <c r="D146" s="7" t="s">
        <v>62</v>
      </c>
      <c r="E146" s="28" t="n">
        <v>728</v>
      </c>
      <c r="F146" s="28" t="n">
        <v>0</v>
      </c>
      <c r="G146" s="29" t="n">
        <v>1</v>
      </c>
      <c r="H146" s="42" t="n">
        <v>0</v>
      </c>
      <c r="I146" s="29" t="n">
        <v>0</v>
      </c>
      <c r="J146" s="30" t="n">
        <v>0.015</v>
      </c>
      <c r="K146" s="30" t="n">
        <v>0.018</v>
      </c>
      <c r="L146" s="30"/>
      <c r="M146" s="31" t="n">
        <f aca="false">J146*1000000</f>
        <v>15000</v>
      </c>
      <c r="N146" s="31"/>
      <c r="O146" s="32" t="n">
        <f aca="false">IFERROR(H146/E146,0%)</f>
        <v>0</v>
      </c>
      <c r="P146" s="33" t="n">
        <f aca="false">IFERROR(G146/E146,0%)</f>
        <v>0.00137362637362637</v>
      </c>
      <c r="Q146" s="34"/>
      <c r="R146" s="35" t="n">
        <f aca="false">IFERROR(H146/E146,0%)*1000000</f>
        <v>0</v>
      </c>
      <c r="S146" s="36"/>
    </row>
    <row r="147" customFormat="false" ht="14.4" hidden="false" customHeight="false" outlineLevel="0" collapsed="false">
      <c r="A147" s="25" t="s">
        <v>135</v>
      </c>
      <c r="B147" s="26" t="n">
        <v>44066</v>
      </c>
      <c r="C147" s="7" t="s">
        <v>63</v>
      </c>
      <c r="D147" s="7" t="s">
        <v>64</v>
      </c>
      <c r="E147" s="28" t="n">
        <v>788</v>
      </c>
      <c r="F147" s="28" t="n">
        <v>0</v>
      </c>
      <c r="G147" s="29" t="n">
        <v>0</v>
      </c>
      <c r="H147" s="42" t="n">
        <v>2</v>
      </c>
      <c r="I147" s="29" t="n">
        <v>0</v>
      </c>
      <c r="J147" s="30" t="n">
        <v>0.015</v>
      </c>
      <c r="K147" s="30" t="n">
        <v>0.018</v>
      </c>
      <c r="L147" s="30"/>
      <c r="M147" s="31" t="n">
        <f aca="false">J147*1000000</f>
        <v>15000</v>
      </c>
      <c r="N147" s="31"/>
      <c r="O147" s="32" t="n">
        <f aca="false">IFERROR(H147/E147,0%)</f>
        <v>0.00253807106598985</v>
      </c>
      <c r="P147" s="33" t="n">
        <f aca="false">IFERROR(G147/E147,0%)</f>
        <v>0</v>
      </c>
      <c r="Q147" s="34"/>
      <c r="R147" s="35" t="n">
        <f aca="false">IFERROR(H147/E147,0%)*1000000</f>
        <v>2538.07106598985</v>
      </c>
      <c r="S147" s="36"/>
    </row>
    <row r="148" customFormat="false" ht="14.4" hidden="false" customHeight="false" outlineLevel="0" collapsed="false">
      <c r="A148" s="25" t="s">
        <v>135</v>
      </c>
      <c r="B148" s="26" t="n">
        <v>44066</v>
      </c>
      <c r="C148" s="7" t="s">
        <v>65</v>
      </c>
      <c r="D148" s="7" t="s">
        <v>66</v>
      </c>
      <c r="E148" s="28" t="n">
        <v>577</v>
      </c>
      <c r="F148" s="28" t="n">
        <v>0</v>
      </c>
      <c r="G148" s="29" t="n">
        <v>0</v>
      </c>
      <c r="H148" s="29" t="n">
        <v>8</v>
      </c>
      <c r="I148" s="29" t="n">
        <v>0</v>
      </c>
      <c r="J148" s="30" t="n">
        <v>0.015</v>
      </c>
      <c r="K148" s="30" t="n">
        <v>0.018</v>
      </c>
      <c r="L148" s="30"/>
      <c r="M148" s="31" t="n">
        <f aca="false">J148*1000000</f>
        <v>15000</v>
      </c>
      <c r="N148" s="31"/>
      <c r="O148" s="32" t="n">
        <f aca="false">IFERROR(H148/E148,0%)</f>
        <v>0.0138648180242634</v>
      </c>
      <c r="P148" s="33" t="n">
        <f aca="false">IFERROR(G148/E148,0%)</f>
        <v>0</v>
      </c>
      <c r="Q148" s="34"/>
      <c r="R148" s="35" t="n">
        <f aca="false">IFERROR(H148/E148,0%)*1000000</f>
        <v>13864.8180242634</v>
      </c>
      <c r="S148" s="36"/>
    </row>
    <row r="149" customFormat="false" ht="14.4" hidden="false" customHeight="false" outlineLevel="0" collapsed="false">
      <c r="A149" s="25" t="s">
        <v>135</v>
      </c>
      <c r="B149" s="26" t="n">
        <v>44066</v>
      </c>
      <c r="C149" s="7" t="s">
        <v>67</v>
      </c>
      <c r="D149" s="7" t="s">
        <v>68</v>
      </c>
      <c r="E149" s="39" t="n">
        <v>672</v>
      </c>
      <c r="F149" s="28" t="n">
        <v>0</v>
      </c>
      <c r="G149" s="29" t="n">
        <v>5</v>
      </c>
      <c r="H149" s="29" t="n">
        <v>12</v>
      </c>
      <c r="I149" s="29" t="n">
        <v>0</v>
      </c>
      <c r="J149" s="30" t="n">
        <v>0.015</v>
      </c>
      <c r="K149" s="30" t="n">
        <v>0.018</v>
      </c>
      <c r="L149" s="30"/>
      <c r="M149" s="31" t="n">
        <f aca="false">J149*1000000</f>
        <v>15000</v>
      </c>
      <c r="N149" s="31"/>
      <c r="O149" s="32" t="n">
        <f aca="false">IFERROR(H149/E149,0%)</f>
        <v>0.0178571428571429</v>
      </c>
      <c r="P149" s="33" t="n">
        <f aca="false">IFERROR(G149/E149,0%)</f>
        <v>0.00744047619047619</v>
      </c>
      <c r="Q149" s="34"/>
      <c r="R149" s="35" t="n">
        <f aca="false">IFERROR(H149/E149,0%)*1000000</f>
        <v>17857.1428571429</v>
      </c>
      <c r="S149" s="36"/>
    </row>
    <row r="150" customFormat="false" ht="14.4" hidden="false" customHeight="false" outlineLevel="0" collapsed="false">
      <c r="A150" s="25" t="s">
        <v>135</v>
      </c>
      <c r="B150" s="26" t="n">
        <v>44066</v>
      </c>
      <c r="C150" s="7" t="s">
        <v>69</v>
      </c>
      <c r="D150" s="7" t="s">
        <v>70</v>
      </c>
      <c r="E150" s="39" t="n">
        <v>1074</v>
      </c>
      <c r="F150" s="28" t="n">
        <v>0</v>
      </c>
      <c r="G150" s="29" t="n">
        <v>0</v>
      </c>
      <c r="H150" s="29" t="n">
        <v>9</v>
      </c>
      <c r="I150" s="29" t="n">
        <v>0</v>
      </c>
      <c r="J150" s="30" t="n">
        <v>0.015</v>
      </c>
      <c r="K150" s="30" t="n">
        <v>0.018</v>
      </c>
      <c r="L150" s="30"/>
      <c r="M150" s="31" t="n">
        <f aca="false">J150*1000000</f>
        <v>15000</v>
      </c>
      <c r="N150" s="31"/>
      <c r="O150" s="32" t="n">
        <f aca="false">IFERROR(H150/E150,0%)</f>
        <v>0.00837988826815642</v>
      </c>
      <c r="P150" s="33" t="n">
        <f aca="false">IFERROR(G150/E150,0%)</f>
        <v>0</v>
      </c>
      <c r="Q150" s="34"/>
      <c r="R150" s="35" t="n">
        <f aca="false">IFERROR(H150/E150,0%)*1000000</f>
        <v>8379.88826815642</v>
      </c>
      <c r="S150" s="36"/>
    </row>
    <row r="151" customFormat="false" ht="14.4" hidden="false" customHeight="false" outlineLevel="0" collapsed="false">
      <c r="A151" s="25" t="s">
        <v>135</v>
      </c>
      <c r="B151" s="26" t="n">
        <v>44066</v>
      </c>
      <c r="C151" s="7" t="s">
        <v>71</v>
      </c>
      <c r="D151" s="7" t="s">
        <v>72</v>
      </c>
      <c r="E151" s="28" t="n">
        <v>427</v>
      </c>
      <c r="F151" s="28" t="n">
        <f aca="false">E151-100</f>
        <v>327</v>
      </c>
      <c r="G151" s="29" t="n">
        <v>5</v>
      </c>
      <c r="H151" s="29" t="n">
        <v>7</v>
      </c>
      <c r="I151" s="29" t="n">
        <v>0</v>
      </c>
      <c r="J151" s="30" t="n">
        <v>0.015</v>
      </c>
      <c r="K151" s="30" t="n">
        <v>0.018</v>
      </c>
      <c r="L151" s="30" t="n">
        <v>0.004</v>
      </c>
      <c r="M151" s="31" t="n">
        <f aca="false">J151*1000000</f>
        <v>15000</v>
      </c>
      <c r="N151" s="31" t="n">
        <f aca="false">L151*1000000</f>
        <v>4000</v>
      </c>
      <c r="O151" s="32" t="n">
        <f aca="false">IFERROR(H151/E151,0%)</f>
        <v>0.0163934426229508</v>
      </c>
      <c r="P151" s="33" t="n">
        <f aca="false">IFERROR(G151/E151,0%)</f>
        <v>0.0117096018735363</v>
      </c>
      <c r="Q151" s="34" t="n">
        <f aca="false">IFERROR(I151/F151,0%)</f>
        <v>0</v>
      </c>
      <c r="R151" s="35" t="n">
        <f aca="false">IFERROR(H151/E151,0%)*1000000</f>
        <v>16393.4426229508</v>
      </c>
      <c r="S151" s="36" t="n">
        <f aca="false">IFERROR(I151/F151,0%)*1000000</f>
        <v>0</v>
      </c>
    </row>
    <row r="152" customFormat="false" ht="14.4" hidden="false" customHeight="false" outlineLevel="0" collapsed="false">
      <c r="A152" s="25" t="s">
        <v>135</v>
      </c>
      <c r="B152" s="26" t="n">
        <v>44066</v>
      </c>
      <c r="C152" s="7" t="s">
        <v>73</v>
      </c>
      <c r="D152" s="7" t="s">
        <v>74</v>
      </c>
      <c r="E152" s="28" t="n">
        <v>582</v>
      </c>
      <c r="F152" s="28" t="n">
        <f aca="false">E152-100</f>
        <v>482</v>
      </c>
      <c r="G152" s="29" t="n">
        <v>9</v>
      </c>
      <c r="H152" s="40" t="n">
        <v>10</v>
      </c>
      <c r="I152" s="29" t="n">
        <v>0</v>
      </c>
      <c r="J152" s="30" t="n">
        <v>0.015</v>
      </c>
      <c r="K152" s="30" t="n">
        <v>0.018</v>
      </c>
      <c r="L152" s="30" t="n">
        <v>0.004</v>
      </c>
      <c r="M152" s="31" t="n">
        <f aca="false">J152*1000000</f>
        <v>15000</v>
      </c>
      <c r="N152" s="31" t="n">
        <f aca="false">L152*1000000</f>
        <v>4000</v>
      </c>
      <c r="O152" s="32" t="n">
        <f aca="false">IFERROR(H152/E152,0%)</f>
        <v>0.0171821305841924</v>
      </c>
      <c r="P152" s="33" t="n">
        <f aca="false">IFERROR(G152/E152,0%)</f>
        <v>0.0154639175257732</v>
      </c>
      <c r="Q152" s="34" t="n">
        <f aca="false">IFERROR(I152/F152,0%)</f>
        <v>0</v>
      </c>
      <c r="R152" s="35" t="n">
        <f aca="false">IFERROR(H152/E152,0%)*1000000</f>
        <v>17182.1305841924</v>
      </c>
      <c r="S152" s="36" t="n">
        <f aca="false">IFERROR(I152/F152,0%)*1000000</f>
        <v>0</v>
      </c>
    </row>
    <row r="153" customFormat="false" ht="14.4" hidden="false" customHeight="false" outlineLevel="0" collapsed="false">
      <c r="A153" s="25" t="s">
        <v>135</v>
      </c>
      <c r="B153" s="26" t="n">
        <v>44066</v>
      </c>
      <c r="C153" s="7" t="s">
        <v>75</v>
      </c>
      <c r="D153" s="7" t="s">
        <v>76</v>
      </c>
      <c r="E153" s="28" t="n">
        <v>618</v>
      </c>
      <c r="F153" s="28" t="n">
        <f aca="false">E153-100</f>
        <v>518</v>
      </c>
      <c r="G153" s="29" t="n">
        <v>3</v>
      </c>
      <c r="H153" s="29" t="n">
        <v>3</v>
      </c>
      <c r="I153" s="29" t="n">
        <v>0</v>
      </c>
      <c r="J153" s="30" t="n">
        <v>0.015</v>
      </c>
      <c r="K153" s="30" t="n">
        <v>0.018</v>
      </c>
      <c r="L153" s="30" t="n">
        <v>0.004</v>
      </c>
      <c r="M153" s="31" t="n">
        <f aca="false">J153*1000000</f>
        <v>15000</v>
      </c>
      <c r="N153" s="31" t="n">
        <f aca="false">L153*1000000</f>
        <v>4000</v>
      </c>
      <c r="O153" s="32" t="n">
        <f aca="false">IFERROR(H153/E153,0%)</f>
        <v>0.00485436893203883</v>
      </c>
      <c r="P153" s="33" t="n">
        <f aca="false">IFERROR(G153/E153,0%)</f>
        <v>0.00485436893203883</v>
      </c>
      <c r="Q153" s="34" t="n">
        <f aca="false">IFERROR(I153/F153,0%)</f>
        <v>0</v>
      </c>
      <c r="R153" s="35" t="n">
        <f aca="false">IFERROR(H153/E153,0%)*1000000</f>
        <v>4854.36893203883</v>
      </c>
      <c r="S153" s="36" t="n">
        <f aca="false">IFERROR(I153/F153,0%)*1000000</f>
        <v>0</v>
      </c>
    </row>
    <row r="154" customFormat="false" ht="14.4" hidden="false" customHeight="false" outlineLevel="0" collapsed="false">
      <c r="A154" s="43" t="s">
        <v>136</v>
      </c>
      <c r="B154" s="26" t="n">
        <v>44067</v>
      </c>
      <c r="C154" s="7" t="s">
        <v>55</v>
      </c>
      <c r="D154" s="7" t="s">
        <v>56</v>
      </c>
      <c r="E154" s="28" t="n">
        <v>724</v>
      </c>
      <c r="F154" s="28" t="n">
        <v>0</v>
      </c>
      <c r="G154" s="29" t="n">
        <v>4</v>
      </c>
      <c r="H154" s="38" t="n">
        <v>3</v>
      </c>
      <c r="I154" s="29" t="n">
        <v>0</v>
      </c>
      <c r="J154" s="30" t="n">
        <v>0.015</v>
      </c>
      <c r="K154" s="30" t="n">
        <v>0.018</v>
      </c>
      <c r="L154" s="30"/>
      <c r="M154" s="31" t="n">
        <f aca="false">J154*1000000</f>
        <v>15000</v>
      </c>
      <c r="N154" s="31"/>
      <c r="O154" s="32" t="n">
        <f aca="false">IFERROR(H154/E154,0%)</f>
        <v>0.00414364640883978</v>
      </c>
      <c r="P154" s="33" t="n">
        <f aca="false">IFERROR(G154/E154,0%)</f>
        <v>0.00552486187845304</v>
      </c>
      <c r="Q154" s="34"/>
      <c r="R154" s="35" t="n">
        <f aca="false">IFERROR(H154/E154,0%)*1000000</f>
        <v>4143.64640883978</v>
      </c>
      <c r="S154" s="36"/>
    </row>
    <row r="155" customFormat="false" ht="14.4" hidden="false" customHeight="false" outlineLevel="0" collapsed="false">
      <c r="A155" s="43" t="s">
        <v>136</v>
      </c>
      <c r="B155" s="26" t="n">
        <v>44067</v>
      </c>
      <c r="C155" s="7" t="s">
        <v>57</v>
      </c>
      <c r="D155" s="7" t="s">
        <v>58</v>
      </c>
      <c r="E155" s="28" t="n">
        <v>852</v>
      </c>
      <c r="F155" s="28" t="n">
        <v>0</v>
      </c>
      <c r="G155" s="29" t="n">
        <v>9</v>
      </c>
      <c r="H155" s="29" t="n">
        <v>1</v>
      </c>
      <c r="I155" s="29" t="n">
        <v>0</v>
      </c>
      <c r="J155" s="30" t="n">
        <v>0.015</v>
      </c>
      <c r="K155" s="30" t="n">
        <v>0.018</v>
      </c>
      <c r="L155" s="30"/>
      <c r="M155" s="31" t="n">
        <f aca="false">J155*1000000</f>
        <v>15000</v>
      </c>
      <c r="N155" s="31"/>
      <c r="O155" s="32" t="n">
        <f aca="false">IFERROR(H155/E155,0%)</f>
        <v>0.00117370892018779</v>
      </c>
      <c r="P155" s="33" t="n">
        <f aca="false">IFERROR(G155/E155,0%)</f>
        <v>0.0105633802816901</v>
      </c>
      <c r="Q155" s="34"/>
      <c r="R155" s="35" t="n">
        <f aca="false">IFERROR(H155/E155,0%)*1000000</f>
        <v>1173.70892018779</v>
      </c>
      <c r="S155" s="36"/>
    </row>
    <row r="156" customFormat="false" ht="14.4" hidden="false" customHeight="false" outlineLevel="0" collapsed="false">
      <c r="A156" s="43" t="s">
        <v>136</v>
      </c>
      <c r="B156" s="26" t="n">
        <v>44067</v>
      </c>
      <c r="C156" s="7" t="s">
        <v>59</v>
      </c>
      <c r="D156" s="7" t="s">
        <v>60</v>
      </c>
      <c r="E156" s="39" t="n">
        <v>255.335664335662</v>
      </c>
      <c r="F156" s="28" t="n">
        <v>0</v>
      </c>
      <c r="G156" s="29" t="n">
        <v>0</v>
      </c>
      <c r="H156" s="40" t="n">
        <v>19</v>
      </c>
      <c r="I156" s="29" t="n">
        <v>0</v>
      </c>
      <c r="J156" s="30" t="n">
        <v>0.015</v>
      </c>
      <c r="K156" s="30" t="n">
        <v>0.018</v>
      </c>
      <c r="L156" s="30"/>
      <c r="M156" s="31" t="n">
        <f aca="false">J156*1000000</f>
        <v>15000</v>
      </c>
      <c r="N156" s="31"/>
      <c r="O156" s="32" t="n">
        <f aca="false">IFERROR(H156/E156,0%)</f>
        <v>0.0744118533125195</v>
      </c>
      <c r="P156" s="33" t="n">
        <f aca="false">IFERROR(G156/E156,0%)</f>
        <v>0</v>
      </c>
      <c r="Q156" s="34"/>
      <c r="R156" s="35" t="n">
        <f aca="false">IFERROR(H156/E156,0%)*1000000</f>
        <v>74411.8533125195</v>
      </c>
      <c r="S156" s="36"/>
    </row>
    <row r="157" customFormat="false" ht="14.4" hidden="false" customHeight="false" outlineLevel="0" collapsed="false">
      <c r="A157" s="43" t="s">
        <v>136</v>
      </c>
      <c r="B157" s="26" t="n">
        <v>44067</v>
      </c>
      <c r="C157" s="7" t="s">
        <v>61</v>
      </c>
      <c r="D157" s="7" t="s">
        <v>62</v>
      </c>
      <c r="E157" s="28" t="n">
        <v>264.234265734262</v>
      </c>
      <c r="F157" s="28" t="n">
        <v>0</v>
      </c>
      <c r="G157" s="29" t="n">
        <v>0</v>
      </c>
      <c r="H157" s="29" t="n">
        <v>1</v>
      </c>
      <c r="I157" s="29" t="n">
        <v>0</v>
      </c>
      <c r="J157" s="30" t="n">
        <v>0.015</v>
      </c>
      <c r="K157" s="30" t="n">
        <v>0.018</v>
      </c>
      <c r="L157" s="30"/>
      <c r="M157" s="31" t="n">
        <f aca="false">J157*1000000</f>
        <v>15000</v>
      </c>
      <c r="N157" s="31"/>
      <c r="O157" s="32" t="n">
        <f aca="false">IFERROR(H157/E157,0%)</f>
        <v>0.00378452051712964</v>
      </c>
      <c r="P157" s="33" t="n">
        <f aca="false">IFERROR(G157/E157,0%)</f>
        <v>0</v>
      </c>
      <c r="Q157" s="34"/>
      <c r="R157" s="35" t="n">
        <f aca="false">IFERROR(H157/E157,0%)*1000000</f>
        <v>3784.52051712964</v>
      </c>
      <c r="S157" s="36"/>
    </row>
    <row r="158" customFormat="false" ht="14.4" hidden="false" customHeight="false" outlineLevel="0" collapsed="false">
      <c r="A158" s="43" t="s">
        <v>136</v>
      </c>
      <c r="B158" s="26" t="n">
        <v>44067</v>
      </c>
      <c r="C158" s="7" t="s">
        <v>63</v>
      </c>
      <c r="D158" s="7" t="s">
        <v>64</v>
      </c>
      <c r="E158" s="28" t="n">
        <v>273.132867132862</v>
      </c>
      <c r="F158" s="28" t="n">
        <v>0</v>
      </c>
      <c r="G158" s="29" t="n">
        <v>0</v>
      </c>
      <c r="H158" s="29" t="n">
        <v>0</v>
      </c>
      <c r="I158" s="29" t="n">
        <v>0</v>
      </c>
      <c r="J158" s="30" t="n">
        <v>0.015</v>
      </c>
      <c r="K158" s="30" t="n">
        <v>0.018</v>
      </c>
      <c r="L158" s="30"/>
      <c r="M158" s="31" t="n">
        <f aca="false">J158*1000000</f>
        <v>15000</v>
      </c>
      <c r="N158" s="31"/>
      <c r="O158" s="32" t="n">
        <f aca="false">IFERROR(H158/E158,0%)</f>
        <v>0</v>
      </c>
      <c r="P158" s="33" t="n">
        <f aca="false">IFERROR(G158/E158,0%)</f>
        <v>0</v>
      </c>
      <c r="Q158" s="34"/>
      <c r="R158" s="35" t="n">
        <f aca="false">IFERROR(H158/E158,0%)*1000000</f>
        <v>0</v>
      </c>
      <c r="S158" s="36"/>
    </row>
    <row r="159" customFormat="false" ht="14.4" hidden="false" customHeight="false" outlineLevel="0" collapsed="false">
      <c r="A159" s="43" t="s">
        <v>136</v>
      </c>
      <c r="B159" s="26" t="n">
        <v>44067</v>
      </c>
      <c r="C159" s="7" t="s">
        <v>65</v>
      </c>
      <c r="D159" s="7" t="s">
        <v>66</v>
      </c>
      <c r="E159" s="28" t="n">
        <v>282.031468531472</v>
      </c>
      <c r="F159" s="28" t="n">
        <v>0</v>
      </c>
      <c r="G159" s="29" t="n">
        <v>6</v>
      </c>
      <c r="H159" s="28" t="n">
        <v>5</v>
      </c>
      <c r="I159" s="29" t="n">
        <v>0</v>
      </c>
      <c r="J159" s="30" t="n">
        <v>0.015</v>
      </c>
      <c r="K159" s="30" t="n">
        <v>0.018</v>
      </c>
      <c r="L159" s="30"/>
      <c r="M159" s="31" t="n">
        <f aca="false">J159*1000000</f>
        <v>15000</v>
      </c>
      <c r="N159" s="31"/>
      <c r="O159" s="32" t="n">
        <f aca="false">IFERROR(H159/E159,0%)</f>
        <v>0.0177285181190412</v>
      </c>
      <c r="P159" s="33" t="n">
        <f aca="false">IFERROR(G159/E159,0%)</f>
        <v>0.0212742217428494</v>
      </c>
      <c r="Q159" s="34"/>
      <c r="R159" s="35" t="n">
        <f aca="false">IFERROR(H159/E159,0%)*1000000</f>
        <v>17728.5181190412</v>
      </c>
      <c r="S159" s="36"/>
    </row>
    <row r="160" customFormat="false" ht="14.4" hidden="false" customHeight="false" outlineLevel="0" collapsed="false">
      <c r="A160" s="43" t="s">
        <v>136</v>
      </c>
      <c r="B160" s="26" t="n">
        <v>44067</v>
      </c>
      <c r="C160" s="7" t="s">
        <v>67</v>
      </c>
      <c r="D160" s="7" t="s">
        <v>68</v>
      </c>
      <c r="E160" s="28" t="n">
        <v>290.930069930072</v>
      </c>
      <c r="F160" s="28" t="n">
        <v>0</v>
      </c>
      <c r="G160" s="29" t="n">
        <v>3</v>
      </c>
      <c r="H160" s="29" t="n">
        <v>22</v>
      </c>
      <c r="I160" s="29" t="n">
        <v>0</v>
      </c>
      <c r="J160" s="30" t="n">
        <v>0.015</v>
      </c>
      <c r="K160" s="30" t="n">
        <v>0.018</v>
      </c>
      <c r="L160" s="30"/>
      <c r="M160" s="31" t="n">
        <f aca="false">J160*1000000</f>
        <v>15000</v>
      </c>
      <c r="N160" s="31"/>
      <c r="O160" s="32" t="n">
        <f aca="false">IFERROR(H160/E160,0%)</f>
        <v>0.0756195466673071</v>
      </c>
      <c r="P160" s="33" t="n">
        <f aca="false">IFERROR(G160/E160,0%)</f>
        <v>0.0103117563637237</v>
      </c>
      <c r="Q160" s="34"/>
      <c r="R160" s="35" t="n">
        <f aca="false">IFERROR(H160/E160,0%)*1000000</f>
        <v>75619.5466673071</v>
      </c>
      <c r="S160" s="36"/>
    </row>
    <row r="161" customFormat="false" ht="14.4" hidden="false" customHeight="false" outlineLevel="0" collapsed="false">
      <c r="A161" s="43" t="s">
        <v>136</v>
      </c>
      <c r="B161" s="26" t="n">
        <v>44067</v>
      </c>
      <c r="C161" s="7" t="s">
        <v>69</v>
      </c>
      <c r="D161" s="7" t="s">
        <v>70</v>
      </c>
      <c r="E161" s="28" t="n">
        <v>299.828671328672</v>
      </c>
      <c r="F161" s="28" t="n">
        <v>0</v>
      </c>
      <c r="G161" s="29" t="n">
        <v>3</v>
      </c>
      <c r="H161" s="29" t="n">
        <v>14</v>
      </c>
      <c r="I161" s="29" t="n">
        <v>0</v>
      </c>
      <c r="J161" s="30" t="n">
        <v>0.015</v>
      </c>
      <c r="K161" s="30" t="n">
        <v>0.018</v>
      </c>
      <c r="L161" s="30"/>
      <c r="M161" s="31" t="n">
        <f aca="false">J161*1000000</f>
        <v>15000</v>
      </c>
      <c r="N161" s="31"/>
      <c r="O161" s="32" t="n">
        <f aca="false">IFERROR(H161/E161,0%)</f>
        <v>0.0466933330223553</v>
      </c>
      <c r="P161" s="33" t="n">
        <f aca="false">IFERROR(G161/E161,0%)</f>
        <v>0.0100057142190761</v>
      </c>
      <c r="Q161" s="34"/>
      <c r="R161" s="35" t="n">
        <f aca="false">IFERROR(H161/E161,0%)*1000000</f>
        <v>46693.3330223553</v>
      </c>
      <c r="S161" s="36"/>
    </row>
    <row r="162" customFormat="false" ht="14.4" hidden="false" customHeight="false" outlineLevel="0" collapsed="false">
      <c r="A162" s="43" t="s">
        <v>136</v>
      </c>
      <c r="B162" s="26" t="n">
        <v>44067</v>
      </c>
      <c r="C162" s="7" t="s">
        <v>71</v>
      </c>
      <c r="D162" s="7" t="s">
        <v>72</v>
      </c>
      <c r="E162" s="28" t="n">
        <v>308.727272727272</v>
      </c>
      <c r="F162" s="28" t="n">
        <f aca="false">E162-100</f>
        <v>208.727272727272</v>
      </c>
      <c r="G162" s="29" t="n">
        <v>3</v>
      </c>
      <c r="H162" s="29" t="n">
        <v>6</v>
      </c>
      <c r="I162" s="29" t="n">
        <v>2</v>
      </c>
      <c r="J162" s="30" t="n">
        <v>0.015</v>
      </c>
      <c r="K162" s="30" t="n">
        <v>0.018</v>
      </c>
      <c r="L162" s="30" t="n">
        <v>0.004</v>
      </c>
      <c r="M162" s="31" t="n">
        <f aca="false">J162*1000000</f>
        <v>15000</v>
      </c>
      <c r="N162" s="31" t="n">
        <f aca="false">L162*1000000</f>
        <v>4000</v>
      </c>
      <c r="O162" s="32" t="n">
        <f aca="false">IFERROR(H162/E162,0%)</f>
        <v>0.0194346289752651</v>
      </c>
      <c r="P162" s="33" t="n">
        <f aca="false">IFERROR(G162/E162,0%)</f>
        <v>0.00971731448763253</v>
      </c>
      <c r="Q162" s="34" t="n">
        <f aca="false">IFERROR(I162/F162,0%)</f>
        <v>0.00958188153310108</v>
      </c>
      <c r="R162" s="35" t="n">
        <f aca="false">IFERROR(H162/E162,0%)*1000000</f>
        <v>19434.6289752651</v>
      </c>
      <c r="S162" s="36" t="n">
        <f aca="false">IFERROR(I162/F162,0%)*1000000</f>
        <v>9581.88153310108</v>
      </c>
    </row>
    <row r="163" customFormat="false" ht="14.4" hidden="false" customHeight="false" outlineLevel="0" collapsed="false">
      <c r="A163" s="43" t="s">
        <v>136</v>
      </c>
      <c r="B163" s="26" t="n">
        <v>44067</v>
      </c>
      <c r="C163" s="7" t="s">
        <v>73</v>
      </c>
      <c r="D163" s="7" t="s">
        <v>74</v>
      </c>
      <c r="E163" s="28" t="n">
        <v>317.625874125872</v>
      </c>
      <c r="F163" s="28" t="n">
        <f aca="false">E163-100</f>
        <v>217.625874125872</v>
      </c>
      <c r="G163" s="29" t="n">
        <v>3</v>
      </c>
      <c r="H163" s="29" t="n">
        <v>10</v>
      </c>
      <c r="I163" s="29" t="n">
        <v>1</v>
      </c>
      <c r="J163" s="30" t="n">
        <v>0.015</v>
      </c>
      <c r="K163" s="30" t="n">
        <v>0.018</v>
      </c>
      <c r="L163" s="30" t="n">
        <v>0.004</v>
      </c>
      <c r="M163" s="31" t="n">
        <f aca="false">J163*1000000</f>
        <v>15000</v>
      </c>
      <c r="N163" s="31" t="n">
        <f aca="false">L163*1000000</f>
        <v>4000</v>
      </c>
      <c r="O163" s="32" t="n">
        <f aca="false">IFERROR(H163/E163,0%)</f>
        <v>0.0314835812023208</v>
      </c>
      <c r="P163" s="33" t="n">
        <f aca="false">IFERROR(G163/E163,0%)</f>
        <v>0.00944507436069623</v>
      </c>
      <c r="Q163" s="34" t="n">
        <f aca="false">IFERROR(I163/F163,0%)</f>
        <v>0.0045950418534407</v>
      </c>
      <c r="R163" s="35" t="n">
        <f aca="false">IFERROR(H163/E163,0%)*1000000</f>
        <v>31483.5812023208</v>
      </c>
      <c r="S163" s="36" t="n">
        <f aca="false">IFERROR(I163/F163,0%)*1000000</f>
        <v>4595.0418534407</v>
      </c>
    </row>
    <row r="164" customFormat="false" ht="14.4" hidden="false" customHeight="false" outlineLevel="0" collapsed="false">
      <c r="A164" s="43" t="s">
        <v>136</v>
      </c>
      <c r="B164" s="26" t="n">
        <v>44067</v>
      </c>
      <c r="C164" s="7" t="s">
        <v>75</v>
      </c>
      <c r="D164" s="7" t="s">
        <v>76</v>
      </c>
      <c r="E164" s="39" t="n">
        <v>326.524475524472</v>
      </c>
      <c r="F164" s="28" t="n">
        <f aca="false">E164-100</f>
        <v>226.524475524472</v>
      </c>
      <c r="G164" s="29" t="n">
        <v>3</v>
      </c>
      <c r="H164" s="29" t="n">
        <v>4</v>
      </c>
      <c r="I164" s="29" t="n">
        <v>0</v>
      </c>
      <c r="J164" s="30" t="n">
        <v>0.015</v>
      </c>
      <c r="K164" s="30" t="n">
        <v>0.018</v>
      </c>
      <c r="L164" s="30" t="n">
        <v>0.004</v>
      </c>
      <c r="M164" s="31" t="n">
        <f aca="false">J164*1000000</f>
        <v>15000</v>
      </c>
      <c r="N164" s="31" t="n">
        <f aca="false">L164*1000000</f>
        <v>4000</v>
      </c>
      <c r="O164" s="32" t="n">
        <f aca="false">IFERROR(H164/E164,0%)</f>
        <v>0.0122502302272291</v>
      </c>
      <c r="P164" s="33" t="n">
        <f aca="false">IFERROR(G164/E164,0%)</f>
        <v>0.00918767267042179</v>
      </c>
      <c r="Q164" s="34" t="n">
        <f aca="false">IFERROR(I164/F164,0%)</f>
        <v>0</v>
      </c>
      <c r="R164" s="35" t="n">
        <f aca="false">IFERROR(H164/E164,0%)*1000000</f>
        <v>12250.2302272291</v>
      </c>
      <c r="S164" s="36" t="n">
        <f aca="false">IFERROR(I164/F164,0%)*1000000</f>
        <v>0</v>
      </c>
    </row>
    <row r="165" customFormat="false" ht="14.4" hidden="false" customHeight="false" outlineLevel="0" collapsed="false">
      <c r="A165" s="43" t="s">
        <v>136</v>
      </c>
      <c r="B165" s="26" t="n">
        <v>44068</v>
      </c>
      <c r="C165" s="7" t="s">
        <v>55</v>
      </c>
      <c r="D165" s="7" t="s">
        <v>56</v>
      </c>
      <c r="E165" s="28" t="n">
        <v>344.321678321682</v>
      </c>
      <c r="F165" s="28" t="n">
        <v>0</v>
      </c>
      <c r="G165" s="29" t="n">
        <v>0</v>
      </c>
      <c r="H165" s="41" t="n">
        <v>12</v>
      </c>
      <c r="I165" s="29" t="n">
        <v>0</v>
      </c>
      <c r="J165" s="30" t="n">
        <v>0.015</v>
      </c>
      <c r="K165" s="30" t="n">
        <v>0.018</v>
      </c>
      <c r="L165" s="30"/>
      <c r="M165" s="31" t="n">
        <f aca="false">J165*1000000</f>
        <v>15000</v>
      </c>
      <c r="N165" s="31"/>
      <c r="O165" s="32" t="n">
        <f aca="false">IFERROR(H165/E165,0%)</f>
        <v>0.0348511312400987</v>
      </c>
      <c r="P165" s="33" t="n">
        <f aca="false">IFERROR(G165/E165,0%)</f>
        <v>0</v>
      </c>
      <c r="Q165" s="34"/>
      <c r="R165" s="35" t="n">
        <f aca="false">IFERROR(H165/E165,0%)*1000000</f>
        <v>34851.1312400987</v>
      </c>
      <c r="S165" s="36"/>
    </row>
    <row r="166" customFormat="false" ht="14.4" hidden="false" customHeight="false" outlineLevel="0" collapsed="false">
      <c r="A166" s="43" t="s">
        <v>136</v>
      </c>
      <c r="B166" s="26" t="n">
        <v>44068</v>
      </c>
      <c r="C166" s="7" t="s">
        <v>57</v>
      </c>
      <c r="D166" s="7" t="s">
        <v>58</v>
      </c>
      <c r="E166" s="28" t="n">
        <v>353.220279720282</v>
      </c>
      <c r="F166" s="28" t="n">
        <v>0</v>
      </c>
      <c r="G166" s="29" t="n">
        <v>0</v>
      </c>
      <c r="H166" s="29" t="n">
        <v>8</v>
      </c>
      <c r="I166" s="29" t="n">
        <v>0</v>
      </c>
      <c r="J166" s="30" t="n">
        <v>0.015</v>
      </c>
      <c r="K166" s="30" t="n">
        <v>0.018</v>
      </c>
      <c r="L166" s="30"/>
      <c r="M166" s="31" t="n">
        <f aca="false">J166*1000000</f>
        <v>15000</v>
      </c>
      <c r="N166" s="31"/>
      <c r="O166" s="32" t="n">
        <f aca="false">IFERROR(H166/E166,0%)</f>
        <v>0.022648756199206</v>
      </c>
      <c r="P166" s="33" t="n">
        <f aca="false">IFERROR(G166/E166,0%)</f>
        <v>0</v>
      </c>
      <c r="Q166" s="34"/>
      <c r="R166" s="35" t="n">
        <f aca="false">IFERROR(H166/E166,0%)*1000000</f>
        <v>22648.756199206</v>
      </c>
      <c r="S166" s="36"/>
    </row>
    <row r="167" customFormat="false" ht="14.4" hidden="false" customHeight="false" outlineLevel="0" collapsed="false">
      <c r="A167" s="43" t="s">
        <v>136</v>
      </c>
      <c r="B167" s="26" t="n">
        <v>44068</v>
      </c>
      <c r="C167" s="7" t="s">
        <v>59</v>
      </c>
      <c r="D167" s="7" t="s">
        <v>60</v>
      </c>
      <c r="E167" s="39" t="n">
        <v>362.118881118882</v>
      </c>
      <c r="F167" s="28" t="n">
        <v>0</v>
      </c>
      <c r="G167" s="29" t="n">
        <v>0</v>
      </c>
      <c r="H167" s="29" t="n">
        <v>12</v>
      </c>
      <c r="I167" s="29" t="n">
        <v>0</v>
      </c>
      <c r="J167" s="30" t="n">
        <v>0.015</v>
      </c>
      <c r="K167" s="30" t="n">
        <v>0.018</v>
      </c>
      <c r="L167" s="30"/>
      <c r="M167" s="31" t="n">
        <f aca="false">J167*1000000</f>
        <v>15000</v>
      </c>
      <c r="N167" s="31"/>
      <c r="O167" s="32" t="n">
        <f aca="false">IFERROR(H167/E167,0%)</f>
        <v>0.0331382886275418</v>
      </c>
      <c r="P167" s="33" t="n">
        <f aca="false">IFERROR(G167/E167,0%)</f>
        <v>0</v>
      </c>
      <c r="Q167" s="34"/>
      <c r="R167" s="35" t="n">
        <f aca="false">IFERROR(H167/E167,0%)*1000000</f>
        <v>33138.2886275418</v>
      </c>
      <c r="S167" s="36"/>
    </row>
    <row r="168" customFormat="false" ht="14.4" hidden="false" customHeight="false" outlineLevel="0" collapsed="false">
      <c r="A168" s="43" t="s">
        <v>136</v>
      </c>
      <c r="B168" s="26" t="n">
        <v>44068</v>
      </c>
      <c r="C168" s="7" t="s">
        <v>61</v>
      </c>
      <c r="D168" s="7" t="s">
        <v>62</v>
      </c>
      <c r="E168" s="28" t="n">
        <v>371.017482517482</v>
      </c>
      <c r="F168" s="28" t="n">
        <v>0</v>
      </c>
      <c r="G168" s="29" t="n">
        <v>0</v>
      </c>
      <c r="H168" s="29" t="n">
        <v>7</v>
      </c>
      <c r="I168" s="29" t="n">
        <v>0</v>
      </c>
      <c r="J168" s="30" t="n">
        <v>0.015</v>
      </c>
      <c r="K168" s="30" t="n">
        <v>0.018</v>
      </c>
      <c r="L168" s="30"/>
      <c r="M168" s="31" t="n">
        <f aca="false">J168*1000000</f>
        <v>15000</v>
      </c>
      <c r="N168" s="31"/>
      <c r="O168" s="32" t="n">
        <f aca="false">IFERROR(H168/E168,0%)</f>
        <v>0.0188670354628644</v>
      </c>
      <c r="P168" s="33" t="n">
        <f aca="false">IFERROR(G168/E168,0%)</f>
        <v>0</v>
      </c>
      <c r="Q168" s="34"/>
      <c r="R168" s="35" t="n">
        <f aca="false">IFERROR(H168/E168,0%)*1000000</f>
        <v>18867.0354628644</v>
      </c>
      <c r="S168" s="36"/>
    </row>
    <row r="169" customFormat="false" ht="14.4" hidden="false" customHeight="false" outlineLevel="0" collapsed="false">
      <c r="A169" s="43" t="s">
        <v>136</v>
      </c>
      <c r="B169" s="26" t="n">
        <v>44068</v>
      </c>
      <c r="C169" s="7" t="s">
        <v>63</v>
      </c>
      <c r="D169" s="7" t="s">
        <v>64</v>
      </c>
      <c r="E169" s="28" t="n">
        <v>379.916083916082</v>
      </c>
      <c r="F169" s="28" t="n">
        <v>0</v>
      </c>
      <c r="G169" s="29" t="n">
        <v>8</v>
      </c>
      <c r="H169" s="40" t="n">
        <v>10</v>
      </c>
      <c r="I169" s="29" t="n">
        <v>0</v>
      </c>
      <c r="J169" s="30" t="n">
        <v>0.015</v>
      </c>
      <c r="K169" s="30" t="n">
        <v>0.018</v>
      </c>
      <c r="L169" s="30"/>
      <c r="M169" s="31" t="n">
        <f aca="false">J169*1000000</f>
        <v>15000</v>
      </c>
      <c r="N169" s="31"/>
      <c r="O169" s="32" t="n">
        <f aca="false">IFERROR(H169/E169,0%)</f>
        <v>0.0263216021204537</v>
      </c>
      <c r="P169" s="33" t="n">
        <f aca="false">IFERROR(G169/E169,0%)</f>
        <v>0.0210572816963629</v>
      </c>
      <c r="Q169" s="34"/>
      <c r="R169" s="35" t="n">
        <f aca="false">IFERROR(H169/E169,0%)*1000000</f>
        <v>26321.6021204537</v>
      </c>
      <c r="S169" s="36"/>
    </row>
    <row r="170" customFormat="false" ht="14.4" hidden="false" customHeight="false" outlineLevel="0" collapsed="false">
      <c r="A170" s="43" t="s">
        <v>136</v>
      </c>
      <c r="B170" s="26" t="n">
        <v>44068</v>
      </c>
      <c r="C170" s="7" t="s">
        <v>65</v>
      </c>
      <c r="D170" s="7" t="s">
        <v>66</v>
      </c>
      <c r="E170" s="28" t="n">
        <v>388.814685314682</v>
      </c>
      <c r="F170" s="28" t="n">
        <v>0</v>
      </c>
      <c r="G170" s="29" t="n">
        <v>8</v>
      </c>
      <c r="H170" s="29" t="n">
        <v>3</v>
      </c>
      <c r="I170" s="29" t="n">
        <v>0</v>
      </c>
      <c r="J170" s="30" t="n">
        <v>0.015</v>
      </c>
      <c r="K170" s="30" t="n">
        <v>0.018</v>
      </c>
      <c r="L170" s="30"/>
      <c r="M170" s="31" t="n">
        <f aca="false">J170*1000000</f>
        <v>15000</v>
      </c>
      <c r="N170" s="31"/>
      <c r="O170" s="32" t="n">
        <f aca="false">IFERROR(H170/E170,0%)</f>
        <v>0.00771575795181705</v>
      </c>
      <c r="P170" s="33" t="n">
        <f aca="false">IFERROR(G170/E170,0%)</f>
        <v>0.0205753545381788</v>
      </c>
      <c r="Q170" s="34"/>
      <c r="R170" s="35" t="n">
        <f aca="false">IFERROR(H170/E170,0%)*1000000</f>
        <v>7715.75795181705</v>
      </c>
      <c r="S170" s="36"/>
    </row>
    <row r="171" customFormat="false" ht="14.4" hidden="false" customHeight="false" outlineLevel="0" collapsed="false">
      <c r="A171" s="43" t="s">
        <v>136</v>
      </c>
      <c r="B171" s="26" t="n">
        <v>44068</v>
      </c>
      <c r="C171" s="7" t="s">
        <v>67</v>
      </c>
      <c r="D171" s="7" t="s">
        <v>68</v>
      </c>
      <c r="E171" s="28" t="n">
        <v>397.713286713282</v>
      </c>
      <c r="F171" s="28" t="n">
        <v>0</v>
      </c>
      <c r="G171" s="29" t="n">
        <v>3</v>
      </c>
      <c r="H171" s="38" t="n">
        <v>3</v>
      </c>
      <c r="I171" s="29" t="n">
        <v>0</v>
      </c>
      <c r="J171" s="30" t="n">
        <v>0.015</v>
      </c>
      <c r="K171" s="30" t="n">
        <v>0.018</v>
      </c>
      <c r="L171" s="30"/>
      <c r="M171" s="31" t="n">
        <f aca="false">J171*1000000</f>
        <v>15000</v>
      </c>
      <c r="N171" s="31"/>
      <c r="O171" s="32" t="n">
        <f aca="false">IFERROR(H171/E171,0%)</f>
        <v>0.0075431223955129</v>
      </c>
      <c r="P171" s="33" t="n">
        <f aca="false">IFERROR(G171/E171,0%)</f>
        <v>0.0075431223955129</v>
      </c>
      <c r="Q171" s="34"/>
      <c r="R171" s="35" t="n">
        <f aca="false">IFERROR(H171/E171,0%)*1000000</f>
        <v>7543.1223955129</v>
      </c>
      <c r="S171" s="36"/>
    </row>
    <row r="172" customFormat="false" ht="14.4" hidden="false" customHeight="false" outlineLevel="0" collapsed="false">
      <c r="A172" s="43" t="s">
        <v>136</v>
      </c>
      <c r="B172" s="26" t="n">
        <v>44068</v>
      </c>
      <c r="C172" s="7" t="s">
        <v>69</v>
      </c>
      <c r="D172" s="7" t="s">
        <v>70</v>
      </c>
      <c r="E172" s="28" t="n">
        <v>406.611888111892</v>
      </c>
      <c r="F172" s="28" t="n">
        <v>0</v>
      </c>
      <c r="G172" s="29" t="n">
        <v>2</v>
      </c>
      <c r="H172" s="29" t="n">
        <v>1</v>
      </c>
      <c r="I172" s="29" t="n">
        <v>0</v>
      </c>
      <c r="J172" s="30" t="n">
        <v>0.015</v>
      </c>
      <c r="K172" s="30" t="n">
        <v>0.018</v>
      </c>
      <c r="L172" s="30"/>
      <c r="M172" s="31" t="n">
        <f aca="false">J172*1000000</f>
        <v>15000</v>
      </c>
      <c r="N172" s="31"/>
      <c r="O172" s="32" t="n">
        <f aca="false">IFERROR(H172/E172,0%)</f>
        <v>0.00245934767092894</v>
      </c>
      <c r="P172" s="33" t="n">
        <f aca="false">IFERROR(G172/E172,0%)</f>
        <v>0.00491869534185788</v>
      </c>
      <c r="Q172" s="34"/>
      <c r="R172" s="35" t="n">
        <f aca="false">IFERROR(H172/E172,0%)*1000000</f>
        <v>2459.34767092894</v>
      </c>
      <c r="S172" s="36"/>
    </row>
    <row r="173" customFormat="false" ht="14.4" hidden="false" customHeight="false" outlineLevel="0" collapsed="false">
      <c r="A173" s="43" t="s">
        <v>136</v>
      </c>
      <c r="B173" s="26" t="n">
        <v>44068</v>
      </c>
      <c r="C173" s="7" t="s">
        <v>71</v>
      </c>
      <c r="D173" s="7" t="s">
        <v>72</v>
      </c>
      <c r="E173" s="28" t="n">
        <v>415.510489510492</v>
      </c>
      <c r="F173" s="28" t="n">
        <f aca="false">E173-100</f>
        <v>315.510489510492</v>
      </c>
      <c r="G173" s="29" t="n">
        <v>2</v>
      </c>
      <c r="H173" s="29" t="n">
        <v>4</v>
      </c>
      <c r="I173" s="29" t="n">
        <v>1</v>
      </c>
      <c r="J173" s="30" t="n">
        <v>0.015</v>
      </c>
      <c r="K173" s="30" t="n">
        <v>0.018</v>
      </c>
      <c r="L173" s="30" t="n">
        <v>0.004</v>
      </c>
      <c r="M173" s="31" t="n">
        <f aca="false">J173*1000000</f>
        <v>15000</v>
      </c>
      <c r="N173" s="31" t="n">
        <f aca="false">L173*1000000</f>
        <v>4000</v>
      </c>
      <c r="O173" s="32" t="n">
        <f aca="false">IFERROR(H173/E173,0%)</f>
        <v>0.00962671244404047</v>
      </c>
      <c r="P173" s="33" t="n">
        <f aca="false">IFERROR(G173/E173,0%)</f>
        <v>0.00481335622202023</v>
      </c>
      <c r="Q173" s="34" t="n">
        <f aca="false">IFERROR(I173/F173,0%)</f>
        <v>0.00316946673168134</v>
      </c>
      <c r="R173" s="35" t="n">
        <f aca="false">IFERROR(H173/E173,0%)*1000000</f>
        <v>9626.71244404047</v>
      </c>
      <c r="S173" s="36" t="n">
        <f aca="false">IFERROR(I173/F173,0%)*1000000</f>
        <v>3169.46673168134</v>
      </c>
    </row>
    <row r="174" customFormat="false" ht="14.4" hidden="false" customHeight="false" outlineLevel="0" collapsed="false">
      <c r="A174" s="43" t="s">
        <v>136</v>
      </c>
      <c r="B174" s="26" t="n">
        <v>44068</v>
      </c>
      <c r="C174" s="7" t="s">
        <v>73</v>
      </c>
      <c r="D174" s="7" t="s">
        <v>74</v>
      </c>
      <c r="E174" s="28" t="n">
        <v>424.409090909092</v>
      </c>
      <c r="F174" s="28" t="n">
        <f aca="false">E174-100</f>
        <v>324.409090909092</v>
      </c>
      <c r="G174" s="29" t="n">
        <v>3</v>
      </c>
      <c r="H174" s="29" t="n">
        <v>10</v>
      </c>
      <c r="I174" s="29" t="n">
        <v>0</v>
      </c>
      <c r="J174" s="30" t="n">
        <v>0.015</v>
      </c>
      <c r="K174" s="30" t="n">
        <v>0.018</v>
      </c>
      <c r="L174" s="30" t="n">
        <v>0.004</v>
      </c>
      <c r="M174" s="31" t="n">
        <f aca="false">J174*1000000</f>
        <v>15000</v>
      </c>
      <c r="N174" s="31" t="n">
        <f aca="false">L174*1000000</f>
        <v>4000</v>
      </c>
      <c r="O174" s="32" t="n">
        <f aca="false">IFERROR(H174/E174,0%)</f>
        <v>0.0235621720038556</v>
      </c>
      <c r="P174" s="33" t="n">
        <f aca="false">IFERROR(G174/E174,0%)</f>
        <v>0.00706865160115667</v>
      </c>
      <c r="Q174" s="34" t="n">
        <f aca="false">IFERROR(I174/F174,0%)</f>
        <v>0</v>
      </c>
      <c r="R174" s="35" t="n">
        <f aca="false">IFERROR(H174/E174,0%)*1000000</f>
        <v>23562.1720038556</v>
      </c>
      <c r="S174" s="36" t="n">
        <f aca="false">IFERROR(I174/F174,0%)*1000000</f>
        <v>0</v>
      </c>
    </row>
    <row r="175" customFormat="false" ht="14.4" hidden="false" customHeight="false" outlineLevel="0" collapsed="false">
      <c r="A175" s="43" t="s">
        <v>136</v>
      </c>
      <c r="B175" s="26" t="n">
        <v>44068</v>
      </c>
      <c r="C175" s="7" t="s">
        <v>75</v>
      </c>
      <c r="D175" s="7" t="s">
        <v>76</v>
      </c>
      <c r="E175" s="39" t="n">
        <v>433.307692307692</v>
      </c>
      <c r="F175" s="28" t="n">
        <v>0</v>
      </c>
      <c r="G175" s="29" t="n">
        <v>6</v>
      </c>
      <c r="H175" s="29" t="n">
        <v>11</v>
      </c>
      <c r="I175" s="29" t="n">
        <v>0</v>
      </c>
      <c r="J175" s="30" t="n">
        <v>0.015</v>
      </c>
      <c r="K175" s="30" t="n">
        <v>0.018</v>
      </c>
      <c r="L175" s="30" t="n">
        <v>0.004</v>
      </c>
      <c r="M175" s="31" t="n">
        <f aca="false">J175*1000000</f>
        <v>15000</v>
      </c>
      <c r="N175" s="31" t="n">
        <f aca="false">L175*1000000</f>
        <v>4000</v>
      </c>
      <c r="O175" s="32" t="n">
        <f aca="false">IFERROR(H175/E175,0%)</f>
        <v>0.0253861175217469</v>
      </c>
      <c r="P175" s="33" t="n">
        <f aca="false">IFERROR(G175/E175,0%)</f>
        <v>0.0138469731936801</v>
      </c>
      <c r="Q175" s="34" t="n">
        <f aca="false">IFERROR(I175/F175,0%)</f>
        <v>0</v>
      </c>
      <c r="R175" s="35" t="n">
        <f aca="false">IFERROR(H175/E175,0%)*1000000</f>
        <v>25386.1175217469</v>
      </c>
      <c r="S175" s="36" t="n">
        <f aca="false">IFERROR(I175/F175,0%)*1000000</f>
        <v>0</v>
      </c>
    </row>
    <row r="176" customFormat="false" ht="14.4" hidden="false" customHeight="false" outlineLevel="0" collapsed="false">
      <c r="A176" s="43" t="s">
        <v>136</v>
      </c>
      <c r="B176" s="26" t="n">
        <v>44069</v>
      </c>
      <c r="C176" s="7" t="s">
        <v>55</v>
      </c>
      <c r="D176" s="7" t="s">
        <v>56</v>
      </c>
      <c r="E176" s="28" t="n">
        <v>451.104895104892</v>
      </c>
      <c r="F176" s="28" t="n">
        <v>0</v>
      </c>
      <c r="G176" s="29" t="n">
        <v>8</v>
      </c>
      <c r="H176" s="29" t="n">
        <v>1</v>
      </c>
      <c r="I176" s="29" t="n">
        <v>0</v>
      </c>
      <c r="J176" s="30" t="n">
        <v>0.015</v>
      </c>
      <c r="K176" s="30" t="n">
        <v>0.018</v>
      </c>
      <c r="L176" s="30"/>
      <c r="M176" s="31" t="n">
        <f aca="false">J176*1000000</f>
        <v>15000</v>
      </c>
      <c r="N176" s="31"/>
      <c r="O176" s="32" t="n">
        <f aca="false">IFERROR(H176/E176,0%)</f>
        <v>0.0022167793141936</v>
      </c>
      <c r="P176" s="33" t="n">
        <f aca="false">IFERROR(G176/E176,0%)</f>
        <v>0.0177342345135488</v>
      </c>
      <c r="Q176" s="34"/>
      <c r="R176" s="35" t="n">
        <f aca="false">IFERROR(H176/E176,0%)*1000000</f>
        <v>2216.7793141936</v>
      </c>
      <c r="S176" s="36"/>
    </row>
    <row r="177" customFormat="false" ht="14.4" hidden="false" customHeight="false" outlineLevel="0" collapsed="false">
      <c r="A177" s="43" t="s">
        <v>136</v>
      </c>
      <c r="B177" s="26" t="n">
        <v>44069</v>
      </c>
      <c r="C177" s="7" t="s">
        <v>57</v>
      </c>
      <c r="D177" s="7" t="s">
        <v>58</v>
      </c>
      <c r="E177" s="28" t="n">
        <v>460.003496503492</v>
      </c>
      <c r="F177" s="28" t="n">
        <v>0</v>
      </c>
      <c r="G177" s="29" t="n">
        <v>7</v>
      </c>
      <c r="H177" s="40" t="n">
        <v>1</v>
      </c>
      <c r="I177" s="29" t="n">
        <v>0</v>
      </c>
      <c r="J177" s="30" t="n">
        <v>0.015</v>
      </c>
      <c r="K177" s="30" t="n">
        <v>0.018</v>
      </c>
      <c r="L177" s="30"/>
      <c r="M177" s="31" t="n">
        <f aca="false">J177*1000000</f>
        <v>15000</v>
      </c>
      <c r="N177" s="31"/>
      <c r="O177" s="32" t="n">
        <f aca="false">IFERROR(H177/E177,0%)</f>
        <v>0.00217389651948528</v>
      </c>
      <c r="P177" s="33" t="n">
        <f aca="false">IFERROR(G177/E177,0%)</f>
        <v>0.015217275636397</v>
      </c>
      <c r="Q177" s="34"/>
      <c r="R177" s="35" t="n">
        <f aca="false">IFERROR(H177/E177,0%)*1000000</f>
        <v>2173.89651948528</v>
      </c>
      <c r="S177" s="36"/>
    </row>
    <row r="178" customFormat="false" ht="14.4" hidden="false" customHeight="false" outlineLevel="0" collapsed="false">
      <c r="A178" s="43" t="s">
        <v>136</v>
      </c>
      <c r="B178" s="26" t="n">
        <v>44069</v>
      </c>
      <c r="C178" s="7" t="s">
        <v>59</v>
      </c>
      <c r="D178" s="7" t="s">
        <v>60</v>
      </c>
      <c r="E178" s="39" t="n">
        <v>468.902097902102</v>
      </c>
      <c r="F178" s="28" t="n">
        <v>0</v>
      </c>
      <c r="G178" s="29" t="n">
        <v>1</v>
      </c>
      <c r="H178" s="41" t="n">
        <v>4</v>
      </c>
      <c r="I178" s="29" t="n">
        <v>0</v>
      </c>
      <c r="J178" s="30" t="n">
        <v>0.015</v>
      </c>
      <c r="K178" s="30" t="n">
        <v>0.018</v>
      </c>
      <c r="L178" s="30"/>
      <c r="M178" s="31" t="n">
        <f aca="false">J178*1000000</f>
        <v>15000</v>
      </c>
      <c r="N178" s="31"/>
      <c r="O178" s="32" t="n">
        <f aca="false">IFERROR(H178/E178,0%)</f>
        <v>0.00853056537365957</v>
      </c>
      <c r="P178" s="33" t="n">
        <f aca="false">IFERROR(G178/E178,0%)</f>
        <v>0.00213264134341489</v>
      </c>
      <c r="Q178" s="34"/>
      <c r="R178" s="35" t="n">
        <f aca="false">IFERROR(H178/E178,0%)*1000000</f>
        <v>8530.56537365957</v>
      </c>
      <c r="S178" s="36"/>
    </row>
    <row r="179" customFormat="false" ht="14.4" hidden="false" customHeight="false" outlineLevel="0" collapsed="false">
      <c r="A179" s="43" t="s">
        <v>136</v>
      </c>
      <c r="B179" s="26" t="n">
        <v>44069</v>
      </c>
      <c r="C179" s="7" t="s">
        <v>61</v>
      </c>
      <c r="D179" s="7" t="s">
        <v>62</v>
      </c>
      <c r="E179" s="28" t="n">
        <v>477.800699300702</v>
      </c>
      <c r="F179" s="28" t="n">
        <v>0</v>
      </c>
      <c r="G179" s="29" t="n">
        <v>2</v>
      </c>
      <c r="H179" s="29" t="n">
        <v>9</v>
      </c>
      <c r="I179" s="29" t="n">
        <v>0</v>
      </c>
      <c r="J179" s="30" t="n">
        <v>0.015</v>
      </c>
      <c r="K179" s="30" t="n">
        <v>0.018</v>
      </c>
      <c r="L179" s="30"/>
      <c r="M179" s="31" t="n">
        <f aca="false">J179*1000000</f>
        <v>15000</v>
      </c>
      <c r="N179" s="31"/>
      <c r="O179" s="32" t="n">
        <f aca="false">IFERROR(H179/E179,0%)</f>
        <v>0.0188363056252789</v>
      </c>
      <c r="P179" s="33" t="n">
        <f aca="false">IFERROR(G179/E179,0%)</f>
        <v>0.00418584569450642</v>
      </c>
      <c r="Q179" s="34"/>
      <c r="R179" s="35" t="n">
        <f aca="false">IFERROR(H179/E179,0%)*1000000</f>
        <v>18836.3056252789</v>
      </c>
      <c r="S179" s="36"/>
    </row>
    <row r="180" customFormat="false" ht="14.4" hidden="false" customHeight="false" outlineLevel="0" collapsed="false">
      <c r="A180" s="43" t="s">
        <v>136</v>
      </c>
      <c r="B180" s="26" t="n">
        <v>44069</v>
      </c>
      <c r="C180" s="7" t="s">
        <v>63</v>
      </c>
      <c r="D180" s="7" t="s">
        <v>64</v>
      </c>
      <c r="E180" s="28" t="n">
        <v>486.699300699302</v>
      </c>
      <c r="F180" s="28" t="n">
        <v>0</v>
      </c>
      <c r="G180" s="29" t="n">
        <v>3</v>
      </c>
      <c r="H180" s="29" t="n">
        <v>6</v>
      </c>
      <c r="I180" s="29" t="n">
        <v>0</v>
      </c>
      <c r="J180" s="30" t="n">
        <v>0.015</v>
      </c>
      <c r="K180" s="30" t="n">
        <v>0.018</v>
      </c>
      <c r="L180" s="30"/>
      <c r="M180" s="31" t="n">
        <f aca="false">J180*1000000</f>
        <v>15000</v>
      </c>
      <c r="N180" s="31"/>
      <c r="O180" s="32" t="n">
        <f aca="false">IFERROR(H180/E180,0%)</f>
        <v>0.0123279404580591</v>
      </c>
      <c r="P180" s="33" t="n">
        <f aca="false">IFERROR(G180/E180,0%)</f>
        <v>0.00616397022902955</v>
      </c>
      <c r="Q180" s="34"/>
      <c r="R180" s="35" t="n">
        <f aca="false">IFERROR(H180/E180,0%)*1000000</f>
        <v>12327.9404580591</v>
      </c>
      <c r="S180" s="36"/>
    </row>
    <row r="181" customFormat="false" ht="14.4" hidden="false" customHeight="false" outlineLevel="0" collapsed="false">
      <c r="A181" s="43" t="s">
        <v>136</v>
      </c>
      <c r="B181" s="26" t="n">
        <v>44069</v>
      </c>
      <c r="C181" s="7" t="s">
        <v>65</v>
      </c>
      <c r="D181" s="7" t="s">
        <v>66</v>
      </c>
      <c r="E181" s="28" t="n">
        <v>495.597902097902</v>
      </c>
      <c r="F181" s="28" t="n">
        <v>0</v>
      </c>
      <c r="G181" s="29" t="n">
        <v>4</v>
      </c>
      <c r="H181" s="29" t="n">
        <v>7</v>
      </c>
      <c r="I181" s="29" t="n">
        <v>0</v>
      </c>
      <c r="J181" s="30" t="n">
        <v>0.015</v>
      </c>
      <c r="K181" s="30" t="n">
        <v>0.018</v>
      </c>
      <c r="L181" s="30"/>
      <c r="M181" s="31" t="n">
        <f aca="false">J181*1000000</f>
        <v>15000</v>
      </c>
      <c r="N181" s="31"/>
      <c r="O181" s="32" t="n">
        <f aca="false">IFERROR(H181/E181,0%)</f>
        <v>0.0141243535744774</v>
      </c>
      <c r="P181" s="33" t="n">
        <f aca="false">IFERROR(G181/E181,0%)</f>
        <v>0.00807105918541565</v>
      </c>
      <c r="Q181" s="34"/>
      <c r="R181" s="35" t="n">
        <f aca="false">IFERROR(H181/E181,0%)*1000000</f>
        <v>14124.3535744774</v>
      </c>
      <c r="S181" s="36"/>
    </row>
    <row r="182" customFormat="false" ht="14.4" hidden="false" customHeight="false" outlineLevel="0" collapsed="false">
      <c r="A182" s="43" t="s">
        <v>136</v>
      </c>
      <c r="B182" s="26" t="n">
        <v>44069</v>
      </c>
      <c r="C182" s="7" t="s">
        <v>67</v>
      </c>
      <c r="D182" s="7" t="s">
        <v>68</v>
      </c>
      <c r="E182" s="28" t="n">
        <v>504.496503496502</v>
      </c>
      <c r="F182" s="28" t="n">
        <v>0</v>
      </c>
      <c r="G182" s="29" t="n">
        <v>6</v>
      </c>
      <c r="H182" s="29" t="n">
        <v>5</v>
      </c>
      <c r="I182" s="29" t="n">
        <v>0</v>
      </c>
      <c r="J182" s="30" t="n">
        <v>0.015</v>
      </c>
      <c r="K182" s="30" t="n">
        <v>0.018</v>
      </c>
      <c r="L182" s="30"/>
      <c r="M182" s="31" t="n">
        <f aca="false">J182*1000000</f>
        <v>15000</v>
      </c>
      <c r="N182" s="31"/>
      <c r="O182" s="32" t="n">
        <f aca="false">IFERROR(H182/E182,0%)</f>
        <v>0.00991087146362089</v>
      </c>
      <c r="P182" s="33" t="n">
        <f aca="false">IFERROR(G182/E182,0%)</f>
        <v>0.0118930457563451</v>
      </c>
      <c r="Q182" s="34"/>
      <c r="R182" s="35" t="n">
        <f aca="false">IFERROR(H182/E182,0%)*1000000</f>
        <v>9910.87146362089</v>
      </c>
      <c r="S182" s="36"/>
    </row>
    <row r="183" customFormat="false" ht="14.4" hidden="false" customHeight="false" outlineLevel="0" collapsed="false">
      <c r="A183" s="43" t="s">
        <v>136</v>
      </c>
      <c r="B183" s="26" t="n">
        <v>44069</v>
      </c>
      <c r="C183" s="7" t="s">
        <v>69</v>
      </c>
      <c r="D183" s="7" t="s">
        <v>70</v>
      </c>
      <c r="E183" s="28" t="n">
        <v>513.395104895102</v>
      </c>
      <c r="F183" s="28" t="n">
        <v>0</v>
      </c>
      <c r="G183" s="29" t="n">
        <v>0</v>
      </c>
      <c r="H183" s="40" t="n">
        <v>3</v>
      </c>
      <c r="I183" s="29" t="n">
        <v>0</v>
      </c>
      <c r="J183" s="30" t="n">
        <v>0.015</v>
      </c>
      <c r="K183" s="30" t="n">
        <v>0.018</v>
      </c>
      <c r="L183" s="30"/>
      <c r="M183" s="31" t="n">
        <f aca="false">J183*1000000</f>
        <v>15000</v>
      </c>
      <c r="N183" s="31"/>
      <c r="O183" s="32" t="n">
        <f aca="false">IFERROR(H183/E183,0%)</f>
        <v>0.00584345267688707</v>
      </c>
      <c r="P183" s="33" t="n">
        <f aca="false">IFERROR(G183/E183,0%)</f>
        <v>0</v>
      </c>
      <c r="Q183" s="34"/>
      <c r="R183" s="35" t="n">
        <f aca="false">IFERROR(H183/E183,0%)*1000000</f>
        <v>5843.45267688707</v>
      </c>
      <c r="S183" s="36"/>
    </row>
    <row r="184" customFormat="false" ht="14.4" hidden="false" customHeight="false" outlineLevel="0" collapsed="false">
      <c r="A184" s="43" t="s">
        <v>136</v>
      </c>
      <c r="B184" s="26" t="n">
        <v>44069</v>
      </c>
      <c r="C184" s="7" t="s">
        <v>71</v>
      </c>
      <c r="D184" s="7" t="s">
        <v>72</v>
      </c>
      <c r="E184" s="28" t="n">
        <v>522.293706293702</v>
      </c>
      <c r="F184" s="28" t="n">
        <f aca="false">E184-100</f>
        <v>422.293706293702</v>
      </c>
      <c r="G184" s="29" t="n">
        <v>0</v>
      </c>
      <c r="H184" s="29" t="n">
        <v>0</v>
      </c>
      <c r="I184" s="29" t="n">
        <v>0</v>
      </c>
      <c r="J184" s="30" t="n">
        <v>0.015</v>
      </c>
      <c r="K184" s="30" t="n">
        <v>0.018</v>
      </c>
      <c r="L184" s="30" t="n">
        <v>0.004</v>
      </c>
      <c r="M184" s="31" t="n">
        <f aca="false">J184*1000000</f>
        <v>15000</v>
      </c>
      <c r="N184" s="31" t="n">
        <f aca="false">L184*1000000</f>
        <v>4000</v>
      </c>
      <c r="O184" s="32" t="n">
        <f aca="false">IFERROR(H184/E184,0%)</f>
        <v>0</v>
      </c>
      <c r="P184" s="33" t="n">
        <f aca="false">IFERROR(G184/E184,0%)</f>
        <v>0</v>
      </c>
      <c r="Q184" s="34" t="n">
        <f aca="false">IFERROR(I184/F184,0%)</f>
        <v>0</v>
      </c>
      <c r="R184" s="35" t="n">
        <f aca="false">IFERROR(H184/E184,0%)*1000000</f>
        <v>0</v>
      </c>
      <c r="S184" s="36" t="n">
        <f aca="false">IFERROR(I184/F184,0%)*1000000</f>
        <v>0</v>
      </c>
    </row>
    <row r="185" customFormat="false" ht="14.4" hidden="false" customHeight="false" outlineLevel="0" collapsed="false">
      <c r="A185" s="43" t="s">
        <v>136</v>
      </c>
      <c r="B185" s="26" t="n">
        <v>44069</v>
      </c>
      <c r="C185" s="7" t="s">
        <v>73</v>
      </c>
      <c r="D185" s="7" t="s">
        <v>74</v>
      </c>
      <c r="E185" s="28" t="n">
        <v>531.192307692312</v>
      </c>
      <c r="F185" s="28" t="n">
        <f aca="false">E185-100</f>
        <v>431.192307692312</v>
      </c>
      <c r="G185" s="29" t="n">
        <v>0</v>
      </c>
      <c r="H185" s="29" t="n">
        <v>0</v>
      </c>
      <c r="I185" s="29" t="n">
        <v>0</v>
      </c>
      <c r="J185" s="30" t="n">
        <v>0.015</v>
      </c>
      <c r="K185" s="30" t="n">
        <v>0.018</v>
      </c>
      <c r="L185" s="30" t="n">
        <v>0.004</v>
      </c>
      <c r="M185" s="31" t="n">
        <f aca="false">J185*1000000</f>
        <v>15000</v>
      </c>
      <c r="N185" s="31" t="n">
        <f aca="false">L185*1000000</f>
        <v>4000</v>
      </c>
      <c r="O185" s="32" t="n">
        <f aca="false">IFERROR(H185/E185,0%)</f>
        <v>0</v>
      </c>
      <c r="P185" s="33" t="n">
        <f aca="false">IFERROR(G185/E185,0%)</f>
        <v>0</v>
      </c>
      <c r="Q185" s="34" t="n">
        <f aca="false">IFERROR(I185/F185,0%)</f>
        <v>0</v>
      </c>
      <c r="R185" s="35" t="n">
        <f aca="false">IFERROR(H185/E185,0%)*1000000</f>
        <v>0</v>
      </c>
      <c r="S185" s="36" t="n">
        <f aca="false">IFERROR(I185/F185,0%)*1000000</f>
        <v>0</v>
      </c>
    </row>
    <row r="186" customFormat="false" ht="14.4" hidden="false" customHeight="false" outlineLevel="0" collapsed="false">
      <c r="A186" s="43" t="s">
        <v>136</v>
      </c>
      <c r="B186" s="26" t="n">
        <v>44069</v>
      </c>
      <c r="C186" s="7" t="s">
        <v>75</v>
      </c>
      <c r="D186" s="7" t="s">
        <v>76</v>
      </c>
      <c r="E186" s="39" t="n">
        <v>540.090909090912</v>
      </c>
      <c r="F186" s="28" t="n">
        <f aca="false">E186-100</f>
        <v>440.090909090912</v>
      </c>
      <c r="G186" s="29" t="n">
        <v>7</v>
      </c>
      <c r="H186" s="29" t="n">
        <v>0</v>
      </c>
      <c r="I186" s="29" t="n">
        <v>0</v>
      </c>
      <c r="J186" s="30" t="n">
        <v>0.015</v>
      </c>
      <c r="K186" s="30" t="n">
        <v>0.018</v>
      </c>
      <c r="L186" s="30" t="n">
        <v>0.004</v>
      </c>
      <c r="M186" s="31" t="n">
        <f aca="false">J186*1000000</f>
        <v>15000</v>
      </c>
      <c r="N186" s="31" t="n">
        <f aca="false">L186*1000000</f>
        <v>4000</v>
      </c>
      <c r="O186" s="32" t="n">
        <f aca="false">IFERROR(H186/E186,0%)</f>
        <v>0</v>
      </c>
      <c r="P186" s="33" t="n">
        <f aca="false">IFERROR(G186/E186,0%)</f>
        <v>0.0129607810132974</v>
      </c>
      <c r="Q186" s="34" t="n">
        <f aca="false">IFERROR(I186/F186,0%)</f>
        <v>0</v>
      </c>
      <c r="R186" s="35" t="n">
        <f aca="false">IFERROR(H186/E186,0%)*1000000</f>
        <v>0</v>
      </c>
      <c r="S186" s="36" t="n">
        <f aca="false">IFERROR(I186/F186,0%)*1000000</f>
        <v>0</v>
      </c>
    </row>
    <row r="187" customFormat="false" ht="14.4" hidden="false" customHeight="false" outlineLevel="0" collapsed="false">
      <c r="A187" s="43" t="s">
        <v>136</v>
      </c>
      <c r="B187" s="26" t="n">
        <v>44070</v>
      </c>
      <c r="C187" s="7" t="s">
        <v>55</v>
      </c>
      <c r="D187" s="7" t="s">
        <v>56</v>
      </c>
      <c r="E187" s="28" t="n">
        <v>557.888111888112</v>
      </c>
      <c r="F187" s="28" t="n">
        <v>0</v>
      </c>
      <c r="G187" s="29" t="n">
        <v>9</v>
      </c>
      <c r="H187" s="29" t="n">
        <v>0</v>
      </c>
      <c r="I187" s="29" t="n">
        <v>0</v>
      </c>
      <c r="J187" s="30" t="n">
        <v>0.015</v>
      </c>
      <c r="K187" s="30" t="n">
        <v>0.018</v>
      </c>
      <c r="L187" s="30"/>
      <c r="M187" s="31" t="n">
        <f aca="false">J187*1000000</f>
        <v>15000</v>
      </c>
      <c r="N187" s="31"/>
      <c r="O187" s="32" t="n">
        <f aca="false">IFERROR(H187/E187,0%)</f>
        <v>0</v>
      </c>
      <c r="P187" s="33" t="n">
        <f aca="false">IFERROR(G187/E187,0%)</f>
        <v>0.0161322670410389</v>
      </c>
      <c r="Q187" s="34"/>
      <c r="R187" s="35" t="n">
        <f aca="false">IFERROR(H187/E187,0%)*1000000</f>
        <v>0</v>
      </c>
      <c r="S187" s="36"/>
    </row>
    <row r="188" customFormat="false" ht="14.4" hidden="false" customHeight="false" outlineLevel="0" collapsed="false">
      <c r="A188" s="43" t="s">
        <v>136</v>
      </c>
      <c r="B188" s="26" t="n">
        <v>44070</v>
      </c>
      <c r="C188" s="7" t="s">
        <v>57</v>
      </c>
      <c r="D188" s="7" t="s">
        <v>58</v>
      </c>
      <c r="E188" s="28" t="n">
        <v>566.786713286712</v>
      </c>
      <c r="F188" s="28" t="n">
        <v>0</v>
      </c>
      <c r="G188" s="29" t="n">
        <v>2</v>
      </c>
      <c r="H188" s="29" t="n">
        <v>5</v>
      </c>
      <c r="I188" s="29" t="n">
        <v>0</v>
      </c>
      <c r="J188" s="30" t="n">
        <v>0.015</v>
      </c>
      <c r="K188" s="30" t="n">
        <v>0.018</v>
      </c>
      <c r="L188" s="30"/>
      <c r="M188" s="31" t="n">
        <f aca="false">J188*1000000</f>
        <v>15000</v>
      </c>
      <c r="N188" s="31"/>
      <c r="O188" s="32" t="n">
        <f aca="false">IFERROR(H188/E188,0%)</f>
        <v>0.00882166056964487</v>
      </c>
      <c r="P188" s="33" t="n">
        <f aca="false">IFERROR(G188/E188,0%)</f>
        <v>0.00352866422785795</v>
      </c>
      <c r="Q188" s="34"/>
      <c r="R188" s="35" t="n">
        <f aca="false">IFERROR(H188/E188,0%)*1000000</f>
        <v>8821.66056964487</v>
      </c>
      <c r="S188" s="36"/>
    </row>
    <row r="189" customFormat="false" ht="14.4" hidden="false" customHeight="false" outlineLevel="0" collapsed="false">
      <c r="A189" s="43" t="s">
        <v>136</v>
      </c>
      <c r="B189" s="26" t="n">
        <v>44070</v>
      </c>
      <c r="C189" s="7" t="s">
        <v>59</v>
      </c>
      <c r="D189" s="7" t="s">
        <v>60</v>
      </c>
      <c r="E189" s="39" t="n">
        <v>575.685314685312</v>
      </c>
      <c r="F189" s="28" t="n">
        <v>0</v>
      </c>
      <c r="G189" s="29" t="n">
        <v>3</v>
      </c>
      <c r="H189" s="29" t="n">
        <v>0</v>
      </c>
      <c r="I189" s="29" t="n">
        <v>0</v>
      </c>
      <c r="J189" s="30" t="n">
        <v>0.015</v>
      </c>
      <c r="K189" s="30" t="n">
        <v>0.018</v>
      </c>
      <c r="L189" s="30"/>
      <c r="M189" s="31" t="n">
        <f aca="false">J189*1000000</f>
        <v>15000</v>
      </c>
      <c r="N189" s="31"/>
      <c r="O189" s="32" t="n">
        <f aca="false">IFERROR(H189/E189,0%)</f>
        <v>0</v>
      </c>
      <c r="P189" s="33" t="n">
        <f aca="false">IFERROR(G189/E189,0%)</f>
        <v>0.00521118035057034</v>
      </c>
      <c r="Q189" s="34"/>
      <c r="R189" s="35" t="n">
        <f aca="false">IFERROR(H189/E189,0%)*1000000</f>
        <v>0</v>
      </c>
      <c r="S189" s="36"/>
    </row>
    <row r="190" customFormat="false" ht="14.4" hidden="false" customHeight="false" outlineLevel="0" collapsed="false">
      <c r="A190" s="43" t="s">
        <v>136</v>
      </c>
      <c r="B190" s="26" t="n">
        <v>44070</v>
      </c>
      <c r="C190" s="7" t="s">
        <v>61</v>
      </c>
      <c r="D190" s="7" t="s">
        <v>62</v>
      </c>
      <c r="E190" s="28" t="n">
        <v>584.583916083912</v>
      </c>
      <c r="F190" s="28" t="n">
        <v>0</v>
      </c>
      <c r="G190" s="29" t="n">
        <v>4</v>
      </c>
      <c r="H190" s="29" t="n">
        <v>0</v>
      </c>
      <c r="I190" s="29" t="n">
        <v>0</v>
      </c>
      <c r="J190" s="30" t="n">
        <v>0.015</v>
      </c>
      <c r="K190" s="30" t="n">
        <v>0.018</v>
      </c>
      <c r="L190" s="30"/>
      <c r="M190" s="31" t="n">
        <f aca="false">J190*1000000</f>
        <v>15000</v>
      </c>
      <c r="N190" s="31"/>
      <c r="O190" s="32" t="n">
        <f aca="false">IFERROR(H190/E190,0%)</f>
        <v>0</v>
      </c>
      <c r="P190" s="33" t="n">
        <f aca="false">IFERROR(G190/E190,0%)</f>
        <v>0.00684247357812327</v>
      </c>
      <c r="Q190" s="34"/>
      <c r="R190" s="35" t="n">
        <f aca="false">IFERROR(H190/E190,0%)*1000000</f>
        <v>0</v>
      </c>
      <c r="S190" s="36"/>
    </row>
    <row r="191" customFormat="false" ht="14.4" hidden="false" customHeight="false" outlineLevel="0" collapsed="false">
      <c r="A191" s="43" t="s">
        <v>136</v>
      </c>
      <c r="B191" s="26" t="n">
        <v>44070</v>
      </c>
      <c r="C191" s="7" t="s">
        <v>63</v>
      </c>
      <c r="D191" s="7" t="s">
        <v>64</v>
      </c>
      <c r="E191" s="28" t="n">
        <v>593.482517482522</v>
      </c>
      <c r="F191" s="28" t="n">
        <v>0</v>
      </c>
      <c r="G191" s="29" t="n">
        <v>11</v>
      </c>
      <c r="H191" s="29" t="n">
        <v>0</v>
      </c>
      <c r="I191" s="29" t="n">
        <v>0</v>
      </c>
      <c r="J191" s="30" t="n">
        <v>0.015</v>
      </c>
      <c r="K191" s="30" t="n">
        <v>0.018</v>
      </c>
      <c r="L191" s="30"/>
      <c r="M191" s="31" t="n">
        <f aca="false">J191*1000000</f>
        <v>15000</v>
      </c>
      <c r="N191" s="31"/>
      <c r="O191" s="32" t="n">
        <f aca="false">IFERROR(H191/E191,0%)</f>
        <v>0</v>
      </c>
      <c r="P191" s="33" t="n">
        <f aca="false">IFERROR(G191/E191,0%)</f>
        <v>0.0185346655983408</v>
      </c>
      <c r="Q191" s="34"/>
      <c r="R191" s="35" t="n">
        <f aca="false">IFERROR(H191/E191,0%)*1000000</f>
        <v>0</v>
      </c>
      <c r="S191" s="36"/>
    </row>
    <row r="192" customFormat="false" ht="14.4" hidden="false" customHeight="false" outlineLevel="0" collapsed="false">
      <c r="A192" s="43" t="s">
        <v>136</v>
      </c>
      <c r="B192" s="26" t="n">
        <v>44070</v>
      </c>
      <c r="C192" s="7" t="s">
        <v>65</v>
      </c>
      <c r="D192" s="7" t="s">
        <v>66</v>
      </c>
      <c r="E192" s="28" t="n">
        <v>602.381118881122</v>
      </c>
      <c r="F192" s="28" t="n">
        <v>0</v>
      </c>
      <c r="G192" s="29" t="n">
        <v>12</v>
      </c>
      <c r="H192" s="29" t="n">
        <v>0</v>
      </c>
      <c r="I192" s="29" t="n">
        <v>0</v>
      </c>
      <c r="J192" s="30" t="n">
        <v>0.015</v>
      </c>
      <c r="K192" s="30" t="n">
        <v>0.018</v>
      </c>
      <c r="L192" s="30"/>
      <c r="M192" s="31" t="n">
        <f aca="false">J192*1000000</f>
        <v>15000</v>
      </c>
      <c r="N192" s="31"/>
      <c r="O192" s="32" t="n">
        <f aca="false">IFERROR(H192/E192,0%)</f>
        <v>0</v>
      </c>
      <c r="P192" s="33" t="n">
        <f aca="false">IFERROR(G192/E192,0%)</f>
        <v>0.0199209431103835</v>
      </c>
      <c r="Q192" s="34"/>
      <c r="R192" s="35" t="n">
        <f aca="false">IFERROR(H192/E192,0%)*1000000</f>
        <v>0</v>
      </c>
      <c r="S192" s="36"/>
    </row>
    <row r="193" customFormat="false" ht="14.4" hidden="false" customHeight="false" outlineLevel="0" collapsed="false">
      <c r="A193" s="43" t="s">
        <v>136</v>
      </c>
      <c r="B193" s="26" t="n">
        <v>44070</v>
      </c>
      <c r="C193" s="7" t="s">
        <v>67</v>
      </c>
      <c r="D193" s="7" t="s">
        <v>68</v>
      </c>
      <c r="E193" s="28" t="n">
        <v>611.279720279722</v>
      </c>
      <c r="F193" s="28" t="n">
        <v>0</v>
      </c>
      <c r="G193" s="41" t="n">
        <v>4</v>
      </c>
      <c r="H193" s="29" t="n">
        <v>0</v>
      </c>
      <c r="I193" s="29" t="n">
        <v>0</v>
      </c>
      <c r="J193" s="30" t="n">
        <v>0.015</v>
      </c>
      <c r="K193" s="30" t="n">
        <v>0.018</v>
      </c>
      <c r="L193" s="30"/>
      <c r="M193" s="31" t="n">
        <f aca="false">J193*1000000</f>
        <v>15000</v>
      </c>
      <c r="N193" s="31"/>
      <c r="O193" s="32" t="n">
        <f aca="false">IFERROR(H193/E193,0%)</f>
        <v>0</v>
      </c>
      <c r="P193" s="33" t="n">
        <f aca="false">IFERROR(G193/E193,0%)</f>
        <v>0.00654364911397616</v>
      </c>
      <c r="Q193" s="34"/>
      <c r="R193" s="35" t="n">
        <f aca="false">IFERROR(H193/E193,0%)*1000000</f>
        <v>0</v>
      </c>
      <c r="S193" s="36"/>
    </row>
    <row r="194" customFormat="false" ht="14.4" hidden="false" customHeight="false" outlineLevel="0" collapsed="false">
      <c r="A194" s="43" t="s">
        <v>136</v>
      </c>
      <c r="B194" s="26" t="n">
        <v>44070</v>
      </c>
      <c r="C194" s="7" t="s">
        <v>69</v>
      </c>
      <c r="D194" s="7" t="s">
        <v>70</v>
      </c>
      <c r="E194" s="28" t="n">
        <v>620.178321678322</v>
      </c>
      <c r="F194" s="28" t="n">
        <v>0</v>
      </c>
      <c r="G194" s="42" t="n">
        <v>0</v>
      </c>
      <c r="H194" s="29" t="n">
        <v>0</v>
      </c>
      <c r="I194" s="29" t="n">
        <v>0</v>
      </c>
      <c r="J194" s="30" t="n">
        <v>0.015</v>
      </c>
      <c r="K194" s="30" t="n">
        <v>0.018</v>
      </c>
      <c r="L194" s="30"/>
      <c r="M194" s="31" t="n">
        <f aca="false">J194*1000000</f>
        <v>15000</v>
      </c>
      <c r="N194" s="31"/>
      <c r="O194" s="32" t="n">
        <f aca="false">IFERROR(H194/E194,0%)</f>
        <v>0</v>
      </c>
      <c r="P194" s="33" t="n">
        <f aca="false">IFERROR(G194/E194,0%)</f>
        <v>0</v>
      </c>
      <c r="Q194" s="34"/>
      <c r="R194" s="35" t="n">
        <f aca="false">IFERROR(H194/E194,0%)*1000000</f>
        <v>0</v>
      </c>
      <c r="S194" s="36"/>
    </row>
    <row r="195" customFormat="false" ht="14.4" hidden="false" customHeight="false" outlineLevel="0" collapsed="false">
      <c r="A195" s="43" t="s">
        <v>136</v>
      </c>
      <c r="B195" s="26" t="n">
        <v>44070</v>
      </c>
      <c r="C195" s="7" t="s">
        <v>71</v>
      </c>
      <c r="D195" s="7" t="s">
        <v>72</v>
      </c>
      <c r="E195" s="28" t="n">
        <v>629.076923076922</v>
      </c>
      <c r="F195" s="28" t="n">
        <v>0</v>
      </c>
      <c r="G195" s="42" t="n">
        <v>1</v>
      </c>
      <c r="H195" s="29" t="n">
        <v>7</v>
      </c>
      <c r="I195" s="42" t="n">
        <v>0</v>
      </c>
      <c r="J195" s="30" t="n">
        <v>0.015</v>
      </c>
      <c r="K195" s="30" t="n">
        <v>0.018</v>
      </c>
      <c r="L195" s="30" t="n">
        <v>0.004</v>
      </c>
      <c r="M195" s="31" t="n">
        <f aca="false">J195*1000000</f>
        <v>15000</v>
      </c>
      <c r="N195" s="31" t="n">
        <f aca="false">L195*1000000</f>
        <v>4000</v>
      </c>
      <c r="O195" s="32" t="n">
        <f aca="false">IFERROR(H195/E195,0%)</f>
        <v>0.0111274150158963</v>
      </c>
      <c r="P195" s="33" t="n">
        <f aca="false">IFERROR(G195/E195,0%)</f>
        <v>0.00158963071655662</v>
      </c>
      <c r="Q195" s="34" t="n">
        <f aca="false">IFERROR(I195/F195,0%)</f>
        <v>0</v>
      </c>
      <c r="R195" s="35" t="n">
        <f aca="false">IFERROR(H195/E195,0%)*1000000</f>
        <v>11127.4150158963</v>
      </c>
      <c r="S195" s="36" t="n">
        <f aca="false">IFERROR(I195/F195,0%)*1000000</f>
        <v>0</v>
      </c>
    </row>
    <row r="196" customFormat="false" ht="14.4" hidden="false" customHeight="false" outlineLevel="0" collapsed="false">
      <c r="A196" s="43" t="s">
        <v>136</v>
      </c>
      <c r="B196" s="26" t="n">
        <v>44070</v>
      </c>
      <c r="C196" s="7" t="s">
        <v>73</v>
      </c>
      <c r="D196" s="7" t="s">
        <v>74</v>
      </c>
      <c r="E196" s="28" t="n">
        <v>637.975524475522</v>
      </c>
      <c r="F196" s="28" t="n">
        <f aca="false">E196-100</f>
        <v>537.975524475522</v>
      </c>
      <c r="G196" s="42" t="n">
        <v>0</v>
      </c>
      <c r="H196" s="29" t="n">
        <v>0</v>
      </c>
      <c r="I196" s="42" t="n">
        <v>0</v>
      </c>
      <c r="J196" s="30" t="n">
        <v>0.015</v>
      </c>
      <c r="K196" s="30" t="n">
        <v>0.018</v>
      </c>
      <c r="L196" s="30" t="n">
        <v>0.004</v>
      </c>
      <c r="M196" s="31" t="n">
        <f aca="false">J196*1000000</f>
        <v>15000</v>
      </c>
      <c r="N196" s="31" t="n">
        <f aca="false">L196*1000000</f>
        <v>4000</v>
      </c>
      <c r="O196" s="32" t="n">
        <f aca="false">IFERROR(H196/E196,0%)</f>
        <v>0</v>
      </c>
      <c r="P196" s="33" t="n">
        <f aca="false">IFERROR(G196/E196,0%)</f>
        <v>0</v>
      </c>
      <c r="Q196" s="34" t="n">
        <f aca="false">IFERROR(I196/F196,0%)</f>
        <v>0</v>
      </c>
      <c r="R196" s="35" t="n">
        <f aca="false">IFERROR(H196/E196,0%)*1000000</f>
        <v>0</v>
      </c>
      <c r="S196" s="36" t="n">
        <f aca="false">IFERROR(I196/F196,0%)*1000000</f>
        <v>0</v>
      </c>
    </row>
    <row r="197" customFormat="false" ht="14.4" hidden="false" customHeight="false" outlineLevel="0" collapsed="false">
      <c r="A197" s="43" t="s">
        <v>136</v>
      </c>
      <c r="B197" s="26" t="n">
        <v>44070</v>
      </c>
      <c r="C197" s="7" t="s">
        <v>75</v>
      </c>
      <c r="D197" s="7" t="s">
        <v>76</v>
      </c>
      <c r="E197" s="39" t="n">
        <v>646.874125874122</v>
      </c>
      <c r="F197" s="28" t="n">
        <f aca="false">E197-100</f>
        <v>546.874125874122</v>
      </c>
      <c r="G197" s="42" t="n">
        <v>0</v>
      </c>
      <c r="H197" s="29" t="n">
        <v>0</v>
      </c>
      <c r="I197" s="42" t="n">
        <v>0</v>
      </c>
      <c r="J197" s="30" t="n">
        <v>0.015</v>
      </c>
      <c r="K197" s="30" t="n">
        <v>0.018</v>
      </c>
      <c r="L197" s="30" t="n">
        <v>0.004</v>
      </c>
      <c r="M197" s="31" t="n">
        <f aca="false">J197*1000000</f>
        <v>15000</v>
      </c>
      <c r="N197" s="31" t="n">
        <f aca="false">L197*1000000</f>
        <v>4000</v>
      </c>
      <c r="O197" s="32" t="n">
        <f aca="false">IFERROR(H197/E197,0%)</f>
        <v>0</v>
      </c>
      <c r="P197" s="33" t="n">
        <f aca="false">IFERROR(G197/E197,0%)</f>
        <v>0</v>
      </c>
      <c r="Q197" s="34" t="n">
        <f aca="false">IFERROR(I197/F197,0%)</f>
        <v>0</v>
      </c>
      <c r="R197" s="35" t="n">
        <f aca="false">IFERROR(H197/E197,0%)*1000000</f>
        <v>0</v>
      </c>
      <c r="S197" s="36" t="n">
        <f aca="false">IFERROR(I197/F197,0%)*1000000</f>
        <v>0</v>
      </c>
    </row>
    <row r="198" customFormat="false" ht="14.4" hidden="false" customHeight="false" outlineLevel="0" collapsed="false">
      <c r="A198" s="43" t="s">
        <v>136</v>
      </c>
      <c r="B198" s="26" t="n">
        <v>44071</v>
      </c>
      <c r="C198" s="7" t="s">
        <v>55</v>
      </c>
      <c r="D198" s="7" t="s">
        <v>56</v>
      </c>
      <c r="E198" s="28" t="n">
        <v>664.671328671332</v>
      </c>
      <c r="F198" s="28" t="n">
        <v>0</v>
      </c>
      <c r="G198" s="42" t="n">
        <v>2</v>
      </c>
      <c r="H198" s="29" t="n">
        <v>3</v>
      </c>
      <c r="I198" s="29" t="n">
        <v>0</v>
      </c>
      <c r="J198" s="30" t="n">
        <v>0.015</v>
      </c>
      <c r="K198" s="30" t="n">
        <v>0.018</v>
      </c>
      <c r="L198" s="30"/>
      <c r="M198" s="31" t="n">
        <f aca="false">J198*1000000</f>
        <v>15000</v>
      </c>
      <c r="N198" s="31"/>
      <c r="O198" s="32" t="n">
        <f aca="false">IFERROR(H198/E198,0%)</f>
        <v>0.00451350896389191</v>
      </c>
      <c r="P198" s="33" t="n">
        <f aca="false">IFERROR(G198/E198,0%)</f>
        <v>0.00300900597592794</v>
      </c>
      <c r="Q198" s="34"/>
      <c r="R198" s="35" t="n">
        <f aca="false">IFERROR(H198/E198,0%)*1000000</f>
        <v>4513.50896389191</v>
      </c>
      <c r="S198" s="36"/>
    </row>
    <row r="199" customFormat="false" ht="14.4" hidden="false" customHeight="false" outlineLevel="0" collapsed="false">
      <c r="A199" s="43" t="s">
        <v>136</v>
      </c>
      <c r="B199" s="26" t="n">
        <v>44071</v>
      </c>
      <c r="C199" s="7" t="s">
        <v>57</v>
      </c>
      <c r="D199" s="7" t="s">
        <v>58</v>
      </c>
      <c r="E199" s="28" t="n">
        <v>673.569930069932</v>
      </c>
      <c r="F199" s="28" t="n">
        <v>0</v>
      </c>
      <c r="G199" s="42" t="n">
        <v>0</v>
      </c>
      <c r="H199" s="29" t="n">
        <v>0</v>
      </c>
      <c r="I199" s="29" t="n">
        <v>0</v>
      </c>
      <c r="J199" s="30" t="n">
        <v>0.015</v>
      </c>
      <c r="K199" s="30" t="n">
        <v>0.018</v>
      </c>
      <c r="L199" s="30"/>
      <c r="M199" s="31" t="n">
        <f aca="false">J199*1000000</f>
        <v>15000</v>
      </c>
      <c r="N199" s="31"/>
      <c r="O199" s="32" t="n">
        <f aca="false">IFERROR(H199/E199,0%)</f>
        <v>0</v>
      </c>
      <c r="P199" s="33" t="n">
        <f aca="false">IFERROR(G199/E199,0%)</f>
        <v>0</v>
      </c>
      <c r="Q199" s="34"/>
      <c r="R199" s="35" t="n">
        <f aca="false">IFERROR(H199/E199,0%)*1000000</f>
        <v>0</v>
      </c>
      <c r="S199" s="36"/>
    </row>
    <row r="200" customFormat="false" ht="14.4" hidden="false" customHeight="false" outlineLevel="0" collapsed="false">
      <c r="A200" s="43" t="s">
        <v>136</v>
      </c>
      <c r="B200" s="26" t="n">
        <v>44071</v>
      </c>
      <c r="C200" s="7" t="s">
        <v>59</v>
      </c>
      <c r="D200" s="7" t="s">
        <v>60</v>
      </c>
      <c r="E200" s="39" t="n">
        <v>682.468531468532</v>
      </c>
      <c r="F200" s="28" t="n">
        <v>0</v>
      </c>
      <c r="G200" s="42" t="n">
        <v>2</v>
      </c>
      <c r="H200" s="29" t="n">
        <v>0</v>
      </c>
      <c r="I200" s="29" t="n">
        <v>0</v>
      </c>
      <c r="J200" s="30" t="n">
        <v>0.015</v>
      </c>
      <c r="K200" s="30" t="n">
        <v>0.018</v>
      </c>
      <c r="L200" s="30"/>
      <c r="M200" s="31" t="n">
        <f aca="false">J200*1000000</f>
        <v>15000</v>
      </c>
      <c r="N200" s="31"/>
      <c r="O200" s="32" t="n">
        <f aca="false">IFERROR(H200/E200,0%)</f>
        <v>0</v>
      </c>
      <c r="P200" s="33" t="n">
        <f aca="false">IFERROR(G200/E200,0%)</f>
        <v>0.00293053805088479</v>
      </c>
      <c r="Q200" s="34"/>
      <c r="R200" s="35" t="n">
        <f aca="false">IFERROR(H200/E200,0%)*1000000</f>
        <v>0</v>
      </c>
      <c r="S200" s="36"/>
    </row>
    <row r="201" customFormat="false" ht="14.4" hidden="false" customHeight="false" outlineLevel="0" collapsed="false">
      <c r="A201" s="43" t="s">
        <v>136</v>
      </c>
      <c r="B201" s="26" t="n">
        <v>44071</v>
      </c>
      <c r="C201" s="7" t="s">
        <v>61</v>
      </c>
      <c r="D201" s="7" t="s">
        <v>62</v>
      </c>
      <c r="E201" s="28" t="n">
        <v>691.367132867132</v>
      </c>
      <c r="F201" s="28" t="n">
        <v>0</v>
      </c>
      <c r="G201" s="29" t="n">
        <v>8</v>
      </c>
      <c r="H201" s="29" t="n">
        <v>2</v>
      </c>
      <c r="I201" s="29" t="n">
        <v>0</v>
      </c>
      <c r="J201" s="30" t="n">
        <v>0.015</v>
      </c>
      <c r="K201" s="30" t="n">
        <v>0.018</v>
      </c>
      <c r="L201" s="30"/>
      <c r="M201" s="31" t="n">
        <f aca="false">J201*1000000</f>
        <v>15000</v>
      </c>
      <c r="N201" s="31"/>
      <c r="O201" s="32" t="n">
        <f aca="false">IFERROR(H201/E201,0%)</f>
        <v>0.0028928190319171</v>
      </c>
      <c r="P201" s="33" t="n">
        <f aca="false">IFERROR(G201/E201,0%)</f>
        <v>0.0115712761276684</v>
      </c>
      <c r="Q201" s="34"/>
      <c r="R201" s="35" t="n">
        <f aca="false">IFERROR(H201/E201,0%)*1000000</f>
        <v>2892.8190319171</v>
      </c>
      <c r="S201" s="36"/>
    </row>
    <row r="202" customFormat="false" ht="14.4" hidden="false" customHeight="false" outlineLevel="0" collapsed="false">
      <c r="A202" s="43" t="s">
        <v>136</v>
      </c>
      <c r="B202" s="26" t="n">
        <v>44071</v>
      </c>
      <c r="C202" s="7" t="s">
        <v>63</v>
      </c>
      <c r="D202" s="7" t="s">
        <v>64</v>
      </c>
      <c r="E202" s="28" t="n">
        <v>700.265734265732</v>
      </c>
      <c r="F202" s="28" t="n">
        <v>0</v>
      </c>
      <c r="G202" s="29" t="n">
        <v>0</v>
      </c>
      <c r="H202" s="29" t="n">
        <v>0</v>
      </c>
      <c r="I202" s="29" t="n">
        <v>0</v>
      </c>
      <c r="J202" s="30" t="n">
        <v>0.015</v>
      </c>
      <c r="K202" s="30" t="n">
        <v>0.018</v>
      </c>
      <c r="L202" s="30"/>
      <c r="M202" s="31" t="n">
        <f aca="false">J202*1000000</f>
        <v>15000</v>
      </c>
      <c r="N202" s="31"/>
      <c r="O202" s="32" t="n">
        <f aca="false">IFERROR(H202/E202,0%)</f>
        <v>0</v>
      </c>
      <c r="P202" s="33" t="n">
        <f aca="false">IFERROR(G202/E202,0%)</f>
        <v>0</v>
      </c>
      <c r="Q202" s="34"/>
      <c r="R202" s="35" t="n">
        <f aca="false">IFERROR(H202/E202,0%)*1000000</f>
        <v>0</v>
      </c>
      <c r="S202" s="36"/>
    </row>
    <row r="203" customFormat="false" ht="14.4" hidden="false" customHeight="false" outlineLevel="0" collapsed="false">
      <c r="A203" s="43" t="s">
        <v>136</v>
      </c>
      <c r="B203" s="26" t="n">
        <v>44071</v>
      </c>
      <c r="C203" s="7" t="s">
        <v>65</v>
      </c>
      <c r="D203" s="7" t="s">
        <v>66</v>
      </c>
      <c r="E203" s="28" t="n">
        <v>709.164335664332</v>
      </c>
      <c r="F203" s="28" t="n">
        <v>0</v>
      </c>
      <c r="G203" s="29" t="n">
        <v>0</v>
      </c>
      <c r="H203" s="29" t="n">
        <v>0</v>
      </c>
      <c r="I203" s="29" t="n">
        <v>0</v>
      </c>
      <c r="J203" s="30" t="n">
        <v>0.015</v>
      </c>
      <c r="K203" s="30" t="n">
        <v>0.018</v>
      </c>
      <c r="L203" s="30"/>
      <c r="M203" s="31" t="n">
        <f aca="false">J203*1000000</f>
        <v>15000</v>
      </c>
      <c r="N203" s="31"/>
      <c r="O203" s="32" t="n">
        <f aca="false">IFERROR(H203/E203,0%)</f>
        <v>0</v>
      </c>
      <c r="P203" s="33" t="n">
        <f aca="false">IFERROR(G203/E203,0%)</f>
        <v>0</v>
      </c>
      <c r="Q203" s="34"/>
      <c r="R203" s="35" t="n">
        <f aca="false">IFERROR(H203/E203,0%)*1000000</f>
        <v>0</v>
      </c>
      <c r="S203" s="36"/>
    </row>
    <row r="204" customFormat="false" ht="14.4" hidden="false" customHeight="false" outlineLevel="0" collapsed="false">
      <c r="A204" s="43" t="s">
        <v>136</v>
      </c>
      <c r="B204" s="26" t="n">
        <v>44071</v>
      </c>
      <c r="C204" s="7" t="s">
        <v>67</v>
      </c>
      <c r="D204" s="7" t="s">
        <v>68</v>
      </c>
      <c r="E204" s="28" t="n">
        <v>718.062937062932</v>
      </c>
      <c r="F204" s="28" t="n">
        <v>0</v>
      </c>
      <c r="G204" s="29" t="n">
        <v>8</v>
      </c>
      <c r="H204" s="29" t="n">
        <v>1</v>
      </c>
      <c r="I204" s="29" t="n">
        <v>0</v>
      </c>
      <c r="J204" s="30" t="n">
        <v>0.015</v>
      </c>
      <c r="K204" s="30" t="n">
        <v>0.018</v>
      </c>
      <c r="L204" s="30"/>
      <c r="M204" s="31" t="n">
        <f aca="false">J204*1000000</f>
        <v>15000</v>
      </c>
      <c r="N204" s="31"/>
      <c r="O204" s="32" t="n">
        <f aca="false">IFERROR(H204/E204,0%)</f>
        <v>0.00139263558719555</v>
      </c>
      <c r="P204" s="33" t="n">
        <f aca="false">IFERROR(G204/E204,0%)</f>
        <v>0.0111410846975644</v>
      </c>
      <c r="Q204" s="34"/>
      <c r="R204" s="35" t="n">
        <f aca="false">IFERROR(H204/E204,0%)*1000000</f>
        <v>1392.63558719555</v>
      </c>
      <c r="S204" s="36"/>
    </row>
    <row r="205" customFormat="false" ht="14.4" hidden="false" customHeight="false" outlineLevel="0" collapsed="false">
      <c r="A205" s="43" t="s">
        <v>136</v>
      </c>
      <c r="B205" s="26" t="n">
        <v>44071</v>
      </c>
      <c r="C205" s="7" t="s">
        <v>69</v>
      </c>
      <c r="D205" s="7" t="s">
        <v>70</v>
      </c>
      <c r="E205" s="28" t="n">
        <v>726.961538461542</v>
      </c>
      <c r="F205" s="28" t="n">
        <v>0</v>
      </c>
      <c r="G205" s="29" t="n">
        <v>8</v>
      </c>
      <c r="H205" s="29" t="n">
        <v>0</v>
      </c>
      <c r="I205" s="29" t="n">
        <v>0</v>
      </c>
      <c r="J205" s="30" t="n">
        <v>0.015</v>
      </c>
      <c r="K205" s="30" t="n">
        <v>0.018</v>
      </c>
      <c r="L205" s="30"/>
      <c r="M205" s="31" t="n">
        <f aca="false">J205*1000000</f>
        <v>15000</v>
      </c>
      <c r="N205" s="31"/>
      <c r="O205" s="32" t="n">
        <f aca="false">IFERROR(H205/E205,0%)</f>
        <v>0</v>
      </c>
      <c r="P205" s="33" t="n">
        <f aca="false">IFERROR(G205/E205,0%)</f>
        <v>0.011004708745569</v>
      </c>
      <c r="Q205" s="34"/>
      <c r="R205" s="35" t="n">
        <f aca="false">IFERROR(H205/E205,0%)*1000000</f>
        <v>0</v>
      </c>
      <c r="S205" s="36"/>
    </row>
    <row r="206" customFormat="false" ht="14.4" hidden="false" customHeight="false" outlineLevel="0" collapsed="false">
      <c r="A206" s="43" t="s">
        <v>136</v>
      </c>
      <c r="B206" s="26" t="n">
        <v>44071</v>
      </c>
      <c r="C206" s="7" t="s">
        <v>71</v>
      </c>
      <c r="D206" s="7" t="s">
        <v>72</v>
      </c>
      <c r="E206" s="28" t="n">
        <v>735.860139860142</v>
      </c>
      <c r="F206" s="28" t="n">
        <f aca="false">E206-100</f>
        <v>635.860139860142</v>
      </c>
      <c r="G206" s="29" t="n">
        <v>3</v>
      </c>
      <c r="H206" s="29" t="n">
        <v>0</v>
      </c>
      <c r="I206" s="29" t="n">
        <v>0</v>
      </c>
      <c r="J206" s="30" t="n">
        <v>0.015</v>
      </c>
      <c r="K206" s="30" t="n">
        <v>0.018</v>
      </c>
      <c r="L206" s="30" t="n">
        <v>0.004</v>
      </c>
      <c r="M206" s="31" t="n">
        <f aca="false">J206*1000000</f>
        <v>15000</v>
      </c>
      <c r="N206" s="31" t="n">
        <f aca="false">L206*1000000</f>
        <v>4000</v>
      </c>
      <c r="O206" s="32" t="n">
        <f aca="false">IFERROR(H206/E206,0%)</f>
        <v>0</v>
      </c>
      <c r="P206" s="33" t="n">
        <f aca="false">IFERROR(G206/E206,0%)</f>
        <v>0.00407686167179837</v>
      </c>
      <c r="Q206" s="34" t="n">
        <f aca="false">IFERROR(I206/F206,0%)</f>
        <v>0</v>
      </c>
      <c r="R206" s="35" t="n">
        <f aca="false">IFERROR(H206/E206,0%)*1000000</f>
        <v>0</v>
      </c>
      <c r="S206" s="36" t="n">
        <f aca="false">IFERROR(I206/F206,0%)*1000000</f>
        <v>0</v>
      </c>
    </row>
    <row r="207" customFormat="false" ht="14.4" hidden="false" customHeight="false" outlineLevel="0" collapsed="false">
      <c r="A207" s="43" t="s">
        <v>136</v>
      </c>
      <c r="B207" s="26" t="n">
        <v>44071</v>
      </c>
      <c r="C207" s="7" t="s">
        <v>73</v>
      </c>
      <c r="D207" s="7" t="s">
        <v>74</v>
      </c>
      <c r="E207" s="28" t="n">
        <v>744.758741258742</v>
      </c>
      <c r="F207" s="28" t="n">
        <f aca="false">E207-100</f>
        <v>644.758741258742</v>
      </c>
      <c r="G207" s="29" t="n">
        <v>2</v>
      </c>
      <c r="H207" s="29" t="n">
        <v>3</v>
      </c>
      <c r="I207" s="29" t="n">
        <v>1</v>
      </c>
      <c r="J207" s="30" t="n">
        <v>0.015</v>
      </c>
      <c r="K207" s="30" t="n">
        <v>0.018</v>
      </c>
      <c r="L207" s="30" t="n">
        <v>0.004</v>
      </c>
      <c r="M207" s="31" t="n">
        <f aca="false">J207*1000000</f>
        <v>15000</v>
      </c>
      <c r="N207" s="31" t="n">
        <f aca="false">L207*1000000</f>
        <v>4000</v>
      </c>
      <c r="O207" s="32" t="n">
        <f aca="false">IFERROR(H207/E207,0%)</f>
        <v>0.00402815010258167</v>
      </c>
      <c r="P207" s="33" t="n">
        <f aca="false">IFERROR(G207/E207,0%)</f>
        <v>0.00268543340172112</v>
      </c>
      <c r="Q207" s="34" t="n">
        <f aca="false">IFERROR(I207/F207,0%)</f>
        <v>0.00155096772794074</v>
      </c>
      <c r="R207" s="35" t="n">
        <f aca="false">IFERROR(H207/E207,0%)*1000000</f>
        <v>4028.15010258167</v>
      </c>
      <c r="S207" s="36" t="n">
        <f aca="false">IFERROR(I207/F207,0%)*1000000</f>
        <v>1550.96772794074</v>
      </c>
    </row>
    <row r="208" customFormat="false" ht="14.4" hidden="false" customHeight="false" outlineLevel="0" collapsed="false">
      <c r="A208" s="43" t="s">
        <v>136</v>
      </c>
      <c r="B208" s="26" t="n">
        <v>44071</v>
      </c>
      <c r="C208" s="7" t="s">
        <v>75</v>
      </c>
      <c r="D208" s="7" t="s">
        <v>76</v>
      </c>
      <c r="E208" s="39" t="n">
        <v>753.657342657342</v>
      </c>
      <c r="F208" s="28" t="n">
        <v>0</v>
      </c>
      <c r="G208" s="29" t="n">
        <v>2</v>
      </c>
      <c r="H208" s="29" t="n">
        <v>7</v>
      </c>
      <c r="I208" s="29" t="n">
        <v>1</v>
      </c>
      <c r="J208" s="30" t="n">
        <v>0.015</v>
      </c>
      <c r="K208" s="30" t="n">
        <v>0.018</v>
      </c>
      <c r="L208" s="30" t="n">
        <v>0.004</v>
      </c>
      <c r="M208" s="31" t="n">
        <f aca="false">J208*1000000</f>
        <v>15000</v>
      </c>
      <c r="N208" s="31" t="n">
        <f aca="false">L208*1000000</f>
        <v>4000</v>
      </c>
      <c r="O208" s="32" t="n">
        <f aca="false">IFERROR(H208/E208,0%)</f>
        <v>0.00928804060386183</v>
      </c>
      <c r="P208" s="33" t="n">
        <f aca="false">IFERROR(G208/E208,0%)</f>
        <v>0.00265372588681767</v>
      </c>
      <c r="Q208" s="34" t="n">
        <f aca="false">IFERROR(I208/F208,0%)</f>
        <v>0</v>
      </c>
      <c r="R208" s="35" t="n">
        <f aca="false">IFERROR(H208/E208,0%)*1000000</f>
        <v>9288.04060386183</v>
      </c>
      <c r="S208" s="36" t="n">
        <f aca="false">IFERROR(I208/F208,0%)*1000000</f>
        <v>0</v>
      </c>
    </row>
    <row r="209" customFormat="false" ht="14.4" hidden="false" customHeight="false" outlineLevel="0" collapsed="false">
      <c r="A209" s="43" t="s">
        <v>136</v>
      </c>
      <c r="B209" s="26" t="n">
        <v>44072</v>
      </c>
      <c r="C209" s="7" t="s">
        <v>55</v>
      </c>
      <c r="D209" s="7" t="s">
        <v>56</v>
      </c>
      <c r="E209" s="28" t="n">
        <v>771.454545454542</v>
      </c>
      <c r="F209" s="28" t="n">
        <v>0</v>
      </c>
      <c r="G209" s="29" t="n">
        <v>3</v>
      </c>
      <c r="H209" s="29" t="n">
        <v>6</v>
      </c>
      <c r="I209" s="29" t="n">
        <v>0</v>
      </c>
      <c r="J209" s="30" t="n">
        <v>0.015</v>
      </c>
      <c r="K209" s="30" t="n">
        <v>0.018</v>
      </c>
      <c r="L209" s="30"/>
      <c r="M209" s="31" t="n">
        <f aca="false">J209*1000000</f>
        <v>15000</v>
      </c>
      <c r="N209" s="31"/>
      <c r="O209" s="32" t="n">
        <f aca="false">IFERROR(H209/E209,0%)</f>
        <v>0.0077775159085553</v>
      </c>
      <c r="P209" s="33" t="n">
        <f aca="false">IFERROR(G209/E209,0%)</f>
        <v>0.00388875795427765</v>
      </c>
      <c r="Q209" s="34"/>
      <c r="R209" s="35" t="n">
        <f aca="false">IFERROR(H209/E209,0%)*1000000</f>
        <v>7777.5159085553</v>
      </c>
      <c r="S209" s="36"/>
    </row>
    <row r="210" customFormat="false" ht="14.4" hidden="false" customHeight="false" outlineLevel="0" collapsed="false">
      <c r="A210" s="43" t="s">
        <v>136</v>
      </c>
      <c r="B210" s="26" t="n">
        <v>44072</v>
      </c>
      <c r="C210" s="7" t="s">
        <v>57</v>
      </c>
      <c r="D210" s="7" t="s">
        <v>58</v>
      </c>
      <c r="E210" s="28" t="n">
        <v>780.353146853142</v>
      </c>
      <c r="F210" s="28" t="n">
        <v>0</v>
      </c>
      <c r="G210" s="29" t="n">
        <v>6</v>
      </c>
      <c r="H210" s="29" t="n">
        <v>1</v>
      </c>
      <c r="I210" s="29" t="n">
        <v>0</v>
      </c>
      <c r="J210" s="30" t="n">
        <v>0.015</v>
      </c>
      <c r="K210" s="30" t="n">
        <v>0.018</v>
      </c>
      <c r="L210" s="30"/>
      <c r="M210" s="31" t="n">
        <f aca="false">J210*1000000</f>
        <v>15000</v>
      </c>
      <c r="N210" s="31"/>
      <c r="O210" s="32" t="n">
        <f aca="false">IFERROR(H210/E210,0%)</f>
        <v>0.00128147109296939</v>
      </c>
      <c r="P210" s="33" t="n">
        <f aca="false">IFERROR(G210/E210,0%)</f>
        <v>0.00768882655781635</v>
      </c>
      <c r="Q210" s="34"/>
      <c r="R210" s="35" t="n">
        <f aca="false">IFERROR(H210/E210,0%)*1000000</f>
        <v>1281.47109296939</v>
      </c>
      <c r="S210" s="36"/>
    </row>
    <row r="211" customFormat="false" ht="14.4" hidden="false" customHeight="false" outlineLevel="0" collapsed="false">
      <c r="A211" s="43" t="s">
        <v>136</v>
      </c>
      <c r="B211" s="26" t="n">
        <v>44072</v>
      </c>
      <c r="C211" s="7" t="s">
        <v>59</v>
      </c>
      <c r="D211" s="7" t="s">
        <v>60</v>
      </c>
      <c r="E211" s="39" t="n">
        <v>789.251748251752</v>
      </c>
      <c r="F211" s="28" t="n">
        <v>0</v>
      </c>
      <c r="G211" s="29" t="n">
        <v>8</v>
      </c>
      <c r="H211" s="29" t="n">
        <v>1</v>
      </c>
      <c r="I211" s="29" t="n">
        <v>0</v>
      </c>
      <c r="J211" s="30" t="n">
        <v>0.015</v>
      </c>
      <c r="K211" s="30" t="n">
        <v>0.018</v>
      </c>
      <c r="L211" s="30"/>
      <c r="M211" s="31" t="n">
        <f aca="false">J211*1000000</f>
        <v>15000</v>
      </c>
      <c r="N211" s="31"/>
      <c r="O211" s="32" t="n">
        <f aca="false">IFERROR(H211/E211,0%)</f>
        <v>0.00126702285071281</v>
      </c>
      <c r="P211" s="33" t="n">
        <f aca="false">IFERROR(G211/E211,0%)</f>
        <v>0.0101361828057024</v>
      </c>
      <c r="Q211" s="34"/>
      <c r="R211" s="35" t="n">
        <f aca="false">IFERROR(H211/E211,0%)*1000000</f>
        <v>1267.02285071281</v>
      </c>
      <c r="S211" s="36"/>
    </row>
    <row r="212" customFormat="false" ht="14.4" hidden="false" customHeight="false" outlineLevel="0" collapsed="false">
      <c r="A212" s="43" t="s">
        <v>136</v>
      </c>
      <c r="B212" s="26" t="n">
        <v>44072</v>
      </c>
      <c r="C212" s="7" t="s">
        <v>61</v>
      </c>
      <c r="D212" s="7" t="s">
        <v>62</v>
      </c>
      <c r="E212" s="28" t="n">
        <v>798.150349650352</v>
      </c>
      <c r="F212" s="28" t="n">
        <v>0</v>
      </c>
      <c r="G212" s="29" t="n">
        <v>7</v>
      </c>
      <c r="H212" s="29" t="n">
        <v>1</v>
      </c>
      <c r="I212" s="29" t="n">
        <v>0</v>
      </c>
      <c r="J212" s="30" t="n">
        <v>0.015</v>
      </c>
      <c r="K212" s="30" t="n">
        <v>0.018</v>
      </c>
      <c r="L212" s="30"/>
      <c r="M212" s="31" t="n">
        <f aca="false">J212*1000000</f>
        <v>15000</v>
      </c>
      <c r="N212" s="31"/>
      <c r="O212" s="32" t="n">
        <f aca="false">IFERROR(H212/E212,0%)</f>
        <v>0.00125289677620021</v>
      </c>
      <c r="P212" s="33" t="n">
        <f aca="false">IFERROR(G212/E212,0%)</f>
        <v>0.0087702774334015</v>
      </c>
      <c r="Q212" s="34"/>
      <c r="R212" s="35" t="n">
        <f aca="false">IFERROR(H212/E212,0%)*1000000</f>
        <v>1252.89677620021</v>
      </c>
      <c r="S212" s="36"/>
    </row>
    <row r="213" customFormat="false" ht="14.4" hidden="false" customHeight="false" outlineLevel="0" collapsed="false">
      <c r="A213" s="43" t="s">
        <v>136</v>
      </c>
      <c r="B213" s="26" t="n">
        <v>44072</v>
      </c>
      <c r="C213" s="7" t="s">
        <v>63</v>
      </c>
      <c r="D213" s="7" t="s">
        <v>64</v>
      </c>
      <c r="E213" s="28" t="n">
        <v>807.048951048952</v>
      </c>
      <c r="F213" s="28" t="n">
        <v>0</v>
      </c>
      <c r="G213" s="29" t="n">
        <v>1</v>
      </c>
      <c r="H213" s="29" t="n">
        <v>2</v>
      </c>
      <c r="I213" s="29" t="n">
        <v>0</v>
      </c>
      <c r="J213" s="30" t="n">
        <v>0.015</v>
      </c>
      <c r="K213" s="30" t="n">
        <v>0.018</v>
      </c>
      <c r="L213" s="30"/>
      <c r="M213" s="31" t="n">
        <f aca="false">J213*1000000</f>
        <v>15000</v>
      </c>
      <c r="N213" s="31"/>
      <c r="O213" s="32" t="n">
        <f aca="false">IFERROR(H213/E213,0%)</f>
        <v>0.00247816442534313</v>
      </c>
      <c r="P213" s="33" t="n">
        <f aca="false">IFERROR(G213/E213,0%)</f>
        <v>0.00123908221267156</v>
      </c>
      <c r="Q213" s="34"/>
      <c r="R213" s="35" t="n">
        <f aca="false">IFERROR(H213/E213,0%)*1000000</f>
        <v>2478.16442534313</v>
      </c>
      <c r="S213" s="36"/>
    </row>
    <row r="214" customFormat="false" ht="14.4" hidden="false" customHeight="false" outlineLevel="0" collapsed="false">
      <c r="A214" s="43" t="s">
        <v>136</v>
      </c>
      <c r="B214" s="26" t="n">
        <v>44072</v>
      </c>
      <c r="C214" s="7" t="s">
        <v>65</v>
      </c>
      <c r="D214" s="7" t="s">
        <v>66</v>
      </c>
      <c r="E214" s="28" t="n">
        <v>815.947552447552</v>
      </c>
      <c r="F214" s="28" t="n">
        <v>0</v>
      </c>
      <c r="G214" s="40" t="n">
        <v>19</v>
      </c>
      <c r="H214" s="29" t="n">
        <v>0</v>
      </c>
      <c r="I214" s="29" t="n">
        <v>0</v>
      </c>
      <c r="J214" s="30" t="n">
        <v>0.015</v>
      </c>
      <c r="K214" s="30" t="n">
        <v>0.018</v>
      </c>
      <c r="L214" s="30"/>
      <c r="M214" s="31" t="n">
        <f aca="false">J214*1000000</f>
        <v>15000</v>
      </c>
      <c r="N214" s="31"/>
      <c r="O214" s="32" t="n">
        <f aca="false">IFERROR(H214/E214,0%)</f>
        <v>0</v>
      </c>
      <c r="P214" s="33" t="n">
        <f aca="false">IFERROR(G214/E214,0%)</f>
        <v>0.0232858103967673</v>
      </c>
      <c r="Q214" s="34"/>
      <c r="R214" s="35" t="n">
        <f aca="false">IFERROR(H214/E214,0%)*1000000</f>
        <v>0</v>
      </c>
      <c r="S214" s="36"/>
    </row>
    <row r="215" customFormat="false" ht="14.4" hidden="false" customHeight="false" outlineLevel="0" collapsed="false">
      <c r="A215" s="43" t="s">
        <v>136</v>
      </c>
      <c r="B215" s="26" t="n">
        <v>44072</v>
      </c>
      <c r="C215" s="7" t="s">
        <v>67</v>
      </c>
      <c r="D215" s="7" t="s">
        <v>68</v>
      </c>
      <c r="E215" s="28" t="n">
        <v>824.846153846152</v>
      </c>
      <c r="F215" s="28" t="n">
        <v>0</v>
      </c>
      <c r="G215" s="29" t="n">
        <v>1</v>
      </c>
      <c r="H215" s="29" t="n">
        <v>0</v>
      </c>
      <c r="I215" s="29" t="n">
        <v>0</v>
      </c>
      <c r="J215" s="30" t="n">
        <v>0.015</v>
      </c>
      <c r="K215" s="30" t="n">
        <v>0.018</v>
      </c>
      <c r="L215" s="30"/>
      <c r="M215" s="31" t="n">
        <f aca="false">J215*1000000</f>
        <v>15000</v>
      </c>
      <c r="N215" s="31"/>
      <c r="O215" s="32" t="n">
        <f aca="false">IFERROR(H215/E215,0%)</f>
        <v>0</v>
      </c>
      <c r="P215" s="33" t="n">
        <f aca="false">IFERROR(G215/E215,0%)</f>
        <v>0.0012123472908701</v>
      </c>
      <c r="Q215" s="34"/>
      <c r="R215" s="35" t="n">
        <f aca="false">IFERROR(H215/E215,0%)*1000000</f>
        <v>0</v>
      </c>
      <c r="S215" s="36"/>
    </row>
    <row r="216" customFormat="false" ht="14.4" hidden="false" customHeight="false" outlineLevel="0" collapsed="false">
      <c r="A216" s="43" t="s">
        <v>136</v>
      </c>
      <c r="B216" s="26" t="n">
        <v>44072</v>
      </c>
      <c r="C216" s="7" t="s">
        <v>69</v>
      </c>
      <c r="D216" s="7" t="s">
        <v>70</v>
      </c>
      <c r="E216" s="28" t="n">
        <v>833.744755244752</v>
      </c>
      <c r="F216" s="28" t="n">
        <v>0</v>
      </c>
      <c r="G216" s="29" t="n">
        <v>0</v>
      </c>
      <c r="H216" s="29" t="n">
        <v>1</v>
      </c>
      <c r="I216" s="29" t="n">
        <v>0</v>
      </c>
      <c r="J216" s="30" t="n">
        <v>0.015</v>
      </c>
      <c r="K216" s="30" t="n">
        <v>0.018</v>
      </c>
      <c r="L216" s="30"/>
      <c r="M216" s="31" t="n">
        <f aca="false">J216*1000000</f>
        <v>15000</v>
      </c>
      <c r="N216" s="31"/>
      <c r="O216" s="32" t="n">
        <f aca="false">IFERROR(H216/E216,0%)</f>
        <v>0.00119940784479831</v>
      </c>
      <c r="P216" s="33" t="n">
        <f aca="false">IFERROR(G216/E216,0%)</f>
        <v>0</v>
      </c>
      <c r="Q216" s="34"/>
      <c r="R216" s="35" t="n">
        <f aca="false">IFERROR(H216/E216,0%)*1000000</f>
        <v>1199.40784479831</v>
      </c>
      <c r="S216" s="36"/>
    </row>
    <row r="217" customFormat="false" ht="14.4" hidden="false" customHeight="false" outlineLevel="0" collapsed="false">
      <c r="A217" s="43" t="s">
        <v>136</v>
      </c>
      <c r="B217" s="26" t="n">
        <v>44072</v>
      </c>
      <c r="C217" s="7" t="s">
        <v>71</v>
      </c>
      <c r="D217" s="7" t="s">
        <v>72</v>
      </c>
      <c r="E217" s="28" t="n">
        <v>842.643356643352</v>
      </c>
      <c r="F217" s="28" t="n">
        <f aca="false">E217-100</f>
        <v>742.643356643352</v>
      </c>
      <c r="G217" s="28" t="n">
        <v>5</v>
      </c>
      <c r="H217" s="40" t="n">
        <v>1</v>
      </c>
      <c r="I217" s="29" t="n">
        <v>0</v>
      </c>
      <c r="J217" s="30" t="n">
        <v>0.015</v>
      </c>
      <c r="K217" s="30" t="n">
        <v>0.018</v>
      </c>
      <c r="L217" s="30" t="n">
        <v>0.004</v>
      </c>
      <c r="M217" s="31" t="n">
        <f aca="false">J217*1000000</f>
        <v>15000</v>
      </c>
      <c r="N217" s="31" t="n">
        <f aca="false">L217*1000000</f>
        <v>4000</v>
      </c>
      <c r="O217" s="32" t="n">
        <f aca="false">IFERROR(H217/E217,0%)</f>
        <v>0.00118674168865874</v>
      </c>
      <c r="P217" s="33" t="n">
        <f aca="false">IFERROR(G217/E217,0%)</f>
        <v>0.0059337084432937</v>
      </c>
      <c r="Q217" s="34" t="n">
        <f aca="false">IFERROR(I217/F217,0%)</f>
        <v>0</v>
      </c>
      <c r="R217" s="35" t="n">
        <f aca="false">IFERROR(H217/E217,0%)*1000000</f>
        <v>1186.74168865874</v>
      </c>
      <c r="S217" s="36" t="n">
        <f aca="false">IFERROR(I217/F217,0%)*1000000</f>
        <v>0</v>
      </c>
    </row>
    <row r="218" customFormat="false" ht="14.4" hidden="false" customHeight="false" outlineLevel="0" collapsed="false">
      <c r="A218" s="43" t="s">
        <v>136</v>
      </c>
      <c r="B218" s="26" t="n">
        <v>44072</v>
      </c>
      <c r="C218" s="7" t="s">
        <v>73</v>
      </c>
      <c r="D218" s="7" t="s">
        <v>74</v>
      </c>
      <c r="E218" s="28" t="n">
        <v>851.541958041962</v>
      </c>
      <c r="F218" s="28" t="n">
        <f aca="false">E218-100</f>
        <v>751.541958041962</v>
      </c>
      <c r="G218" s="29" t="n">
        <v>22</v>
      </c>
      <c r="H218" s="41" t="n">
        <v>4</v>
      </c>
      <c r="I218" s="29" t="n">
        <v>0</v>
      </c>
      <c r="J218" s="30" t="n">
        <v>0.015</v>
      </c>
      <c r="K218" s="30" t="n">
        <v>0.018</v>
      </c>
      <c r="L218" s="30" t="n">
        <v>0.004</v>
      </c>
      <c r="M218" s="31" t="n">
        <f aca="false">J218*1000000</f>
        <v>15000</v>
      </c>
      <c r="N218" s="31" t="n">
        <f aca="false">L218*1000000</f>
        <v>4000</v>
      </c>
      <c r="O218" s="32" t="n">
        <f aca="false">IFERROR(H218/E218,0%)</f>
        <v>0.00469736101929447</v>
      </c>
      <c r="P218" s="33" t="n">
        <f aca="false">IFERROR(G218/E218,0%)</f>
        <v>0.0258354856061196</v>
      </c>
      <c r="Q218" s="34" t="n">
        <f aca="false">IFERROR(I218/F218,0%)</f>
        <v>0</v>
      </c>
      <c r="R218" s="35" t="n">
        <f aca="false">IFERROR(H218/E218,0%)*1000000</f>
        <v>4697.36101929447</v>
      </c>
      <c r="S218" s="36" t="n">
        <f aca="false">IFERROR(I218/F218,0%)*1000000</f>
        <v>0</v>
      </c>
    </row>
    <row r="219" customFormat="false" ht="14.4" hidden="false" customHeight="false" outlineLevel="0" collapsed="false">
      <c r="A219" s="43" t="s">
        <v>136</v>
      </c>
      <c r="B219" s="26" t="n">
        <v>44072</v>
      </c>
      <c r="C219" s="7" t="s">
        <v>75</v>
      </c>
      <c r="D219" s="7" t="s">
        <v>76</v>
      </c>
      <c r="E219" s="39" t="n">
        <v>860.440559440562</v>
      </c>
      <c r="F219" s="28" t="n">
        <v>0</v>
      </c>
      <c r="G219" s="29" t="n">
        <v>14</v>
      </c>
      <c r="H219" s="42" t="n">
        <v>0</v>
      </c>
      <c r="I219" s="28" t="n">
        <v>0</v>
      </c>
      <c r="J219" s="30" t="n">
        <v>0.015</v>
      </c>
      <c r="K219" s="30" t="n">
        <v>0.018</v>
      </c>
      <c r="L219" s="30" t="n">
        <v>0.004</v>
      </c>
      <c r="M219" s="31" t="n">
        <f aca="false">J219*1000000</f>
        <v>15000</v>
      </c>
      <c r="N219" s="31" t="n">
        <f aca="false">L219*1000000</f>
        <v>4000</v>
      </c>
      <c r="O219" s="32" t="n">
        <f aca="false">IFERROR(H219/E219,0%)</f>
        <v>0</v>
      </c>
      <c r="P219" s="33" t="n">
        <f aca="false">IFERROR(G219/E219,0%)</f>
        <v>0.0162707346212299</v>
      </c>
      <c r="Q219" s="34" t="n">
        <f aca="false">IFERROR(I219/F219,0%)</f>
        <v>0</v>
      </c>
      <c r="R219" s="35" t="n">
        <f aca="false">IFERROR(H219/E219,0%)*1000000</f>
        <v>0</v>
      </c>
      <c r="S219" s="36" t="n">
        <f aca="false">IFERROR(I219/F219,0%)*1000000</f>
        <v>0</v>
      </c>
    </row>
    <row r="220" customFormat="false" ht="14.4" hidden="false" customHeight="false" outlineLevel="0" collapsed="false">
      <c r="A220" s="43" t="s">
        <v>136</v>
      </c>
      <c r="B220" s="26" t="n">
        <v>44073</v>
      </c>
      <c r="C220" s="7" t="s">
        <v>55</v>
      </c>
      <c r="D220" s="7" t="s">
        <v>56</v>
      </c>
      <c r="E220" s="28" t="n">
        <v>878.237762237762</v>
      </c>
      <c r="F220" s="28" t="n">
        <v>0</v>
      </c>
      <c r="G220" s="29" t="n">
        <v>6</v>
      </c>
      <c r="H220" s="42" t="n">
        <v>1</v>
      </c>
      <c r="I220" s="29" t="n">
        <v>0</v>
      </c>
      <c r="J220" s="30" t="n">
        <v>0.015</v>
      </c>
      <c r="K220" s="30" t="n">
        <v>0.018</v>
      </c>
      <c r="L220" s="30"/>
      <c r="M220" s="31" t="n">
        <f aca="false">J220*1000000</f>
        <v>15000</v>
      </c>
      <c r="N220" s="31"/>
      <c r="O220" s="32" t="n">
        <f aca="false">IFERROR(H220/E220,0%)</f>
        <v>0.0011386438194732</v>
      </c>
      <c r="P220" s="33" t="n">
        <f aca="false">IFERROR(G220/E220,0%)</f>
        <v>0.00683186291683919</v>
      </c>
      <c r="Q220" s="34"/>
      <c r="R220" s="35" t="n">
        <f aca="false">IFERROR(H220/E220,0%)*1000000</f>
        <v>1138.6438194732</v>
      </c>
      <c r="S220" s="36"/>
    </row>
    <row r="221" customFormat="false" ht="14.4" hidden="false" customHeight="false" outlineLevel="0" collapsed="false">
      <c r="A221" s="43" t="s">
        <v>136</v>
      </c>
      <c r="B221" s="26" t="n">
        <v>44073</v>
      </c>
      <c r="C221" s="7" t="s">
        <v>57</v>
      </c>
      <c r="D221" s="7" t="s">
        <v>58</v>
      </c>
      <c r="E221" s="28" t="n">
        <v>887.136363636362</v>
      </c>
      <c r="F221" s="28" t="n">
        <v>0</v>
      </c>
      <c r="G221" s="29" t="n">
        <v>10</v>
      </c>
      <c r="H221" s="42" t="n">
        <v>0</v>
      </c>
      <c r="I221" s="29" t="n">
        <v>0</v>
      </c>
      <c r="J221" s="30" t="n">
        <v>0.015</v>
      </c>
      <c r="K221" s="30" t="n">
        <v>0.018</v>
      </c>
      <c r="L221" s="30"/>
      <c r="M221" s="31" t="n">
        <f aca="false">J221*1000000</f>
        <v>15000</v>
      </c>
      <c r="N221" s="31"/>
      <c r="O221" s="32" t="n">
        <f aca="false">IFERROR(H221/E221,0%)</f>
        <v>0</v>
      </c>
      <c r="P221" s="33" t="n">
        <f aca="false">IFERROR(G221/E221,0%)</f>
        <v>0.0112722242147871</v>
      </c>
      <c r="Q221" s="34"/>
      <c r="R221" s="35" t="n">
        <f aca="false">IFERROR(H221/E221,0%)*1000000</f>
        <v>0</v>
      </c>
      <c r="S221" s="36"/>
    </row>
    <row r="222" customFormat="false" ht="14.4" hidden="false" customHeight="false" outlineLevel="0" collapsed="false">
      <c r="A222" s="43" t="s">
        <v>136</v>
      </c>
      <c r="B222" s="26" t="n">
        <v>44073</v>
      </c>
      <c r="C222" s="7" t="s">
        <v>59</v>
      </c>
      <c r="D222" s="7" t="s">
        <v>60</v>
      </c>
      <c r="E222" s="39" t="n">
        <v>896.034965034962</v>
      </c>
      <c r="F222" s="28" t="n">
        <v>0</v>
      </c>
      <c r="G222" s="29" t="n">
        <v>4</v>
      </c>
      <c r="H222" s="42" t="n">
        <v>0</v>
      </c>
      <c r="I222" s="29" t="n">
        <v>0</v>
      </c>
      <c r="J222" s="30" t="n">
        <v>0.015</v>
      </c>
      <c r="K222" s="30" t="n">
        <v>0.018</v>
      </c>
      <c r="L222" s="30"/>
      <c r="M222" s="31" t="n">
        <f aca="false">J222*1000000</f>
        <v>15000</v>
      </c>
      <c r="N222" s="31"/>
      <c r="O222" s="32" t="n">
        <f aca="false">IFERROR(H222/E222,0%)</f>
        <v>0</v>
      </c>
      <c r="P222" s="33" t="n">
        <f aca="false">IFERROR(G222/E222,0%)</f>
        <v>0.00446411150913505</v>
      </c>
      <c r="Q222" s="34"/>
      <c r="R222" s="35" t="n">
        <f aca="false">IFERROR(H222/E222,0%)*1000000</f>
        <v>0</v>
      </c>
      <c r="S222" s="36"/>
    </row>
    <row r="223" customFormat="false" ht="14.4" hidden="false" customHeight="false" outlineLevel="0" collapsed="false">
      <c r="A223" s="43" t="s">
        <v>136</v>
      </c>
      <c r="B223" s="26" t="n">
        <v>44073</v>
      </c>
      <c r="C223" s="7" t="s">
        <v>61</v>
      </c>
      <c r="D223" s="7" t="s">
        <v>62</v>
      </c>
      <c r="E223" s="28" t="n">
        <v>904.933566433562</v>
      </c>
      <c r="F223" s="28" t="n">
        <v>0</v>
      </c>
      <c r="G223" s="41" t="n">
        <v>4</v>
      </c>
      <c r="H223" s="42" t="n">
        <v>1</v>
      </c>
      <c r="I223" s="29" t="n">
        <v>0</v>
      </c>
      <c r="J223" s="30" t="n">
        <v>0.015</v>
      </c>
      <c r="K223" s="30" t="n">
        <v>0.018</v>
      </c>
      <c r="L223" s="30"/>
      <c r="M223" s="31" t="n">
        <f aca="false">J223*1000000</f>
        <v>15000</v>
      </c>
      <c r="N223" s="31"/>
      <c r="O223" s="32" t="n">
        <f aca="false">IFERROR(H223/E223,0%)</f>
        <v>0.00110505349463509</v>
      </c>
      <c r="P223" s="33" t="n">
        <f aca="false">IFERROR(G223/E223,0%)</f>
        <v>0.00442021397854035</v>
      </c>
      <c r="Q223" s="34"/>
      <c r="R223" s="35" t="n">
        <f aca="false">IFERROR(H223/E223,0%)*1000000</f>
        <v>1105.05349463509</v>
      </c>
      <c r="S223" s="36"/>
    </row>
    <row r="224" customFormat="false" ht="14.4" hidden="false" customHeight="false" outlineLevel="0" collapsed="false">
      <c r="A224" s="43" t="s">
        <v>136</v>
      </c>
      <c r="B224" s="26" t="n">
        <v>44073</v>
      </c>
      <c r="C224" s="7" t="s">
        <v>63</v>
      </c>
      <c r="D224" s="7" t="s">
        <v>64</v>
      </c>
      <c r="E224" s="28" t="n">
        <v>913.832167832172</v>
      </c>
      <c r="F224" s="28" t="n">
        <v>0</v>
      </c>
      <c r="G224" s="29" t="n">
        <v>9</v>
      </c>
      <c r="H224" s="42" t="n">
        <v>0</v>
      </c>
      <c r="I224" s="29" t="n">
        <v>0</v>
      </c>
      <c r="J224" s="30" t="n">
        <v>0.015</v>
      </c>
      <c r="K224" s="30" t="n">
        <v>0.018</v>
      </c>
      <c r="L224" s="30"/>
      <c r="M224" s="31" t="n">
        <f aca="false">J224*1000000</f>
        <v>15000</v>
      </c>
      <c r="N224" s="31"/>
      <c r="O224" s="32" t="n">
        <f aca="false">IFERROR(H224/E224,0%)</f>
        <v>0</v>
      </c>
      <c r="P224" s="33" t="n">
        <f aca="false">IFERROR(G224/E224,0%)</f>
        <v>0.00984863557752639</v>
      </c>
      <c r="Q224" s="34"/>
      <c r="R224" s="35" t="n">
        <f aca="false">IFERROR(H224/E224,0%)*1000000</f>
        <v>0</v>
      </c>
      <c r="S224" s="36"/>
    </row>
    <row r="225" customFormat="false" ht="14.4" hidden="false" customHeight="false" outlineLevel="0" collapsed="false">
      <c r="A225" s="43" t="s">
        <v>136</v>
      </c>
      <c r="B225" s="26" t="n">
        <v>44073</v>
      </c>
      <c r="C225" s="7" t="s">
        <v>65</v>
      </c>
      <c r="D225" s="7" t="s">
        <v>66</v>
      </c>
      <c r="E225" s="28" t="n">
        <v>922.730769230772</v>
      </c>
      <c r="F225" s="28" t="n">
        <v>0</v>
      </c>
      <c r="G225" s="29" t="n">
        <v>6</v>
      </c>
      <c r="H225" s="42" t="n">
        <v>0</v>
      </c>
      <c r="I225" s="29" t="n">
        <v>0</v>
      </c>
      <c r="J225" s="30" t="n">
        <v>0.015</v>
      </c>
      <c r="K225" s="30" t="n">
        <v>0.018</v>
      </c>
      <c r="L225" s="30"/>
      <c r="M225" s="31" t="n">
        <f aca="false">J225*1000000</f>
        <v>15000</v>
      </c>
      <c r="N225" s="31"/>
      <c r="O225" s="32" t="n">
        <f aca="false">IFERROR(H225/E225,0%)</f>
        <v>0</v>
      </c>
      <c r="P225" s="33" t="n">
        <f aca="false">IFERROR(G225/E225,0%)</f>
        <v>0.00650243841440538</v>
      </c>
      <c r="Q225" s="34"/>
      <c r="R225" s="35" t="n">
        <f aca="false">IFERROR(H225/E225,0%)*1000000</f>
        <v>0</v>
      </c>
      <c r="S225" s="36"/>
    </row>
    <row r="226" customFormat="false" ht="14.4" hidden="false" customHeight="false" outlineLevel="0" collapsed="false">
      <c r="A226" s="43" t="s">
        <v>136</v>
      </c>
      <c r="B226" s="26" t="n">
        <v>44073</v>
      </c>
      <c r="C226" s="7" t="s">
        <v>67</v>
      </c>
      <c r="D226" s="7" t="s">
        <v>68</v>
      </c>
      <c r="E226" s="28" t="n">
        <v>931.629370629372</v>
      </c>
      <c r="F226" s="28" t="n">
        <v>0</v>
      </c>
      <c r="G226" s="29" t="n">
        <v>7</v>
      </c>
      <c r="H226" s="29" t="n">
        <v>1</v>
      </c>
      <c r="I226" s="29" t="n">
        <v>0</v>
      </c>
      <c r="J226" s="30" t="n">
        <v>0.015</v>
      </c>
      <c r="K226" s="30" t="n">
        <v>0.018</v>
      </c>
      <c r="L226" s="30"/>
      <c r="M226" s="31" t="n">
        <f aca="false">J226*1000000</f>
        <v>15000</v>
      </c>
      <c r="N226" s="31"/>
      <c r="O226" s="32" t="n">
        <f aca="false">IFERROR(H226/E226,0%)</f>
        <v>0.0010733882287593</v>
      </c>
      <c r="P226" s="33" t="n">
        <f aca="false">IFERROR(G226/E226,0%)</f>
        <v>0.00751371760131508</v>
      </c>
      <c r="Q226" s="34"/>
      <c r="R226" s="35" t="n">
        <f aca="false">IFERROR(H226/E226,0%)*1000000</f>
        <v>1073.3882287593</v>
      </c>
      <c r="S226" s="36"/>
    </row>
    <row r="227" customFormat="false" ht="14.4" hidden="false" customHeight="false" outlineLevel="0" collapsed="false">
      <c r="A227" s="43" t="s">
        <v>136</v>
      </c>
      <c r="B227" s="26" t="n">
        <v>44073</v>
      </c>
      <c r="C227" s="7" t="s">
        <v>69</v>
      </c>
      <c r="D227" s="7" t="s">
        <v>70</v>
      </c>
      <c r="E227" s="28" t="n">
        <v>940.527972027972</v>
      </c>
      <c r="F227" s="28" t="n">
        <v>0</v>
      </c>
      <c r="G227" s="29" t="n">
        <v>5</v>
      </c>
      <c r="H227" s="29" t="n">
        <v>1</v>
      </c>
      <c r="I227" s="29" t="n">
        <v>0</v>
      </c>
      <c r="J227" s="30" t="n">
        <v>0.015</v>
      </c>
      <c r="K227" s="30" t="n">
        <v>0.018</v>
      </c>
      <c r="L227" s="30"/>
      <c r="M227" s="31" t="n">
        <f aca="false">J227*1000000</f>
        <v>15000</v>
      </c>
      <c r="N227" s="31"/>
      <c r="O227" s="32" t="n">
        <f aca="false">IFERROR(H227/E227,0%)</f>
        <v>0.00106323259886018</v>
      </c>
      <c r="P227" s="33" t="n">
        <f aca="false">IFERROR(G227/E227,0%)</f>
        <v>0.00531616299430092</v>
      </c>
      <c r="Q227" s="34"/>
      <c r="R227" s="35" t="n">
        <f aca="false">IFERROR(H227/E227,0%)*1000000</f>
        <v>1063.23259886019</v>
      </c>
      <c r="S227" s="36"/>
    </row>
    <row r="228" customFormat="false" ht="14.4" hidden="false" customHeight="false" outlineLevel="0" collapsed="false">
      <c r="A228" s="43" t="s">
        <v>136</v>
      </c>
      <c r="B228" s="26" t="n">
        <v>44073</v>
      </c>
      <c r="C228" s="7" t="s">
        <v>71</v>
      </c>
      <c r="D228" s="7" t="s">
        <v>72</v>
      </c>
      <c r="E228" s="28" t="n">
        <v>949.426573426572</v>
      </c>
      <c r="F228" s="28" t="n">
        <f aca="false">E228-100</f>
        <v>849.426573426572</v>
      </c>
      <c r="G228" s="40" t="n">
        <v>3</v>
      </c>
      <c r="H228" s="29" t="n">
        <v>1</v>
      </c>
      <c r="I228" s="29" t="n">
        <v>0</v>
      </c>
      <c r="J228" s="30" t="n">
        <v>0.015</v>
      </c>
      <c r="K228" s="30" t="n">
        <v>0.018</v>
      </c>
      <c r="L228" s="30" t="n">
        <v>0.004</v>
      </c>
      <c r="M228" s="31" t="n">
        <f aca="false">J228*1000000</f>
        <v>15000</v>
      </c>
      <c r="N228" s="31" t="n">
        <f aca="false">L228*1000000</f>
        <v>4000</v>
      </c>
      <c r="O228" s="32" t="n">
        <f aca="false">IFERROR(H228/E228,0%)</f>
        <v>0.0010532673384008</v>
      </c>
      <c r="P228" s="33" t="n">
        <f aca="false">IFERROR(G228/E228,0%)</f>
        <v>0.00315980201520241</v>
      </c>
      <c r="Q228" s="34" t="n">
        <f aca="false">IFERROR(I228/F228,0%)</f>
        <v>0</v>
      </c>
      <c r="R228" s="35" t="n">
        <f aca="false">IFERROR(H228/E228,0%)*1000000</f>
        <v>1053.2673384008</v>
      </c>
      <c r="S228" s="36" t="n">
        <f aca="false">IFERROR(I228/F228,0%)*1000000</f>
        <v>0</v>
      </c>
    </row>
    <row r="229" customFormat="false" ht="14.4" hidden="false" customHeight="false" outlineLevel="0" collapsed="false">
      <c r="A229" s="43" t="s">
        <v>136</v>
      </c>
      <c r="B229" s="26" t="n">
        <v>44073</v>
      </c>
      <c r="C229" s="7" t="s">
        <v>73</v>
      </c>
      <c r="D229" s="7" t="s">
        <v>74</v>
      </c>
      <c r="E229" s="28" t="n">
        <v>958.325174825172</v>
      </c>
      <c r="F229" s="28" t="n">
        <f aca="false">E229-100</f>
        <v>858.325174825172</v>
      </c>
      <c r="G229" s="29" t="n">
        <v>9</v>
      </c>
      <c r="H229" s="29" t="n">
        <v>2</v>
      </c>
      <c r="I229" s="42" t="n">
        <v>2</v>
      </c>
      <c r="J229" s="30" t="n">
        <v>0.015</v>
      </c>
      <c r="K229" s="30" t="n">
        <v>0.018</v>
      </c>
      <c r="L229" s="30" t="n">
        <v>0.004</v>
      </c>
      <c r="M229" s="31" t="n">
        <f aca="false">J229*1000000</f>
        <v>15000</v>
      </c>
      <c r="N229" s="31" t="n">
        <f aca="false">L229*1000000</f>
        <v>4000</v>
      </c>
      <c r="O229" s="32" t="n">
        <f aca="false">IFERROR(H229/E229,0%)</f>
        <v>0.00208697428862271</v>
      </c>
      <c r="P229" s="33" t="n">
        <f aca="false">IFERROR(G229/E229,0%)</f>
        <v>0.00939138429880221</v>
      </c>
      <c r="Q229" s="34" t="n">
        <f aca="false">IFERROR(I229/F229,0%)</f>
        <v>0.00233011923529724</v>
      </c>
      <c r="R229" s="35" t="n">
        <f aca="false">IFERROR(H229/E229,0%)*1000000</f>
        <v>2086.97428862271</v>
      </c>
      <c r="S229" s="36" t="n">
        <f aca="false">IFERROR(I229/F229,0%)*1000000</f>
        <v>2330.11923529724</v>
      </c>
    </row>
    <row r="230" customFormat="false" ht="15" hidden="false" customHeight="false" outlineLevel="0" collapsed="false">
      <c r="A230" s="43" t="s">
        <v>136</v>
      </c>
      <c r="B230" s="26" t="n">
        <v>44073</v>
      </c>
      <c r="C230" s="7" t="s">
        <v>75</v>
      </c>
      <c r="D230" s="7" t="s">
        <v>76</v>
      </c>
      <c r="E230" s="39" t="n">
        <v>967.223776223772</v>
      </c>
      <c r="F230" s="28" t="n">
        <f aca="false">E230-100</f>
        <v>867.223776223772</v>
      </c>
      <c r="G230" s="29" t="n">
        <v>9</v>
      </c>
      <c r="H230" s="29" t="n">
        <v>0</v>
      </c>
      <c r="I230" s="42" t="n">
        <v>3</v>
      </c>
      <c r="J230" s="30" t="n">
        <v>0.015</v>
      </c>
      <c r="K230" s="30" t="n">
        <v>0.018</v>
      </c>
      <c r="L230" s="30" t="n">
        <v>0.004</v>
      </c>
      <c r="M230" s="31" t="n">
        <f aca="false">J230*1000000</f>
        <v>15000</v>
      </c>
      <c r="N230" s="31" t="n">
        <f aca="false">L230*1000000</f>
        <v>4000</v>
      </c>
      <c r="O230" s="44" t="n">
        <f aca="false">IFERROR(H230/E230,0%)</f>
        <v>0</v>
      </c>
      <c r="P230" s="45" t="n">
        <f aca="false">IFERROR(G230/E230,0%)</f>
        <v>0.00930498217810333</v>
      </c>
      <c r="Q230" s="46" t="n">
        <f aca="false">IFERROR(I230/F230,0%)</f>
        <v>0.00345931474926017</v>
      </c>
      <c r="R230" s="47" t="n">
        <f aca="false">IFERROR(H230/E230,0%)*1000000</f>
        <v>0</v>
      </c>
      <c r="S230" s="48" t="n">
        <f aca="false">IFERROR(I230/F230,0%)*1000000</f>
        <v>3459.31474926018</v>
      </c>
    </row>
    <row r="231" customFormat="false" ht="14.4" hidden="false" customHeight="false" outlineLevel="0" collapsed="false">
      <c r="H231" s="29"/>
    </row>
  </sheetData>
  <autoFilter ref="A7:Q230"/>
  <mergeCells count="3">
    <mergeCell ref="E5:I6"/>
    <mergeCell ref="J5:N6"/>
    <mergeCell ref="O5:S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L230"/>
  <sheetViews>
    <sheetView showFormulas="false" showGridLines="true" showRowColHeaders="true" showZeros="true" rightToLeft="false" tabSelected="false" showOutlineSymbols="true" defaultGridColor="true" view="normal" topLeftCell="I208" colorId="64" zoomScale="100" zoomScaleNormal="100" zoomScalePageLayoutView="100" workbookViewId="0">
      <selection pane="topLeft" activeCell="M225" activeCellId="1" sqref="A1:B2 M225"/>
    </sheetView>
  </sheetViews>
  <sheetFormatPr defaultColWidth="10.54296875" defaultRowHeight="14.4" zeroHeight="false" outlineLevelRow="0" outlineLevelCol="0"/>
  <cols>
    <col collapsed="false" customWidth="true" hidden="false" outlineLevel="0" max="1" min="1" style="0" width="9.55"/>
    <col collapsed="false" customWidth="true" hidden="false" outlineLevel="0" max="2" min="2" style="0" width="7.11"/>
    <col collapsed="false" customWidth="true" hidden="false" outlineLevel="0" max="3" min="3" style="0" width="11.22"/>
    <col collapsed="false" customWidth="true" hidden="false" outlineLevel="0" max="4" min="4" style="0" width="24"/>
    <col collapsed="false" customWidth="true" hidden="false" outlineLevel="0" max="5" min="5" style="0" width="16"/>
    <col collapsed="false" customWidth="true" hidden="false" outlineLevel="0" max="6" min="6" style="0" width="19"/>
    <col collapsed="false" customWidth="true" hidden="false" outlineLevel="0" max="7" min="7" style="0" width="18.22"/>
    <col collapsed="false" customWidth="true" hidden="false" outlineLevel="0" max="8" min="8" style="0" width="14"/>
    <col collapsed="false" customWidth="true" hidden="false" outlineLevel="0" max="9" min="9" style="0" width="15.55"/>
    <col collapsed="false" customWidth="true" hidden="false" outlineLevel="0" max="10" min="10" style="0" width="12.33"/>
  </cols>
  <sheetData>
    <row r="4" customFormat="false" ht="15" hidden="false" customHeight="false" outlineLevel="0" collapsed="false"/>
    <row r="5" customFormat="false" ht="14.4" hidden="false" customHeight="true" outlineLevel="0" collapsed="false">
      <c r="E5" s="49" t="s">
        <v>114</v>
      </c>
      <c r="F5" s="49"/>
      <c r="G5" s="49"/>
      <c r="H5" s="49"/>
      <c r="I5" s="13" t="s">
        <v>137</v>
      </c>
      <c r="J5" s="13"/>
      <c r="K5" s="50" t="s">
        <v>116</v>
      </c>
      <c r="L5" s="50"/>
    </row>
    <row r="6" customFormat="false" ht="15" hidden="false" customHeight="false" outlineLevel="0" collapsed="false">
      <c r="E6" s="49"/>
      <c r="F6" s="49"/>
      <c r="G6" s="49"/>
      <c r="H6" s="49"/>
      <c r="I6" s="13"/>
      <c r="J6" s="13"/>
      <c r="K6" s="50"/>
      <c r="L6" s="50"/>
    </row>
    <row r="7" s="57" customFormat="true" ht="14.4" hidden="false" customHeight="false" outlineLevel="0" collapsed="false">
      <c r="A7" s="51" t="s">
        <v>117</v>
      </c>
      <c r="B7" s="51" t="s">
        <v>118</v>
      </c>
      <c r="C7" s="51" t="s">
        <v>50</v>
      </c>
      <c r="D7" s="51" t="s">
        <v>51</v>
      </c>
      <c r="E7" s="52" t="s">
        <v>119</v>
      </c>
      <c r="F7" s="52" t="s">
        <v>138</v>
      </c>
      <c r="G7" s="52" t="s">
        <v>139</v>
      </c>
      <c r="H7" s="52" t="s">
        <v>120</v>
      </c>
      <c r="I7" s="53" t="s">
        <v>140</v>
      </c>
      <c r="J7" s="54" t="s">
        <v>141</v>
      </c>
      <c r="K7" s="55" t="s">
        <v>142</v>
      </c>
      <c r="L7" s="56" t="s">
        <v>143</v>
      </c>
    </row>
    <row r="8" customFormat="false" ht="14.4" hidden="false" customHeight="false" outlineLevel="0" collapsed="false">
      <c r="A8" s="25" t="s">
        <v>134</v>
      </c>
      <c r="B8" s="26" t="n">
        <v>44054</v>
      </c>
      <c r="C8" s="7" t="s">
        <v>53</v>
      </c>
      <c r="D8" s="7" t="s">
        <v>54</v>
      </c>
      <c r="E8" s="27" t="n">
        <v>380</v>
      </c>
      <c r="F8" s="28" t="n">
        <v>387</v>
      </c>
      <c r="G8" s="28" t="n">
        <v>0</v>
      </c>
      <c r="H8" s="28" t="n">
        <v>0</v>
      </c>
      <c r="I8" s="58" t="n">
        <v>0.99</v>
      </c>
      <c r="J8" s="59" t="n">
        <v>0.96</v>
      </c>
      <c r="K8" s="60"/>
      <c r="L8" s="61" t="n">
        <f aca="false">IFERROR(E8/F8,0)</f>
        <v>0.981912144702843</v>
      </c>
    </row>
    <row r="9" customFormat="false" ht="14.4" hidden="false" customHeight="false" outlineLevel="0" collapsed="false">
      <c r="A9" s="25" t="s">
        <v>134</v>
      </c>
      <c r="B9" s="26" t="n">
        <v>44054</v>
      </c>
      <c r="C9" s="7" t="s">
        <v>55</v>
      </c>
      <c r="D9" s="7" t="s">
        <v>56</v>
      </c>
      <c r="E9" s="37" t="n">
        <v>178</v>
      </c>
      <c r="F9" s="28" t="n">
        <v>195</v>
      </c>
      <c r="G9" s="28" t="n">
        <v>0</v>
      </c>
      <c r="H9" s="28" t="n">
        <v>0</v>
      </c>
      <c r="I9" s="58" t="n">
        <v>0.99</v>
      </c>
      <c r="J9" s="59" t="n">
        <v>0.96</v>
      </c>
      <c r="K9" s="60"/>
      <c r="L9" s="61" t="n">
        <f aca="false">IFERROR(E9/F9,0)</f>
        <v>0.912820512820513</v>
      </c>
    </row>
    <row r="10" customFormat="false" ht="14.4" hidden="false" customHeight="false" outlineLevel="0" collapsed="false">
      <c r="A10" s="25" t="s">
        <v>134</v>
      </c>
      <c r="B10" s="26" t="n">
        <v>44054</v>
      </c>
      <c r="C10" s="7" t="s">
        <v>57</v>
      </c>
      <c r="D10" s="7" t="s">
        <v>58</v>
      </c>
      <c r="E10" s="28" t="n">
        <v>221</v>
      </c>
      <c r="F10" s="28" t="n">
        <v>223</v>
      </c>
      <c r="G10" s="28" t="n">
        <v>0</v>
      </c>
      <c r="H10" s="28" t="n">
        <v>0</v>
      </c>
      <c r="I10" s="58" t="n">
        <v>0.99</v>
      </c>
      <c r="J10" s="59" t="n">
        <v>0.96</v>
      </c>
      <c r="K10" s="60"/>
      <c r="L10" s="61" t="n">
        <f aca="false">IFERROR(E10/F10,0)</f>
        <v>0.991031390134529</v>
      </c>
    </row>
    <row r="11" customFormat="false" ht="14.4" hidden="false" customHeight="false" outlineLevel="0" collapsed="false">
      <c r="A11" s="25" t="s">
        <v>134</v>
      </c>
      <c r="B11" s="26" t="n">
        <v>44054</v>
      </c>
      <c r="C11" s="7" t="s">
        <v>59</v>
      </c>
      <c r="D11" s="7" t="s">
        <v>60</v>
      </c>
      <c r="E11" s="28" t="n">
        <v>412</v>
      </c>
      <c r="F11" s="28" t="n">
        <v>453</v>
      </c>
      <c r="G11" s="28" t="n">
        <v>0</v>
      </c>
      <c r="H11" s="28" t="n">
        <v>0</v>
      </c>
      <c r="I11" s="58" t="n">
        <v>0.99</v>
      </c>
      <c r="J11" s="59" t="n">
        <v>0.96</v>
      </c>
      <c r="K11" s="60"/>
      <c r="L11" s="61" t="n">
        <f aca="false">IFERROR(E11/F11,0)</f>
        <v>0.909492273730684</v>
      </c>
    </row>
    <row r="12" customFormat="false" ht="14.4" hidden="false" customHeight="false" outlineLevel="0" collapsed="false">
      <c r="A12" s="25" t="s">
        <v>134</v>
      </c>
      <c r="B12" s="26" t="n">
        <v>44054</v>
      </c>
      <c r="C12" s="7" t="s">
        <v>61</v>
      </c>
      <c r="D12" s="7" t="s">
        <v>62</v>
      </c>
      <c r="E12" s="28" t="n">
        <v>548</v>
      </c>
      <c r="F12" s="28" t="n">
        <v>602</v>
      </c>
      <c r="G12" s="28" t="n">
        <v>0</v>
      </c>
      <c r="H12" s="28" t="n">
        <v>0</v>
      </c>
      <c r="I12" s="58" t="n">
        <v>0.99</v>
      </c>
      <c r="J12" s="59" t="n">
        <v>0.96</v>
      </c>
      <c r="K12" s="60"/>
      <c r="L12" s="61" t="n">
        <f aca="false">IFERROR(E12/F12,0)</f>
        <v>0.910299003322259</v>
      </c>
    </row>
    <row r="13" customFormat="false" ht="14.4" hidden="false" customHeight="false" outlineLevel="0" collapsed="false">
      <c r="A13" s="25" t="s">
        <v>134</v>
      </c>
      <c r="B13" s="26" t="n">
        <v>44054</v>
      </c>
      <c r="C13" s="7" t="s">
        <v>63</v>
      </c>
      <c r="D13" s="7" t="s">
        <v>64</v>
      </c>
      <c r="E13" s="28" t="n">
        <v>721</v>
      </c>
      <c r="F13" s="28" t="n">
        <v>728</v>
      </c>
      <c r="G13" s="28" t="n">
        <v>0</v>
      </c>
      <c r="H13" s="28" t="n">
        <v>0</v>
      </c>
      <c r="I13" s="58" t="n">
        <v>0.99</v>
      </c>
      <c r="J13" s="59" t="n">
        <v>0.96</v>
      </c>
      <c r="K13" s="60"/>
      <c r="L13" s="61" t="n">
        <f aca="false">IFERROR(E13/F13,0)</f>
        <v>0.990384615384615</v>
      </c>
    </row>
    <row r="14" customFormat="false" ht="14.4" hidden="false" customHeight="false" outlineLevel="0" collapsed="false">
      <c r="A14" s="25" t="s">
        <v>134</v>
      </c>
      <c r="B14" s="26" t="n">
        <v>44054</v>
      </c>
      <c r="C14" s="7" t="s">
        <v>65</v>
      </c>
      <c r="D14" s="7" t="s">
        <v>66</v>
      </c>
      <c r="E14" s="28" t="n">
        <v>618</v>
      </c>
      <c r="F14" s="28" t="n">
        <v>679</v>
      </c>
      <c r="G14" s="28" t="n">
        <v>0</v>
      </c>
      <c r="H14" s="28" t="n">
        <v>0</v>
      </c>
      <c r="I14" s="58" t="n">
        <v>0.99</v>
      </c>
      <c r="J14" s="59" t="n">
        <v>0.96</v>
      </c>
      <c r="K14" s="60"/>
      <c r="L14" s="61" t="n">
        <f aca="false">IFERROR(E14/F14,0)</f>
        <v>0.910162002945508</v>
      </c>
    </row>
    <row r="15" customFormat="false" ht="14.4" hidden="false" customHeight="false" outlineLevel="0" collapsed="false">
      <c r="A15" s="25" t="s">
        <v>134</v>
      </c>
      <c r="B15" s="26" t="n">
        <v>44054</v>
      </c>
      <c r="C15" s="7" t="s">
        <v>67</v>
      </c>
      <c r="D15" s="7" t="s">
        <v>68</v>
      </c>
      <c r="E15" s="28" t="n">
        <v>148</v>
      </c>
      <c r="F15" s="28" t="n">
        <v>162</v>
      </c>
      <c r="G15" s="28" t="n">
        <v>0</v>
      </c>
      <c r="H15" s="28" t="n">
        <v>0</v>
      </c>
      <c r="I15" s="58" t="n">
        <v>0.99</v>
      </c>
      <c r="J15" s="59" t="n">
        <v>0.96</v>
      </c>
      <c r="K15" s="60"/>
      <c r="L15" s="61" t="n">
        <f aca="false">IFERROR(E15/F15,0)</f>
        <v>0.91358024691358</v>
      </c>
    </row>
    <row r="16" customFormat="false" ht="14.4" hidden="false" customHeight="false" outlineLevel="0" collapsed="false">
      <c r="A16" s="25" t="s">
        <v>134</v>
      </c>
      <c r="B16" s="26" t="n">
        <v>44054</v>
      </c>
      <c r="C16" s="7" t="s">
        <v>69</v>
      </c>
      <c r="D16" s="7" t="s">
        <v>70</v>
      </c>
      <c r="E16" s="39" t="n">
        <v>0</v>
      </c>
      <c r="F16" s="28" t="n">
        <v>0</v>
      </c>
      <c r="G16" s="28" t="n">
        <v>0</v>
      </c>
      <c r="H16" s="28" t="n">
        <v>0</v>
      </c>
      <c r="I16" s="58" t="n">
        <v>0.99</v>
      </c>
      <c r="J16" s="59" t="n">
        <v>0.96</v>
      </c>
      <c r="K16" s="60"/>
      <c r="L16" s="61"/>
    </row>
    <row r="17" customFormat="false" ht="14.4" hidden="false" customHeight="false" outlineLevel="0" collapsed="false">
      <c r="A17" s="25" t="s">
        <v>134</v>
      </c>
      <c r="B17" s="26" t="n">
        <v>44054</v>
      </c>
      <c r="C17" s="7" t="s">
        <v>71</v>
      </c>
      <c r="D17" s="7" t="s">
        <v>72</v>
      </c>
      <c r="E17" s="39" t="n">
        <v>0</v>
      </c>
      <c r="F17" s="28" t="n">
        <v>0</v>
      </c>
      <c r="G17" s="28" t="n">
        <v>0</v>
      </c>
      <c r="H17" s="28" t="n">
        <v>0</v>
      </c>
      <c r="I17" s="58" t="n">
        <v>0.99</v>
      </c>
      <c r="J17" s="59" t="n">
        <v>0.94</v>
      </c>
      <c r="K17" s="62"/>
      <c r="L17" s="61"/>
    </row>
    <row r="18" customFormat="false" ht="14.4" hidden="false" customHeight="false" outlineLevel="0" collapsed="false">
      <c r="A18" s="25" t="s">
        <v>134</v>
      </c>
      <c r="B18" s="26" t="n">
        <v>44054</v>
      </c>
      <c r="C18" s="7" t="s">
        <v>73</v>
      </c>
      <c r="D18" s="7" t="s">
        <v>74</v>
      </c>
      <c r="E18" s="28" t="n">
        <v>364</v>
      </c>
      <c r="F18" s="28" t="n">
        <v>371</v>
      </c>
      <c r="G18" s="28" t="n">
        <v>300</v>
      </c>
      <c r="H18" s="28" t="n">
        <v>264</v>
      </c>
      <c r="I18" s="58" t="n">
        <v>0.99</v>
      </c>
      <c r="J18" s="59" t="n">
        <v>0.94</v>
      </c>
      <c r="K18" s="62" t="n">
        <f aca="false">IFERROR(H18/G18,1)</f>
        <v>0.88</v>
      </c>
      <c r="L18" s="61" t="n">
        <f aca="false">IFERROR(E18/F18,0)</f>
        <v>0.981132075471698</v>
      </c>
    </row>
    <row r="19" customFormat="false" ht="14.4" hidden="false" customHeight="false" outlineLevel="0" collapsed="false">
      <c r="A19" s="25" t="s">
        <v>134</v>
      </c>
      <c r="B19" s="26" t="n">
        <v>44054</v>
      </c>
      <c r="C19" s="7" t="s">
        <v>75</v>
      </c>
      <c r="D19" s="7" t="s">
        <v>76</v>
      </c>
      <c r="E19" s="28" t="n">
        <v>0</v>
      </c>
      <c r="F19" s="28" t="n">
        <v>0</v>
      </c>
      <c r="G19" s="28" t="n">
        <v>250</v>
      </c>
      <c r="H19" s="28" t="n">
        <v>250</v>
      </c>
      <c r="I19" s="58" t="n">
        <v>0.99</v>
      </c>
      <c r="J19" s="59" t="n">
        <v>0.94</v>
      </c>
      <c r="K19" s="62" t="n">
        <f aca="false">IFERROR(H19/G19,1)</f>
        <v>1</v>
      </c>
      <c r="L19" s="61"/>
    </row>
    <row r="20" customFormat="false" ht="14.4" hidden="false" customHeight="false" outlineLevel="0" collapsed="false">
      <c r="A20" s="25" t="s">
        <v>134</v>
      </c>
      <c r="B20" s="26" t="n">
        <v>44055</v>
      </c>
      <c r="C20" s="7" t="s">
        <v>53</v>
      </c>
      <c r="D20" s="7" t="s">
        <v>54</v>
      </c>
      <c r="E20" s="28" t="n">
        <v>0</v>
      </c>
      <c r="F20" s="28" t="n">
        <v>0</v>
      </c>
      <c r="G20" s="28" t="n">
        <v>0</v>
      </c>
      <c r="H20" s="28" t="n">
        <v>0</v>
      </c>
      <c r="I20" s="58" t="n">
        <v>0.99</v>
      </c>
      <c r="J20" s="59" t="n">
        <v>0.96</v>
      </c>
      <c r="K20" s="60"/>
      <c r="L20" s="61"/>
    </row>
    <row r="21" customFormat="false" ht="14.4" hidden="false" customHeight="false" outlineLevel="0" collapsed="false">
      <c r="A21" s="25" t="s">
        <v>134</v>
      </c>
      <c r="B21" s="26" t="n">
        <v>44055</v>
      </c>
      <c r="C21" s="7" t="s">
        <v>55</v>
      </c>
      <c r="D21" s="7" t="s">
        <v>56</v>
      </c>
      <c r="E21" s="28" t="n">
        <v>0</v>
      </c>
      <c r="F21" s="28" t="n">
        <v>0</v>
      </c>
      <c r="G21" s="28" t="n">
        <v>0</v>
      </c>
      <c r="H21" s="28" t="n">
        <v>0</v>
      </c>
      <c r="I21" s="58" t="n">
        <v>0.99</v>
      </c>
      <c r="J21" s="59" t="n">
        <v>0.96</v>
      </c>
      <c r="K21" s="60"/>
      <c r="L21" s="61"/>
    </row>
    <row r="22" customFormat="false" ht="14.4" hidden="false" customHeight="false" outlineLevel="0" collapsed="false">
      <c r="A22" s="25" t="s">
        <v>134</v>
      </c>
      <c r="B22" s="26" t="n">
        <v>44055</v>
      </c>
      <c r="C22" s="7" t="s">
        <v>57</v>
      </c>
      <c r="D22" s="7" t="s">
        <v>58</v>
      </c>
      <c r="E22" s="28" t="n">
        <v>0</v>
      </c>
      <c r="F22" s="28" t="n">
        <v>0</v>
      </c>
      <c r="G22" s="28" t="n">
        <v>0</v>
      </c>
      <c r="H22" s="28" t="n">
        <v>0</v>
      </c>
      <c r="I22" s="58" t="n">
        <v>0.99</v>
      </c>
      <c r="J22" s="59" t="n">
        <v>0.96</v>
      </c>
      <c r="K22" s="60"/>
      <c r="L22" s="61"/>
    </row>
    <row r="23" customFormat="false" ht="14.4" hidden="false" customHeight="false" outlineLevel="0" collapsed="false">
      <c r="A23" s="25" t="s">
        <v>134</v>
      </c>
      <c r="B23" s="26" t="n">
        <v>44055</v>
      </c>
      <c r="C23" s="7" t="s">
        <v>59</v>
      </c>
      <c r="D23" s="7" t="s">
        <v>60</v>
      </c>
      <c r="E23" s="39" t="n">
        <v>0</v>
      </c>
      <c r="F23" s="28" t="n">
        <v>0</v>
      </c>
      <c r="G23" s="28" t="n">
        <v>0</v>
      </c>
      <c r="H23" s="28" t="n">
        <v>0</v>
      </c>
      <c r="I23" s="58" t="n">
        <v>0.99</v>
      </c>
      <c r="J23" s="59" t="n">
        <v>0.96</v>
      </c>
      <c r="K23" s="60"/>
      <c r="L23" s="61"/>
    </row>
    <row r="24" customFormat="false" ht="14.4" hidden="false" customHeight="false" outlineLevel="0" collapsed="false">
      <c r="A24" s="25" t="s">
        <v>134</v>
      </c>
      <c r="B24" s="26" t="n">
        <v>44055</v>
      </c>
      <c r="C24" s="7" t="s">
        <v>61</v>
      </c>
      <c r="D24" s="7" t="s">
        <v>62</v>
      </c>
      <c r="E24" s="39" t="n">
        <v>0</v>
      </c>
      <c r="F24" s="28" t="n">
        <v>0</v>
      </c>
      <c r="G24" s="28" t="n">
        <v>0</v>
      </c>
      <c r="H24" s="28" t="n">
        <v>0</v>
      </c>
      <c r="I24" s="58" t="n">
        <v>0.99</v>
      </c>
      <c r="J24" s="59" t="n">
        <v>0.96</v>
      </c>
      <c r="K24" s="60"/>
      <c r="L24" s="61"/>
    </row>
    <row r="25" customFormat="false" ht="14.4" hidden="false" customHeight="false" outlineLevel="0" collapsed="false">
      <c r="A25" s="25" t="s">
        <v>134</v>
      </c>
      <c r="B25" s="26" t="n">
        <v>44055</v>
      </c>
      <c r="C25" s="7" t="s">
        <v>63</v>
      </c>
      <c r="D25" s="7" t="s">
        <v>64</v>
      </c>
      <c r="E25" s="28" t="n">
        <v>458</v>
      </c>
      <c r="F25" s="28" t="n">
        <v>503</v>
      </c>
      <c r="G25" s="28" t="n">
        <v>0</v>
      </c>
      <c r="H25" s="28" t="n">
        <v>0</v>
      </c>
      <c r="I25" s="58" t="n">
        <v>0.99</v>
      </c>
      <c r="J25" s="59" t="n">
        <v>0.96</v>
      </c>
      <c r="K25" s="60"/>
      <c r="L25" s="61" t="n">
        <f aca="false">IFERROR(E25/F25,0)</f>
        <v>0.910536779324056</v>
      </c>
    </row>
    <row r="26" customFormat="false" ht="14.4" hidden="false" customHeight="false" outlineLevel="0" collapsed="false">
      <c r="A26" s="25" t="s">
        <v>134</v>
      </c>
      <c r="B26" s="26" t="n">
        <v>44055</v>
      </c>
      <c r="C26" s="7" t="s">
        <v>65</v>
      </c>
      <c r="D26" s="7" t="s">
        <v>66</v>
      </c>
      <c r="E26" s="28" t="n">
        <v>356</v>
      </c>
      <c r="F26" s="28" t="n">
        <v>359</v>
      </c>
      <c r="G26" s="28" t="n">
        <v>0</v>
      </c>
      <c r="H26" s="28" t="n">
        <v>0</v>
      </c>
      <c r="I26" s="58" t="n">
        <v>0.99</v>
      </c>
      <c r="J26" s="59" t="n">
        <v>0.96</v>
      </c>
      <c r="K26" s="60"/>
      <c r="L26" s="61" t="n">
        <f aca="false">IFERROR(E26/F26,0)</f>
        <v>0.991643454038997</v>
      </c>
    </row>
    <row r="27" customFormat="false" ht="14.4" hidden="false" customHeight="false" outlineLevel="0" collapsed="false">
      <c r="A27" s="25" t="s">
        <v>134</v>
      </c>
      <c r="B27" s="26" t="n">
        <v>44055</v>
      </c>
      <c r="C27" s="7" t="s">
        <v>67</v>
      </c>
      <c r="D27" s="7" t="s">
        <v>68</v>
      </c>
      <c r="E27" s="28" t="n">
        <v>724</v>
      </c>
      <c r="F27" s="28" t="n">
        <v>796</v>
      </c>
      <c r="G27" s="28" t="n">
        <v>0</v>
      </c>
      <c r="H27" s="28" t="n">
        <v>0</v>
      </c>
      <c r="I27" s="58" t="n">
        <v>0.99</v>
      </c>
      <c r="J27" s="59" t="n">
        <v>0.96</v>
      </c>
      <c r="K27" s="60"/>
      <c r="L27" s="61" t="n">
        <f aca="false">IFERROR(E27/F27,0)</f>
        <v>0.909547738693467</v>
      </c>
    </row>
    <row r="28" customFormat="false" ht="14.4" hidden="false" customHeight="false" outlineLevel="0" collapsed="false">
      <c r="A28" s="25" t="s">
        <v>134</v>
      </c>
      <c r="B28" s="26" t="n">
        <v>44055</v>
      </c>
      <c r="C28" s="7" t="s">
        <v>69</v>
      </c>
      <c r="D28" s="7" t="s">
        <v>70</v>
      </c>
      <c r="E28" s="28" t="n">
        <v>852</v>
      </c>
      <c r="F28" s="28" t="n">
        <v>937</v>
      </c>
      <c r="G28" s="28" t="n">
        <v>0</v>
      </c>
      <c r="H28" s="28" t="n">
        <v>0</v>
      </c>
      <c r="I28" s="58" t="n">
        <v>0.99</v>
      </c>
      <c r="J28" s="59" t="n">
        <v>0.96</v>
      </c>
      <c r="K28" s="60"/>
      <c r="L28" s="61" t="n">
        <f aca="false">IFERROR(E28/F28,0)</f>
        <v>0.909284951974386</v>
      </c>
    </row>
    <row r="29" customFormat="false" ht="14.4" hidden="false" customHeight="false" outlineLevel="0" collapsed="false">
      <c r="A29" s="25" t="s">
        <v>134</v>
      </c>
      <c r="B29" s="26" t="n">
        <v>44055</v>
      </c>
      <c r="C29" s="7" t="s">
        <v>71</v>
      </c>
      <c r="D29" s="7" t="s">
        <v>72</v>
      </c>
      <c r="E29" s="28" t="n">
        <v>816</v>
      </c>
      <c r="F29" s="28" t="n">
        <v>897</v>
      </c>
      <c r="G29" s="28" t="n">
        <v>716</v>
      </c>
      <c r="H29" s="28" t="n">
        <v>716</v>
      </c>
      <c r="I29" s="58" t="n">
        <v>0.99</v>
      </c>
      <c r="J29" s="59" t="n">
        <v>0.94</v>
      </c>
      <c r="K29" s="62" t="n">
        <f aca="false">IFERROR(H29/G29,1)</f>
        <v>1</v>
      </c>
      <c r="L29" s="61" t="n">
        <f aca="false">IFERROR(E29/F29,0)</f>
        <v>0.909698996655518</v>
      </c>
    </row>
    <row r="30" customFormat="false" ht="14.4" hidden="false" customHeight="false" outlineLevel="0" collapsed="false">
      <c r="A30" s="25" t="s">
        <v>134</v>
      </c>
      <c r="B30" s="26" t="n">
        <v>44055</v>
      </c>
      <c r="C30" s="7" t="s">
        <v>73</v>
      </c>
      <c r="D30" s="7" t="s">
        <v>74</v>
      </c>
      <c r="E30" s="39" t="n">
        <v>873</v>
      </c>
      <c r="F30" s="28" t="n">
        <v>960</v>
      </c>
      <c r="G30" s="28" t="n">
        <v>773</v>
      </c>
      <c r="H30" s="28" t="n">
        <v>773</v>
      </c>
      <c r="I30" s="58" t="n">
        <v>0.99</v>
      </c>
      <c r="J30" s="59" t="n">
        <v>0.94</v>
      </c>
      <c r="K30" s="62" t="n">
        <f aca="false">IFERROR(H30/G30,1)</f>
        <v>1</v>
      </c>
      <c r="L30" s="61" t="n">
        <f aca="false">IFERROR(E30/F30,0)</f>
        <v>0.909375</v>
      </c>
    </row>
    <row r="31" customFormat="false" ht="14.4" hidden="false" customHeight="false" outlineLevel="0" collapsed="false">
      <c r="A31" s="25" t="s">
        <v>134</v>
      </c>
      <c r="B31" s="26" t="n">
        <v>44055</v>
      </c>
      <c r="C31" s="7" t="s">
        <v>75</v>
      </c>
      <c r="D31" s="7" t="s">
        <v>76</v>
      </c>
      <c r="E31" s="28" t="n">
        <v>635</v>
      </c>
      <c r="F31" s="28" t="n">
        <v>698</v>
      </c>
      <c r="G31" s="28" t="n">
        <v>533</v>
      </c>
      <c r="H31" s="28" t="n">
        <v>535</v>
      </c>
      <c r="I31" s="58" t="n">
        <v>0.99</v>
      </c>
      <c r="J31" s="59" t="n">
        <v>0.94</v>
      </c>
      <c r="K31" s="62" t="n">
        <v>1</v>
      </c>
      <c r="L31" s="61" t="n">
        <f aca="false">IFERROR(E31/F31,0)</f>
        <v>0.909742120343839</v>
      </c>
    </row>
    <row r="32" customFormat="false" ht="14.4" hidden="false" customHeight="false" outlineLevel="0" collapsed="false">
      <c r="A32" s="25" t="s">
        <v>134</v>
      </c>
      <c r="B32" s="26" t="n">
        <v>44056</v>
      </c>
      <c r="C32" s="7" t="s">
        <v>53</v>
      </c>
      <c r="D32" s="7" t="s">
        <v>54</v>
      </c>
      <c r="E32" s="28" t="n">
        <v>851</v>
      </c>
      <c r="F32" s="28" t="n">
        <v>936</v>
      </c>
      <c r="G32" s="28" t="n">
        <v>0</v>
      </c>
      <c r="H32" s="28" t="n">
        <v>0</v>
      </c>
      <c r="I32" s="58" t="n">
        <v>0.99</v>
      </c>
      <c r="J32" s="59" t="n">
        <v>0.96</v>
      </c>
      <c r="K32" s="60"/>
      <c r="L32" s="61" t="n">
        <f aca="false">IFERROR(E32/F32,0)</f>
        <v>0.909188034188034</v>
      </c>
    </row>
    <row r="33" customFormat="false" ht="14.4" hidden="false" customHeight="false" outlineLevel="0" collapsed="false">
      <c r="A33" s="25" t="s">
        <v>134</v>
      </c>
      <c r="B33" s="26" t="n">
        <v>44056</v>
      </c>
      <c r="C33" s="7" t="s">
        <v>55</v>
      </c>
      <c r="D33" s="7" t="s">
        <v>56</v>
      </c>
      <c r="E33" s="28" t="n">
        <v>861</v>
      </c>
      <c r="F33" s="28" t="n">
        <v>947</v>
      </c>
      <c r="G33" s="28" t="n">
        <v>0</v>
      </c>
      <c r="H33" s="28" t="n">
        <v>0</v>
      </c>
      <c r="I33" s="58" t="n">
        <v>0.99</v>
      </c>
      <c r="J33" s="59" t="n">
        <v>0.96</v>
      </c>
      <c r="K33" s="60"/>
      <c r="L33" s="61" t="n">
        <f aca="false">IFERROR(E33/F33,0)</f>
        <v>0.909186906019007</v>
      </c>
    </row>
    <row r="34" customFormat="false" ht="14.4" hidden="false" customHeight="false" outlineLevel="0" collapsed="false">
      <c r="A34" s="25" t="s">
        <v>134</v>
      </c>
      <c r="B34" s="26" t="n">
        <v>44056</v>
      </c>
      <c r="C34" s="7" t="s">
        <v>57</v>
      </c>
      <c r="D34" s="7" t="s">
        <v>58</v>
      </c>
      <c r="E34" s="28" t="n">
        <v>1106</v>
      </c>
      <c r="F34" s="28" t="n">
        <v>1216</v>
      </c>
      <c r="G34" s="28" t="n">
        <v>0</v>
      </c>
      <c r="H34" s="28" t="n">
        <v>0</v>
      </c>
      <c r="I34" s="58" t="n">
        <v>0.99</v>
      </c>
      <c r="J34" s="59" t="n">
        <v>0.96</v>
      </c>
      <c r="K34" s="60"/>
      <c r="L34" s="61" t="n">
        <f aca="false">IFERROR(E34/F34,0)</f>
        <v>0.90953947368421</v>
      </c>
    </row>
    <row r="35" customFormat="false" ht="14.4" hidden="false" customHeight="false" outlineLevel="0" collapsed="false">
      <c r="A35" s="25" t="s">
        <v>134</v>
      </c>
      <c r="B35" s="26" t="n">
        <v>44056</v>
      </c>
      <c r="C35" s="7" t="s">
        <v>59</v>
      </c>
      <c r="D35" s="7" t="s">
        <v>60</v>
      </c>
      <c r="E35" s="28" t="n">
        <v>728</v>
      </c>
      <c r="F35" s="28" t="n">
        <v>800</v>
      </c>
      <c r="G35" s="28" t="n">
        <v>0</v>
      </c>
      <c r="H35" s="28" t="n">
        <v>0</v>
      </c>
      <c r="I35" s="58" t="n">
        <v>0.99</v>
      </c>
      <c r="J35" s="59" t="n">
        <v>0.96</v>
      </c>
      <c r="K35" s="60"/>
      <c r="L35" s="61" t="n">
        <f aca="false">IFERROR(E35/F35,0)</f>
        <v>0.91</v>
      </c>
    </row>
    <row r="36" customFormat="false" ht="14.4" hidden="false" customHeight="false" outlineLevel="0" collapsed="false">
      <c r="A36" s="25" t="s">
        <v>134</v>
      </c>
      <c r="B36" s="26" t="n">
        <v>44056</v>
      </c>
      <c r="C36" s="7" t="s">
        <v>61</v>
      </c>
      <c r="D36" s="7" t="s">
        <v>62</v>
      </c>
      <c r="E36" s="28" t="n">
        <v>788</v>
      </c>
      <c r="F36" s="28" t="n">
        <v>866</v>
      </c>
      <c r="G36" s="28" t="n">
        <v>0</v>
      </c>
      <c r="H36" s="28" t="n">
        <v>0</v>
      </c>
      <c r="I36" s="58" t="n">
        <v>0.99</v>
      </c>
      <c r="J36" s="59" t="n">
        <v>0.96</v>
      </c>
      <c r="K36" s="60"/>
      <c r="L36" s="61" t="n">
        <f aca="false">IFERROR(E36/F36,0)</f>
        <v>0.909930715935335</v>
      </c>
    </row>
    <row r="37" customFormat="false" ht="14.4" hidden="false" customHeight="false" outlineLevel="0" collapsed="false">
      <c r="A37" s="25" t="s">
        <v>134</v>
      </c>
      <c r="B37" s="26" t="n">
        <v>44056</v>
      </c>
      <c r="C37" s="7" t="s">
        <v>63</v>
      </c>
      <c r="D37" s="7" t="s">
        <v>64</v>
      </c>
      <c r="E37" s="28" t="n">
        <v>577</v>
      </c>
      <c r="F37" s="28" t="n">
        <v>634</v>
      </c>
      <c r="G37" s="28" t="n">
        <v>0</v>
      </c>
      <c r="H37" s="28" t="n">
        <v>0</v>
      </c>
      <c r="I37" s="58" t="n">
        <v>0.99</v>
      </c>
      <c r="J37" s="59" t="n">
        <v>0.96</v>
      </c>
      <c r="K37" s="60"/>
      <c r="L37" s="61" t="n">
        <f aca="false">IFERROR(E37/F37,0)</f>
        <v>0.910094637223975</v>
      </c>
    </row>
    <row r="38" customFormat="false" ht="14.4" hidden="false" customHeight="false" outlineLevel="0" collapsed="false">
      <c r="A38" s="25" t="s">
        <v>134</v>
      </c>
      <c r="B38" s="26" t="n">
        <v>44056</v>
      </c>
      <c r="C38" s="7" t="s">
        <v>65</v>
      </c>
      <c r="D38" s="7" t="s">
        <v>66</v>
      </c>
      <c r="E38" s="39" t="n">
        <v>672</v>
      </c>
      <c r="F38" s="28" t="n">
        <v>739</v>
      </c>
      <c r="G38" s="28" t="n">
        <v>0</v>
      </c>
      <c r="H38" s="28" t="n">
        <v>0</v>
      </c>
      <c r="I38" s="58" t="n">
        <v>0.99</v>
      </c>
      <c r="J38" s="59" t="n">
        <v>0.96</v>
      </c>
      <c r="K38" s="60"/>
      <c r="L38" s="61" t="n">
        <f aca="false">IFERROR(E38/F38,0)</f>
        <v>0.909336941813261</v>
      </c>
    </row>
    <row r="39" customFormat="false" ht="14.4" hidden="false" customHeight="false" outlineLevel="0" collapsed="false">
      <c r="A39" s="25" t="s">
        <v>134</v>
      </c>
      <c r="B39" s="26" t="n">
        <v>44056</v>
      </c>
      <c r="C39" s="7" t="s">
        <v>67</v>
      </c>
      <c r="D39" s="7" t="s">
        <v>68</v>
      </c>
      <c r="E39" s="39" t="n">
        <v>1074</v>
      </c>
      <c r="F39" s="28" t="n">
        <v>1084</v>
      </c>
      <c r="G39" s="28" t="n">
        <v>0</v>
      </c>
      <c r="H39" s="28" t="n">
        <v>0</v>
      </c>
      <c r="I39" s="58" t="n">
        <v>0.99</v>
      </c>
      <c r="J39" s="59" t="n">
        <v>0.96</v>
      </c>
      <c r="K39" s="60"/>
      <c r="L39" s="61" t="n">
        <f aca="false">IFERROR(E39/F39,0)</f>
        <v>0.990774907749077</v>
      </c>
    </row>
    <row r="40" customFormat="false" ht="14.4" hidden="false" customHeight="false" outlineLevel="0" collapsed="false">
      <c r="A40" s="25" t="s">
        <v>134</v>
      </c>
      <c r="B40" s="26" t="n">
        <v>44056</v>
      </c>
      <c r="C40" s="7" t="s">
        <v>69</v>
      </c>
      <c r="D40" s="7" t="s">
        <v>70</v>
      </c>
      <c r="E40" s="28" t="n">
        <v>427</v>
      </c>
      <c r="F40" s="28" t="n">
        <v>469</v>
      </c>
      <c r="G40" s="28" t="n">
        <v>0</v>
      </c>
      <c r="H40" s="28" t="n">
        <v>0</v>
      </c>
      <c r="I40" s="58" t="n">
        <v>0.99</v>
      </c>
      <c r="J40" s="59" t="n">
        <v>0.96</v>
      </c>
      <c r="K40" s="60"/>
      <c r="L40" s="61" t="n">
        <f aca="false">IFERROR(E40/F40,0)</f>
        <v>0.91044776119403</v>
      </c>
    </row>
    <row r="41" customFormat="false" ht="14.4" hidden="false" customHeight="false" outlineLevel="0" collapsed="false">
      <c r="A41" s="25" t="s">
        <v>134</v>
      </c>
      <c r="B41" s="26" t="n">
        <v>44056</v>
      </c>
      <c r="C41" s="7" t="s">
        <v>71</v>
      </c>
      <c r="D41" s="7" t="s">
        <v>72</v>
      </c>
      <c r="E41" s="28" t="n">
        <v>582</v>
      </c>
      <c r="F41" s="28" t="n">
        <v>640</v>
      </c>
      <c r="G41" s="28" t="n">
        <v>480</v>
      </c>
      <c r="H41" s="28" t="n">
        <v>482</v>
      </c>
      <c r="I41" s="58" t="n">
        <v>0.99</v>
      </c>
      <c r="J41" s="59" t="n">
        <v>0.94</v>
      </c>
      <c r="K41" s="62" t="n">
        <v>1</v>
      </c>
      <c r="L41" s="61" t="n">
        <f aca="false">IFERROR(E41/F41,0)</f>
        <v>0.909375</v>
      </c>
    </row>
    <row r="42" customFormat="false" ht="14.4" hidden="false" customHeight="false" outlineLevel="0" collapsed="false">
      <c r="A42" s="25" t="s">
        <v>134</v>
      </c>
      <c r="B42" s="26" t="n">
        <v>44056</v>
      </c>
      <c r="C42" s="7" t="s">
        <v>73</v>
      </c>
      <c r="D42" s="7" t="s">
        <v>74</v>
      </c>
      <c r="E42" s="28" t="n">
        <v>618</v>
      </c>
      <c r="F42" s="28" t="n">
        <v>679</v>
      </c>
      <c r="G42" s="28" t="n">
        <v>518</v>
      </c>
      <c r="H42" s="28" t="n">
        <v>518</v>
      </c>
      <c r="I42" s="58" t="n">
        <v>0.99</v>
      </c>
      <c r="J42" s="59" t="n">
        <v>0.94</v>
      </c>
      <c r="K42" s="62" t="n">
        <f aca="false">IFERROR(H42/G42,1)</f>
        <v>1</v>
      </c>
      <c r="L42" s="61" t="n">
        <f aca="false">IFERROR(E42/F42,0)</f>
        <v>0.910162002945508</v>
      </c>
    </row>
    <row r="43" customFormat="false" ht="14.4" hidden="false" customHeight="false" outlineLevel="0" collapsed="false">
      <c r="A43" s="25" t="s">
        <v>134</v>
      </c>
      <c r="B43" s="26" t="n">
        <v>44056</v>
      </c>
      <c r="C43" s="7" t="s">
        <v>75</v>
      </c>
      <c r="D43" s="7" t="s">
        <v>76</v>
      </c>
      <c r="E43" s="39" t="n">
        <v>783</v>
      </c>
      <c r="F43" s="28" t="n">
        <v>798</v>
      </c>
      <c r="G43" s="28" t="n">
        <v>690</v>
      </c>
      <c r="H43" s="28" t="n">
        <v>660</v>
      </c>
      <c r="I43" s="58" t="n">
        <v>0.99</v>
      </c>
      <c r="J43" s="59" t="n">
        <v>0.94</v>
      </c>
      <c r="K43" s="62" t="n">
        <f aca="false">IFERROR(H43/G43,1)</f>
        <v>0.956521739130435</v>
      </c>
      <c r="L43" s="61" t="n">
        <f aca="false">IFERROR(E43/F43,0)</f>
        <v>0.981203007518797</v>
      </c>
    </row>
    <row r="44" customFormat="false" ht="14.4" hidden="false" customHeight="false" outlineLevel="0" collapsed="false">
      <c r="A44" s="25" t="s">
        <v>134</v>
      </c>
      <c r="B44" s="26" t="n">
        <v>44057</v>
      </c>
      <c r="C44" s="7" t="s">
        <v>55</v>
      </c>
      <c r="D44" s="7" t="s">
        <v>56</v>
      </c>
      <c r="E44" s="28" t="n">
        <v>852</v>
      </c>
      <c r="F44" s="28" t="n">
        <v>937</v>
      </c>
      <c r="G44" s="28" t="n">
        <v>0</v>
      </c>
      <c r="H44" s="28" t="n">
        <v>0</v>
      </c>
      <c r="I44" s="58" t="n">
        <v>0.99</v>
      </c>
      <c r="J44" s="59" t="n">
        <v>0.96</v>
      </c>
      <c r="K44" s="60"/>
      <c r="L44" s="61" t="n">
        <f aca="false">IFERROR(E44/F44,0)</f>
        <v>0.909284951974386</v>
      </c>
    </row>
    <row r="45" customFormat="false" ht="14.4" hidden="false" customHeight="false" outlineLevel="0" collapsed="false">
      <c r="A45" s="25" t="s">
        <v>134</v>
      </c>
      <c r="B45" s="26" t="n">
        <v>44058</v>
      </c>
      <c r="C45" s="7" t="s">
        <v>57</v>
      </c>
      <c r="D45" s="7" t="s">
        <v>58</v>
      </c>
      <c r="E45" s="28" t="n">
        <v>816</v>
      </c>
      <c r="F45" s="28" t="n">
        <v>897</v>
      </c>
      <c r="G45" s="28" t="n">
        <v>0</v>
      </c>
      <c r="H45" s="28" t="n">
        <v>0</v>
      </c>
      <c r="I45" s="58" t="n">
        <v>0.99</v>
      </c>
      <c r="J45" s="59" t="n">
        <v>0.96</v>
      </c>
      <c r="K45" s="60"/>
      <c r="L45" s="61" t="n">
        <f aca="false">IFERROR(E45/F45,0)</f>
        <v>0.909698996655518</v>
      </c>
    </row>
    <row r="46" customFormat="false" ht="14.4" hidden="false" customHeight="false" outlineLevel="0" collapsed="false">
      <c r="A46" s="25" t="s">
        <v>134</v>
      </c>
      <c r="B46" s="26" t="n">
        <v>44059</v>
      </c>
      <c r="C46" s="7" t="s">
        <v>59</v>
      </c>
      <c r="D46" s="7" t="s">
        <v>60</v>
      </c>
      <c r="E46" s="39" t="n">
        <v>873</v>
      </c>
      <c r="F46" s="28" t="n">
        <v>960</v>
      </c>
      <c r="G46" s="28" t="n">
        <v>0</v>
      </c>
      <c r="H46" s="28" t="n">
        <v>0</v>
      </c>
      <c r="I46" s="58" t="n">
        <v>0.99</v>
      </c>
      <c r="J46" s="59" t="n">
        <v>0.96</v>
      </c>
      <c r="K46" s="60"/>
      <c r="L46" s="61" t="n">
        <f aca="false">IFERROR(E46/F46,0)</f>
        <v>0.909375</v>
      </c>
    </row>
    <row r="47" customFormat="false" ht="14.4" hidden="false" customHeight="false" outlineLevel="0" collapsed="false">
      <c r="A47" s="25" t="s">
        <v>134</v>
      </c>
      <c r="B47" s="26" t="n">
        <v>44060</v>
      </c>
      <c r="C47" s="7" t="s">
        <v>61</v>
      </c>
      <c r="D47" s="7" t="s">
        <v>62</v>
      </c>
      <c r="E47" s="28" t="n">
        <v>635</v>
      </c>
      <c r="F47" s="28" t="n">
        <v>698</v>
      </c>
      <c r="G47" s="28" t="n">
        <v>0</v>
      </c>
      <c r="H47" s="28" t="n">
        <v>0</v>
      </c>
      <c r="I47" s="58" t="n">
        <v>0.99</v>
      </c>
      <c r="J47" s="59" t="n">
        <v>0.96</v>
      </c>
      <c r="K47" s="60"/>
      <c r="L47" s="61" t="n">
        <f aca="false">IFERROR(E47/F47,0)</f>
        <v>0.909742120343839</v>
      </c>
    </row>
    <row r="48" customFormat="false" ht="14.4" hidden="false" customHeight="false" outlineLevel="0" collapsed="false">
      <c r="A48" s="25" t="s">
        <v>134</v>
      </c>
      <c r="B48" s="26" t="n">
        <v>44061</v>
      </c>
      <c r="C48" s="7" t="s">
        <v>63</v>
      </c>
      <c r="D48" s="7" t="s">
        <v>64</v>
      </c>
      <c r="E48" s="28" t="n">
        <v>851</v>
      </c>
      <c r="F48" s="28" t="n">
        <v>868</v>
      </c>
      <c r="G48" s="28" t="n">
        <v>0</v>
      </c>
      <c r="H48" s="28" t="n">
        <v>0</v>
      </c>
      <c r="I48" s="58" t="n">
        <v>0.99</v>
      </c>
      <c r="J48" s="59" t="n">
        <v>0.96</v>
      </c>
      <c r="K48" s="60"/>
      <c r="L48" s="61" t="n">
        <f aca="false">IFERROR(E48/F48,0)</f>
        <v>0.980414746543779</v>
      </c>
    </row>
    <row r="49" customFormat="false" ht="14.4" hidden="false" customHeight="false" outlineLevel="0" collapsed="false">
      <c r="A49" s="25" t="s">
        <v>134</v>
      </c>
      <c r="B49" s="26" t="n">
        <v>44062</v>
      </c>
      <c r="C49" s="7" t="s">
        <v>65</v>
      </c>
      <c r="D49" s="7" t="s">
        <v>66</v>
      </c>
      <c r="E49" s="28" t="n">
        <v>861</v>
      </c>
      <c r="F49" s="28" t="n">
        <v>947</v>
      </c>
      <c r="G49" s="28" t="n">
        <v>0</v>
      </c>
      <c r="H49" s="28" t="n">
        <v>0</v>
      </c>
      <c r="I49" s="58" t="n">
        <v>0.99</v>
      </c>
      <c r="J49" s="59" t="n">
        <v>0.96</v>
      </c>
      <c r="K49" s="60"/>
      <c r="L49" s="61" t="n">
        <f aca="false">IFERROR(E49/F49,0)</f>
        <v>0.909186906019007</v>
      </c>
    </row>
    <row r="50" customFormat="false" ht="14.4" hidden="false" customHeight="false" outlineLevel="0" collapsed="false">
      <c r="A50" s="25" t="s">
        <v>134</v>
      </c>
      <c r="B50" s="26" t="n">
        <v>44063</v>
      </c>
      <c r="C50" s="7" t="s">
        <v>67</v>
      </c>
      <c r="D50" s="7" t="s">
        <v>68</v>
      </c>
      <c r="E50" s="28" t="n">
        <v>1106</v>
      </c>
      <c r="F50" s="28" t="n">
        <v>1216</v>
      </c>
      <c r="G50" s="28" t="n">
        <v>0</v>
      </c>
      <c r="H50" s="28" t="n">
        <v>0</v>
      </c>
      <c r="I50" s="58" t="n">
        <v>0.99</v>
      </c>
      <c r="J50" s="59" t="n">
        <v>0.96</v>
      </c>
      <c r="K50" s="60"/>
      <c r="L50" s="61" t="n">
        <f aca="false">IFERROR(E50/F50,0)</f>
        <v>0.90953947368421</v>
      </c>
    </row>
    <row r="51" customFormat="false" ht="14.4" hidden="false" customHeight="false" outlineLevel="0" collapsed="false">
      <c r="A51" s="25" t="s">
        <v>134</v>
      </c>
      <c r="B51" s="26" t="n">
        <v>44064</v>
      </c>
      <c r="C51" s="7" t="s">
        <v>69</v>
      </c>
      <c r="D51" s="7" t="s">
        <v>70</v>
      </c>
      <c r="E51" s="28" t="n">
        <v>728</v>
      </c>
      <c r="F51" s="28" t="n">
        <v>800</v>
      </c>
      <c r="G51" s="28" t="n">
        <v>0</v>
      </c>
      <c r="H51" s="28" t="n">
        <v>0</v>
      </c>
      <c r="I51" s="58" t="n">
        <v>0.99</v>
      </c>
      <c r="J51" s="59" t="n">
        <v>0.96</v>
      </c>
      <c r="K51" s="60"/>
      <c r="L51" s="61" t="n">
        <f aca="false">IFERROR(E51/F51,0)</f>
        <v>0.91</v>
      </c>
    </row>
    <row r="52" customFormat="false" ht="14.4" hidden="false" customHeight="false" outlineLevel="0" collapsed="false">
      <c r="A52" s="25" t="s">
        <v>134</v>
      </c>
      <c r="B52" s="26" t="n">
        <v>44065</v>
      </c>
      <c r="C52" s="7" t="s">
        <v>71</v>
      </c>
      <c r="D52" s="7" t="s">
        <v>72</v>
      </c>
      <c r="E52" s="28" t="n">
        <v>788</v>
      </c>
      <c r="F52" s="28" t="n">
        <v>866</v>
      </c>
      <c r="G52" s="28" t="n">
        <v>688</v>
      </c>
      <c r="H52" s="28" t="n">
        <v>688</v>
      </c>
      <c r="I52" s="58" t="n">
        <v>0.99</v>
      </c>
      <c r="J52" s="59" t="n">
        <v>0.94</v>
      </c>
      <c r="K52" s="62" t="n">
        <f aca="false">IFERROR(H52/G52,1)</f>
        <v>1</v>
      </c>
      <c r="L52" s="61" t="n">
        <f aca="false">IFERROR(E52/F52,0)</f>
        <v>0.909930715935335</v>
      </c>
    </row>
    <row r="53" customFormat="false" ht="14.4" hidden="false" customHeight="false" outlineLevel="0" collapsed="false">
      <c r="A53" s="25" t="s">
        <v>134</v>
      </c>
      <c r="B53" s="26" t="n">
        <v>44066</v>
      </c>
      <c r="C53" s="7" t="s">
        <v>73</v>
      </c>
      <c r="D53" s="7" t="s">
        <v>74</v>
      </c>
      <c r="E53" s="28" t="n">
        <v>577</v>
      </c>
      <c r="F53" s="28" t="n">
        <v>634</v>
      </c>
      <c r="G53" s="28" t="n">
        <v>477</v>
      </c>
      <c r="H53" s="28" t="n">
        <v>477</v>
      </c>
      <c r="I53" s="58" t="n">
        <v>0.99</v>
      </c>
      <c r="J53" s="59" t="n">
        <v>0.94</v>
      </c>
      <c r="K53" s="62" t="n">
        <f aca="false">IFERROR(H53/G53,1)</f>
        <v>1</v>
      </c>
      <c r="L53" s="61" t="n">
        <f aca="false">IFERROR(E53/F53,0)</f>
        <v>0.910094637223975</v>
      </c>
    </row>
    <row r="54" customFormat="false" ht="14.4" hidden="false" customHeight="false" outlineLevel="0" collapsed="false">
      <c r="A54" s="25" t="s">
        <v>134</v>
      </c>
      <c r="B54" s="26" t="n">
        <v>44067</v>
      </c>
      <c r="C54" s="7" t="s">
        <v>75</v>
      </c>
      <c r="D54" s="7" t="s">
        <v>76</v>
      </c>
      <c r="E54" s="39" t="n">
        <v>672</v>
      </c>
      <c r="F54" s="28" t="n">
        <v>739</v>
      </c>
      <c r="G54" s="28" t="n">
        <v>572</v>
      </c>
      <c r="H54" s="28" t="n">
        <v>572</v>
      </c>
      <c r="I54" s="58" t="n">
        <v>0.99</v>
      </c>
      <c r="J54" s="59" t="n">
        <v>0.94</v>
      </c>
      <c r="K54" s="62" t="n">
        <f aca="false">IFERROR(H54/G54,1)</f>
        <v>1</v>
      </c>
      <c r="L54" s="61" t="n">
        <f aca="false">IFERROR(E54/F54,0)</f>
        <v>0.909336941813261</v>
      </c>
    </row>
    <row r="55" customFormat="false" ht="14.4" hidden="false" customHeight="false" outlineLevel="0" collapsed="false">
      <c r="A55" s="25" t="s">
        <v>134</v>
      </c>
      <c r="B55" s="26" t="n">
        <v>44058</v>
      </c>
      <c r="C55" s="7" t="s">
        <v>55</v>
      </c>
      <c r="D55" s="7" t="s">
        <v>56</v>
      </c>
      <c r="E55" s="28" t="n">
        <v>723.51048951049</v>
      </c>
      <c r="F55" s="28" t="n">
        <v>795</v>
      </c>
      <c r="G55" s="28" t="n">
        <v>0</v>
      </c>
      <c r="H55" s="28" t="n">
        <v>0</v>
      </c>
      <c r="I55" s="58" t="n">
        <v>0.99</v>
      </c>
      <c r="J55" s="59" t="n">
        <v>0.96</v>
      </c>
      <c r="K55" s="60"/>
      <c r="L55" s="61" t="n">
        <f aca="false">IFERROR(E55/F55,0)</f>
        <v>0.910076087434578</v>
      </c>
    </row>
    <row r="56" customFormat="false" ht="14.4" hidden="false" customHeight="false" outlineLevel="0" collapsed="false">
      <c r="A56" s="25" t="s">
        <v>134</v>
      </c>
      <c r="B56" s="26" t="n">
        <v>44058</v>
      </c>
      <c r="C56" s="7" t="s">
        <v>57</v>
      </c>
      <c r="D56" s="7" t="s">
        <v>58</v>
      </c>
      <c r="E56" s="28" t="n">
        <v>714.611888111888</v>
      </c>
      <c r="F56" s="28" t="n">
        <v>786</v>
      </c>
      <c r="G56" s="28" t="n">
        <v>0</v>
      </c>
      <c r="H56" s="28" t="n">
        <v>0</v>
      </c>
      <c r="I56" s="58" t="n">
        <v>0.99</v>
      </c>
      <c r="J56" s="59" t="n">
        <v>0.96</v>
      </c>
      <c r="K56" s="60"/>
      <c r="L56" s="61" t="n">
        <f aca="false">IFERROR(E56/F56,0)</f>
        <v>0.909175430167796</v>
      </c>
    </row>
    <row r="57" customFormat="false" ht="14.4" hidden="false" customHeight="false" outlineLevel="0" collapsed="false">
      <c r="A57" s="25" t="s">
        <v>134</v>
      </c>
      <c r="B57" s="26" t="n">
        <v>44058</v>
      </c>
      <c r="C57" s="7" t="s">
        <v>59</v>
      </c>
      <c r="D57" s="7" t="s">
        <v>60</v>
      </c>
      <c r="E57" s="39" t="n">
        <v>705.713286713287</v>
      </c>
      <c r="F57" s="28" t="n">
        <v>776</v>
      </c>
      <c r="G57" s="28" t="n">
        <v>0</v>
      </c>
      <c r="H57" s="28" t="n">
        <v>0</v>
      </c>
      <c r="I57" s="58" t="n">
        <v>0.99</v>
      </c>
      <c r="J57" s="59" t="n">
        <v>0.96</v>
      </c>
      <c r="K57" s="60"/>
      <c r="L57" s="61" t="n">
        <f aca="false">IFERROR(E57/F57,0)</f>
        <v>0.90942433854805</v>
      </c>
    </row>
    <row r="58" customFormat="false" ht="14.4" hidden="false" customHeight="false" outlineLevel="0" collapsed="false">
      <c r="A58" s="25" t="s">
        <v>134</v>
      </c>
      <c r="B58" s="26" t="n">
        <v>44058</v>
      </c>
      <c r="C58" s="7" t="s">
        <v>61</v>
      </c>
      <c r="D58" s="7" t="s">
        <v>62</v>
      </c>
      <c r="E58" s="28" t="n">
        <v>696.814685314686</v>
      </c>
      <c r="F58" s="28" t="n">
        <v>724</v>
      </c>
      <c r="G58" s="28" t="n">
        <v>0</v>
      </c>
      <c r="H58" s="28" t="n">
        <v>0</v>
      </c>
      <c r="I58" s="58" t="n">
        <v>0.99</v>
      </c>
      <c r="J58" s="59" t="n">
        <v>0.96</v>
      </c>
      <c r="K58" s="60"/>
      <c r="L58" s="61" t="n">
        <f aca="false">IFERROR(E58/F58,0)</f>
        <v>0.96245122281034</v>
      </c>
    </row>
    <row r="59" customFormat="false" ht="14.4" hidden="false" customHeight="false" outlineLevel="0" collapsed="false">
      <c r="A59" s="25" t="s">
        <v>134</v>
      </c>
      <c r="B59" s="26" t="n">
        <v>44058</v>
      </c>
      <c r="C59" s="7" t="s">
        <v>63</v>
      </c>
      <c r="D59" s="7" t="s">
        <v>64</v>
      </c>
      <c r="E59" s="28" t="n">
        <v>687.916083916084</v>
      </c>
      <c r="F59" s="28" t="n">
        <v>756</v>
      </c>
      <c r="G59" s="28" t="n">
        <v>0</v>
      </c>
      <c r="H59" s="28" t="n">
        <v>0</v>
      </c>
      <c r="I59" s="58" t="n">
        <v>0.99</v>
      </c>
      <c r="J59" s="59" t="n">
        <v>0.96</v>
      </c>
      <c r="K59" s="60"/>
      <c r="L59" s="61" t="n">
        <f aca="false">IFERROR(E59/F59,0)</f>
        <v>0.90994190994191</v>
      </c>
    </row>
    <row r="60" customFormat="false" ht="14.4" hidden="false" customHeight="false" outlineLevel="0" collapsed="false">
      <c r="A60" s="25" t="s">
        <v>134</v>
      </c>
      <c r="B60" s="26" t="n">
        <v>44058</v>
      </c>
      <c r="C60" s="7" t="s">
        <v>65</v>
      </c>
      <c r="D60" s="7" t="s">
        <v>66</v>
      </c>
      <c r="E60" s="28" t="n">
        <v>679.017482517483</v>
      </c>
      <c r="F60" s="28" t="n">
        <v>746</v>
      </c>
      <c r="G60" s="28" t="n">
        <v>0</v>
      </c>
      <c r="H60" s="28" t="n">
        <v>0</v>
      </c>
      <c r="I60" s="58" t="n">
        <v>0.99</v>
      </c>
      <c r="J60" s="59" t="n">
        <v>0.96</v>
      </c>
      <c r="K60" s="60"/>
      <c r="L60" s="61" t="n">
        <f aca="false">IFERROR(E60/F60,0)</f>
        <v>0.910211102570353</v>
      </c>
    </row>
    <row r="61" customFormat="false" ht="14.4" hidden="false" customHeight="false" outlineLevel="0" collapsed="false">
      <c r="A61" s="25" t="s">
        <v>134</v>
      </c>
      <c r="B61" s="26" t="n">
        <v>44058</v>
      </c>
      <c r="C61" s="7" t="s">
        <v>67</v>
      </c>
      <c r="D61" s="7" t="s">
        <v>68</v>
      </c>
      <c r="E61" s="28" t="n">
        <v>670.118881118881</v>
      </c>
      <c r="F61" s="28" t="n">
        <v>737</v>
      </c>
      <c r="G61" s="28" t="n">
        <v>0</v>
      </c>
      <c r="H61" s="28" t="n">
        <v>0</v>
      </c>
      <c r="I61" s="58" t="n">
        <v>0.99</v>
      </c>
      <c r="J61" s="59" t="n">
        <v>0.96</v>
      </c>
      <c r="K61" s="60"/>
      <c r="L61" s="61" t="n">
        <f aca="false">IFERROR(E61/F61,0)</f>
        <v>0.909252213187084</v>
      </c>
    </row>
    <row r="62" customFormat="false" ht="14.4" hidden="false" customHeight="false" outlineLevel="0" collapsed="false">
      <c r="A62" s="25" t="s">
        <v>134</v>
      </c>
      <c r="B62" s="26" t="n">
        <v>44058</v>
      </c>
      <c r="C62" s="7" t="s">
        <v>69</v>
      </c>
      <c r="D62" s="7" t="s">
        <v>70</v>
      </c>
      <c r="E62" s="28" t="n">
        <v>661.22027972028</v>
      </c>
      <c r="F62" s="28" t="n">
        <v>674</v>
      </c>
      <c r="G62" s="28" t="n">
        <v>0</v>
      </c>
      <c r="H62" s="28" t="n">
        <v>0</v>
      </c>
      <c r="I62" s="58" t="n">
        <v>0.99</v>
      </c>
      <c r="J62" s="59" t="n">
        <v>0.96</v>
      </c>
      <c r="K62" s="60"/>
      <c r="L62" s="61" t="n">
        <f aca="false">IFERROR(E62/F62,0)</f>
        <v>0.981038990682908</v>
      </c>
    </row>
    <row r="63" customFormat="false" ht="14.4" hidden="false" customHeight="false" outlineLevel="0" collapsed="false">
      <c r="A63" s="25" t="s">
        <v>134</v>
      </c>
      <c r="B63" s="26" t="n">
        <v>44058</v>
      </c>
      <c r="C63" s="7" t="s">
        <v>71</v>
      </c>
      <c r="D63" s="7" t="s">
        <v>72</v>
      </c>
      <c r="E63" s="28" t="n">
        <v>652.321678321679</v>
      </c>
      <c r="F63" s="28" t="n">
        <v>717</v>
      </c>
      <c r="G63" s="28" t="n">
        <v>552</v>
      </c>
      <c r="H63" s="28" t="n">
        <v>552.321678321679</v>
      </c>
      <c r="I63" s="58" t="n">
        <v>0.99</v>
      </c>
      <c r="J63" s="59" t="n">
        <v>0.94</v>
      </c>
      <c r="K63" s="62" t="n">
        <v>1</v>
      </c>
      <c r="L63" s="61" t="n">
        <f aca="false">IFERROR(E63/F63,0)</f>
        <v>0.909793135734559</v>
      </c>
    </row>
    <row r="64" customFormat="false" ht="14.4" hidden="false" customHeight="false" outlineLevel="0" collapsed="false">
      <c r="A64" s="25" t="s">
        <v>134</v>
      </c>
      <c r="B64" s="26" t="n">
        <v>44058</v>
      </c>
      <c r="C64" s="7" t="s">
        <v>73</v>
      </c>
      <c r="D64" s="7" t="s">
        <v>74</v>
      </c>
      <c r="E64" s="28" t="n">
        <v>643.423076923077</v>
      </c>
      <c r="F64" s="28" t="n">
        <v>707</v>
      </c>
      <c r="G64" s="28" t="n">
        <v>543</v>
      </c>
      <c r="H64" s="28" t="n">
        <v>543.423076923077</v>
      </c>
      <c r="I64" s="58" t="n">
        <v>0.99</v>
      </c>
      <c r="J64" s="59" t="n">
        <v>0.94</v>
      </c>
      <c r="K64" s="62" t="n">
        <v>1</v>
      </c>
      <c r="L64" s="61" t="n">
        <f aca="false">IFERROR(E64/F64,0)</f>
        <v>0.91007507344141</v>
      </c>
    </row>
    <row r="65" customFormat="false" ht="14.4" hidden="false" customHeight="false" outlineLevel="0" collapsed="false">
      <c r="A65" s="25" t="s">
        <v>134</v>
      </c>
      <c r="B65" s="26" t="n">
        <v>44058</v>
      </c>
      <c r="C65" s="7" t="s">
        <v>75</v>
      </c>
      <c r="D65" s="7" t="s">
        <v>76</v>
      </c>
      <c r="E65" s="39" t="n">
        <v>634.524475524476</v>
      </c>
      <c r="F65" s="28" t="n">
        <v>697</v>
      </c>
      <c r="G65" s="28" t="n">
        <v>530</v>
      </c>
      <c r="H65" s="28" t="n">
        <v>534.524475524476</v>
      </c>
      <c r="I65" s="58" t="n">
        <v>0.99</v>
      </c>
      <c r="J65" s="59" t="n">
        <v>0.94</v>
      </c>
      <c r="K65" s="62" t="n">
        <v>1</v>
      </c>
      <c r="L65" s="61" t="n">
        <f aca="false">IFERROR(E65/F65,0)</f>
        <v>0.910365101182892</v>
      </c>
    </row>
    <row r="66" customFormat="false" ht="14.4" hidden="false" customHeight="false" outlineLevel="0" collapsed="false">
      <c r="A66" s="25" t="s">
        <v>134</v>
      </c>
      <c r="B66" s="26" t="n">
        <v>44059</v>
      </c>
      <c r="C66" s="7" t="s">
        <v>55</v>
      </c>
      <c r="D66" s="7" t="s">
        <v>56</v>
      </c>
      <c r="E66" s="28" t="n">
        <v>616.727272727273</v>
      </c>
      <c r="F66" s="28" t="n">
        <v>678</v>
      </c>
      <c r="G66" s="28" t="n">
        <v>0</v>
      </c>
      <c r="H66" s="28" t="n">
        <v>0</v>
      </c>
      <c r="I66" s="58" t="n">
        <v>0.99</v>
      </c>
      <c r="J66" s="59" t="n">
        <v>0.96</v>
      </c>
      <c r="K66" s="60"/>
      <c r="L66" s="61" t="n">
        <f aca="false">IFERROR(E66/F66,0)</f>
        <v>0.909627245910432</v>
      </c>
    </row>
    <row r="67" customFormat="false" ht="14.4" hidden="false" customHeight="false" outlineLevel="0" collapsed="false">
      <c r="A67" s="25" t="s">
        <v>134</v>
      </c>
      <c r="B67" s="26" t="n">
        <v>44059</v>
      </c>
      <c r="C67" s="7" t="s">
        <v>57</v>
      </c>
      <c r="D67" s="7" t="s">
        <v>58</v>
      </c>
      <c r="E67" s="28" t="n">
        <v>607.828671328672</v>
      </c>
      <c r="F67" s="28" t="n">
        <v>668</v>
      </c>
      <c r="G67" s="28" t="n">
        <v>0</v>
      </c>
      <c r="H67" s="28" t="n">
        <v>0</v>
      </c>
      <c r="I67" s="58" t="n">
        <v>0.99</v>
      </c>
      <c r="J67" s="59" t="n">
        <v>0.96</v>
      </c>
      <c r="K67" s="60"/>
      <c r="L67" s="61" t="n">
        <f aca="false">IFERROR(E67/F67,0)</f>
        <v>0.909923160671665</v>
      </c>
    </row>
    <row r="68" customFormat="false" ht="14.4" hidden="false" customHeight="false" outlineLevel="0" collapsed="false">
      <c r="A68" s="25" t="s">
        <v>134</v>
      </c>
      <c r="B68" s="26" t="n">
        <v>44059</v>
      </c>
      <c r="C68" s="7" t="s">
        <v>59</v>
      </c>
      <c r="D68" s="7" t="s">
        <v>60</v>
      </c>
      <c r="E68" s="39" t="n">
        <v>598.93006993007</v>
      </c>
      <c r="F68" s="28" t="n">
        <v>658</v>
      </c>
      <c r="G68" s="28" t="n">
        <v>0</v>
      </c>
      <c r="H68" s="28" t="n">
        <v>0</v>
      </c>
      <c r="I68" s="58" t="n">
        <v>0.99</v>
      </c>
      <c r="J68" s="59" t="n">
        <v>0.96</v>
      </c>
      <c r="K68" s="60"/>
      <c r="L68" s="61" t="n">
        <f aca="false">IFERROR(E68/F68,0)</f>
        <v>0.910228069802538</v>
      </c>
    </row>
    <row r="69" customFormat="false" ht="14.4" hidden="false" customHeight="false" outlineLevel="0" collapsed="false">
      <c r="A69" s="25" t="s">
        <v>134</v>
      </c>
      <c r="B69" s="26" t="n">
        <v>44059</v>
      </c>
      <c r="C69" s="7" t="s">
        <v>61</v>
      </c>
      <c r="D69" s="7" t="s">
        <v>62</v>
      </c>
      <c r="E69" s="28" t="n">
        <v>590.031468531469</v>
      </c>
      <c r="F69" s="28" t="n">
        <v>595</v>
      </c>
      <c r="G69" s="28" t="n">
        <v>0</v>
      </c>
      <c r="H69" s="28" t="n">
        <v>0</v>
      </c>
      <c r="I69" s="58" t="n">
        <v>0.99</v>
      </c>
      <c r="J69" s="59" t="n">
        <v>0.96</v>
      </c>
      <c r="K69" s="60"/>
      <c r="L69" s="61" t="n">
        <f aca="false">IFERROR(E69/F69,0)</f>
        <v>0.991649526943646</v>
      </c>
    </row>
    <row r="70" customFormat="false" ht="14.4" hidden="false" customHeight="false" outlineLevel="0" collapsed="false">
      <c r="A70" s="25" t="s">
        <v>134</v>
      </c>
      <c r="B70" s="26" t="n">
        <v>44059</v>
      </c>
      <c r="C70" s="7" t="s">
        <v>63</v>
      </c>
      <c r="D70" s="7" t="s">
        <v>64</v>
      </c>
      <c r="E70" s="28" t="n">
        <v>581.132867132867</v>
      </c>
      <c r="F70" s="28" t="n">
        <v>639</v>
      </c>
      <c r="G70" s="28" t="n">
        <v>0</v>
      </c>
      <c r="H70" s="28" t="n">
        <v>0</v>
      </c>
      <c r="I70" s="58" t="n">
        <v>0.99</v>
      </c>
      <c r="J70" s="59" t="n">
        <v>0.96</v>
      </c>
      <c r="K70" s="60"/>
      <c r="L70" s="61" t="n">
        <f aca="false">IFERROR(E70/F70,0)</f>
        <v>0.909441106624205</v>
      </c>
    </row>
    <row r="71" customFormat="false" ht="14.4" hidden="false" customHeight="false" outlineLevel="0" collapsed="false">
      <c r="A71" s="25" t="s">
        <v>134</v>
      </c>
      <c r="B71" s="26" t="n">
        <v>44059</v>
      </c>
      <c r="C71" s="7" t="s">
        <v>65</v>
      </c>
      <c r="D71" s="7" t="s">
        <v>66</v>
      </c>
      <c r="E71" s="28" t="n">
        <v>572.234265734266</v>
      </c>
      <c r="F71" s="28" t="n">
        <v>629</v>
      </c>
      <c r="G71" s="28" t="n">
        <v>0</v>
      </c>
      <c r="H71" s="28" t="n">
        <v>0</v>
      </c>
      <c r="I71" s="58" t="n">
        <v>0.99</v>
      </c>
      <c r="J71" s="59" t="n">
        <v>0.96</v>
      </c>
      <c r="K71" s="60"/>
      <c r="L71" s="61" t="n">
        <f aca="false">IFERROR(E71/F71,0)</f>
        <v>0.90975240975241</v>
      </c>
    </row>
    <row r="72" customFormat="false" ht="14.4" hidden="false" customHeight="false" outlineLevel="0" collapsed="false">
      <c r="A72" s="25" t="s">
        <v>134</v>
      </c>
      <c r="B72" s="26" t="n">
        <v>44059</v>
      </c>
      <c r="C72" s="7" t="s">
        <v>67</v>
      </c>
      <c r="D72" s="7" t="s">
        <v>68</v>
      </c>
      <c r="E72" s="28" t="n">
        <v>563.335664335665</v>
      </c>
      <c r="F72" s="28" t="n">
        <v>619</v>
      </c>
      <c r="G72" s="28" t="n">
        <v>0</v>
      </c>
      <c r="H72" s="28" t="n">
        <v>0</v>
      </c>
      <c r="I72" s="58" t="n">
        <v>0.99</v>
      </c>
      <c r="J72" s="59" t="n">
        <v>0.96</v>
      </c>
      <c r="K72" s="60"/>
      <c r="L72" s="61" t="n">
        <f aca="false">IFERROR(E72/F72,0)</f>
        <v>0.910073771140008</v>
      </c>
    </row>
    <row r="73" customFormat="false" ht="14.4" hidden="false" customHeight="false" outlineLevel="0" collapsed="false">
      <c r="A73" s="25" t="s">
        <v>134</v>
      </c>
      <c r="B73" s="26" t="n">
        <v>44059</v>
      </c>
      <c r="C73" s="7" t="s">
        <v>69</v>
      </c>
      <c r="D73" s="7" t="s">
        <v>70</v>
      </c>
      <c r="E73" s="28" t="n">
        <v>554.437062937063</v>
      </c>
      <c r="F73" s="28" t="n">
        <v>609</v>
      </c>
      <c r="G73" s="28" t="n">
        <v>0</v>
      </c>
      <c r="H73" s="28" t="n">
        <v>0</v>
      </c>
      <c r="I73" s="58" t="n">
        <v>0.99</v>
      </c>
      <c r="J73" s="59" t="n">
        <v>0.96</v>
      </c>
      <c r="K73" s="60"/>
      <c r="L73" s="61" t="n">
        <f aca="false">IFERROR(E73/F73,0)</f>
        <v>0.910405686267755</v>
      </c>
    </row>
    <row r="74" customFormat="false" ht="14.4" hidden="false" customHeight="false" outlineLevel="0" collapsed="false">
      <c r="A74" s="25" t="s">
        <v>134</v>
      </c>
      <c r="B74" s="26" t="n">
        <v>44059</v>
      </c>
      <c r="C74" s="7" t="s">
        <v>71</v>
      </c>
      <c r="D74" s="7" t="s">
        <v>72</v>
      </c>
      <c r="E74" s="28" t="n">
        <v>545.538461538462</v>
      </c>
      <c r="F74" s="28" t="n">
        <v>600</v>
      </c>
      <c r="G74" s="28" t="n">
        <v>440</v>
      </c>
      <c r="H74" s="28" t="n">
        <v>445.538461538462</v>
      </c>
      <c r="I74" s="58" t="n">
        <v>0.99</v>
      </c>
      <c r="J74" s="59" t="n">
        <v>0.94</v>
      </c>
      <c r="K74" s="62" t="n">
        <v>1</v>
      </c>
      <c r="L74" s="61" t="n">
        <f aca="false">IFERROR(E74/F74,0)</f>
        <v>0.90923076923077</v>
      </c>
    </row>
    <row r="75" customFormat="false" ht="14.4" hidden="false" customHeight="false" outlineLevel="0" collapsed="false">
      <c r="A75" s="25" t="s">
        <v>134</v>
      </c>
      <c r="B75" s="26" t="n">
        <v>44059</v>
      </c>
      <c r="C75" s="7" t="s">
        <v>73</v>
      </c>
      <c r="D75" s="7" t="s">
        <v>74</v>
      </c>
      <c r="E75" s="28" t="n">
        <v>536.63986013986</v>
      </c>
      <c r="F75" s="28" t="n">
        <v>590</v>
      </c>
      <c r="G75" s="28" t="n">
        <v>440</v>
      </c>
      <c r="H75" s="28" t="n">
        <v>410</v>
      </c>
      <c r="I75" s="58" t="n">
        <v>0.99</v>
      </c>
      <c r="J75" s="59" t="n">
        <v>0.94</v>
      </c>
      <c r="K75" s="62" t="n">
        <f aca="false">IFERROR(H75/G75,1)</f>
        <v>0.931818181818182</v>
      </c>
      <c r="L75" s="61" t="n">
        <f aca="false">IFERROR(E75/F75,0)</f>
        <v>0.909559084982814</v>
      </c>
    </row>
    <row r="76" customFormat="false" ht="14.4" hidden="false" customHeight="false" outlineLevel="0" collapsed="false">
      <c r="A76" s="25" t="s">
        <v>134</v>
      </c>
      <c r="B76" s="26" t="n">
        <v>44059</v>
      </c>
      <c r="C76" s="7" t="s">
        <v>75</v>
      </c>
      <c r="D76" s="7" t="s">
        <v>76</v>
      </c>
      <c r="E76" s="39" t="n">
        <v>527.741258741259</v>
      </c>
      <c r="F76" s="28" t="n">
        <v>538</v>
      </c>
      <c r="G76" s="28" t="n">
        <v>428</v>
      </c>
      <c r="H76" s="28" t="n">
        <v>423</v>
      </c>
      <c r="I76" s="58" t="n">
        <v>0.99</v>
      </c>
      <c r="J76" s="59" t="n">
        <v>0.94</v>
      </c>
      <c r="K76" s="62" t="n">
        <f aca="false">IFERROR(H76/G76,1)</f>
        <v>0.988317757009346</v>
      </c>
      <c r="L76" s="61" t="n">
        <f aca="false">IFERROR(E76/F76,0)</f>
        <v>0.980931707697507</v>
      </c>
    </row>
    <row r="77" customFormat="false" ht="14.4" hidden="false" customHeight="false" outlineLevel="0" collapsed="false">
      <c r="A77" s="25" t="s">
        <v>135</v>
      </c>
      <c r="B77" s="26" t="n">
        <v>44060</v>
      </c>
      <c r="C77" s="7" t="s">
        <v>55</v>
      </c>
      <c r="D77" s="7" t="s">
        <v>56</v>
      </c>
      <c r="E77" s="28" t="n">
        <v>509.944055944056</v>
      </c>
      <c r="F77" s="28" t="n">
        <v>560</v>
      </c>
      <c r="G77" s="28" t="n">
        <v>0</v>
      </c>
      <c r="H77" s="28" t="n">
        <v>0</v>
      </c>
      <c r="I77" s="58" t="n">
        <v>0.99</v>
      </c>
      <c r="J77" s="59" t="n">
        <v>0.96</v>
      </c>
      <c r="K77" s="60"/>
      <c r="L77" s="61" t="n">
        <f aca="false">IFERROR(E77/F77,0)</f>
        <v>0.910614385614386</v>
      </c>
    </row>
    <row r="78" customFormat="false" ht="14.4" hidden="false" customHeight="false" outlineLevel="0" collapsed="false">
      <c r="A78" s="25" t="s">
        <v>135</v>
      </c>
      <c r="B78" s="26" t="n">
        <v>44060</v>
      </c>
      <c r="C78" s="7" t="s">
        <v>57</v>
      </c>
      <c r="D78" s="7" t="s">
        <v>58</v>
      </c>
      <c r="E78" s="28" t="n">
        <v>501.045454545455</v>
      </c>
      <c r="F78" s="28" t="n">
        <v>551</v>
      </c>
      <c r="G78" s="28" t="n">
        <v>0</v>
      </c>
      <c r="H78" s="28" t="n">
        <v>0</v>
      </c>
      <c r="I78" s="58" t="n">
        <v>0.99</v>
      </c>
      <c r="J78" s="59" t="n">
        <v>0.96</v>
      </c>
      <c r="K78" s="60"/>
      <c r="L78" s="61" t="n">
        <f aca="false">IFERROR(E78/F78,0)</f>
        <v>0.909338393004455</v>
      </c>
    </row>
    <row r="79" customFormat="false" ht="14.4" hidden="false" customHeight="false" outlineLevel="0" collapsed="false">
      <c r="A79" s="25" t="s">
        <v>135</v>
      </c>
      <c r="B79" s="26" t="n">
        <v>44060</v>
      </c>
      <c r="C79" s="7" t="s">
        <v>59</v>
      </c>
      <c r="D79" s="7" t="s">
        <v>60</v>
      </c>
      <c r="E79" s="39" t="n">
        <v>492.146853146853</v>
      </c>
      <c r="F79" s="28" t="n">
        <v>541</v>
      </c>
      <c r="G79" s="28" t="n">
        <v>0</v>
      </c>
      <c r="H79" s="28" t="n">
        <v>0</v>
      </c>
      <c r="I79" s="58" t="n">
        <v>0.99</v>
      </c>
      <c r="J79" s="59" t="n">
        <v>0.96</v>
      </c>
      <c r="K79" s="60"/>
      <c r="L79" s="61" t="n">
        <f aca="false">IFERROR(E79/F79,0)</f>
        <v>0.909698434652224</v>
      </c>
    </row>
    <row r="80" customFormat="false" ht="14.4" hidden="false" customHeight="false" outlineLevel="0" collapsed="false">
      <c r="A80" s="25" t="s">
        <v>135</v>
      </c>
      <c r="B80" s="26" t="n">
        <v>44060</v>
      </c>
      <c r="C80" s="7" t="s">
        <v>61</v>
      </c>
      <c r="D80" s="7" t="s">
        <v>62</v>
      </c>
      <c r="E80" s="28" t="n">
        <v>483.248251748252</v>
      </c>
      <c r="F80" s="28" t="n">
        <v>488</v>
      </c>
      <c r="G80" s="28" t="n">
        <v>0</v>
      </c>
      <c r="H80" s="28" t="n">
        <v>0</v>
      </c>
      <c r="I80" s="58" t="n">
        <v>0.99</v>
      </c>
      <c r="J80" s="59" t="n">
        <v>0.96</v>
      </c>
      <c r="K80" s="60"/>
      <c r="L80" s="61" t="n">
        <f aca="false">IFERROR(E80/F80,0)</f>
        <v>0.990262810959533</v>
      </c>
    </row>
    <row r="81" customFormat="false" ht="14.4" hidden="false" customHeight="false" outlineLevel="0" collapsed="false">
      <c r="A81" s="25" t="s">
        <v>135</v>
      </c>
      <c r="B81" s="26" t="n">
        <v>44060</v>
      </c>
      <c r="C81" s="7" t="s">
        <v>63</v>
      </c>
      <c r="D81" s="7" t="s">
        <v>64</v>
      </c>
      <c r="E81" s="28" t="n">
        <v>474.349650349651</v>
      </c>
      <c r="F81" s="28" t="n">
        <v>479</v>
      </c>
      <c r="G81" s="28" t="n">
        <v>0</v>
      </c>
      <c r="H81" s="28" t="n">
        <v>0</v>
      </c>
      <c r="I81" s="58" t="n">
        <v>0.99</v>
      </c>
      <c r="J81" s="59" t="n">
        <v>0.96</v>
      </c>
      <c r="K81" s="60"/>
      <c r="L81" s="61" t="n">
        <f aca="false">IFERROR(E81/F81,0)</f>
        <v>0.990291545615138</v>
      </c>
    </row>
    <row r="82" customFormat="false" ht="14.4" hidden="false" customHeight="false" outlineLevel="0" collapsed="false">
      <c r="A82" s="25" t="s">
        <v>135</v>
      </c>
      <c r="B82" s="26" t="n">
        <v>44060</v>
      </c>
      <c r="C82" s="7" t="s">
        <v>65</v>
      </c>
      <c r="D82" s="7" t="s">
        <v>66</v>
      </c>
      <c r="E82" s="28" t="n">
        <v>465.451048951049</v>
      </c>
      <c r="F82" s="28" t="n">
        <v>470</v>
      </c>
      <c r="G82" s="28" t="n">
        <v>0</v>
      </c>
      <c r="H82" s="28" t="n">
        <v>0</v>
      </c>
      <c r="I82" s="58" t="n">
        <v>0.99</v>
      </c>
      <c r="J82" s="59" t="n">
        <v>0.96</v>
      </c>
      <c r="K82" s="60"/>
      <c r="L82" s="61" t="n">
        <f aca="false">IFERROR(E82/F82,0)</f>
        <v>0.990321380746913</v>
      </c>
    </row>
    <row r="83" customFormat="false" ht="14.4" hidden="false" customHeight="false" outlineLevel="0" collapsed="false">
      <c r="A83" s="25" t="s">
        <v>135</v>
      </c>
      <c r="B83" s="26" t="n">
        <v>44060</v>
      </c>
      <c r="C83" s="7" t="s">
        <v>67</v>
      </c>
      <c r="D83" s="7" t="s">
        <v>68</v>
      </c>
      <c r="E83" s="28" t="n">
        <v>456.552447552448</v>
      </c>
      <c r="F83" s="28" t="n">
        <v>461</v>
      </c>
      <c r="G83" s="28" t="n">
        <v>0</v>
      </c>
      <c r="H83" s="28" t="n">
        <v>0</v>
      </c>
      <c r="I83" s="58" t="n">
        <v>0.99</v>
      </c>
      <c r="J83" s="59" t="n">
        <v>0.96</v>
      </c>
      <c r="K83" s="60"/>
      <c r="L83" s="61" t="n">
        <f aca="false">IFERROR(E83/F83,0)</f>
        <v>0.990352380807913</v>
      </c>
    </row>
    <row r="84" customFormat="false" ht="14.4" hidden="false" customHeight="false" outlineLevel="0" collapsed="false">
      <c r="A84" s="25" t="s">
        <v>135</v>
      </c>
      <c r="B84" s="26" t="n">
        <v>44060</v>
      </c>
      <c r="C84" s="7" t="s">
        <v>69</v>
      </c>
      <c r="D84" s="7" t="s">
        <v>70</v>
      </c>
      <c r="E84" s="28" t="n">
        <v>447.653846153846</v>
      </c>
      <c r="F84" s="28" t="n">
        <v>452</v>
      </c>
      <c r="G84" s="28" t="n">
        <v>0</v>
      </c>
      <c r="H84" s="28" t="n">
        <v>0</v>
      </c>
      <c r="I84" s="58" t="n">
        <v>0.99</v>
      </c>
      <c r="J84" s="59" t="n">
        <v>0.96</v>
      </c>
      <c r="K84" s="60"/>
      <c r="L84" s="61" t="n">
        <f aca="false">IFERROR(E84/F84,0)</f>
        <v>0.990384615384615</v>
      </c>
    </row>
    <row r="85" customFormat="false" ht="14.4" hidden="false" customHeight="false" outlineLevel="0" collapsed="false">
      <c r="A85" s="25" t="s">
        <v>135</v>
      </c>
      <c r="B85" s="26" t="n">
        <v>44060</v>
      </c>
      <c r="C85" s="7" t="s">
        <v>71</v>
      </c>
      <c r="D85" s="7" t="s">
        <v>72</v>
      </c>
      <c r="E85" s="28" t="n">
        <v>438.755244755245</v>
      </c>
      <c r="F85" s="28" t="n">
        <v>482</v>
      </c>
      <c r="G85" s="28" t="n">
        <v>339</v>
      </c>
      <c r="H85" s="28" t="n">
        <v>293</v>
      </c>
      <c r="I85" s="58" t="n">
        <v>0.99</v>
      </c>
      <c r="J85" s="59" t="n">
        <v>0.94</v>
      </c>
      <c r="K85" s="62" t="n">
        <f aca="false">IFERROR(H85/G85,1)</f>
        <v>0.864306784660767</v>
      </c>
      <c r="L85" s="61" t="n">
        <f aca="false">IFERROR(E85/F85,0)</f>
        <v>0.910280590778516</v>
      </c>
    </row>
    <row r="86" customFormat="false" ht="14.4" hidden="false" customHeight="false" outlineLevel="0" collapsed="false">
      <c r="A86" s="25" t="s">
        <v>135</v>
      </c>
      <c r="B86" s="26" t="n">
        <v>44060</v>
      </c>
      <c r="C86" s="7" t="s">
        <v>73</v>
      </c>
      <c r="D86" s="7" t="s">
        <v>74</v>
      </c>
      <c r="E86" s="28" t="n">
        <v>429.856643356644</v>
      </c>
      <c r="F86" s="28" t="n">
        <v>472</v>
      </c>
      <c r="G86" s="28" t="n">
        <v>300</v>
      </c>
      <c r="H86" s="28" t="n">
        <v>329.856643356644</v>
      </c>
      <c r="I86" s="58" t="n">
        <v>0.99</v>
      </c>
      <c r="J86" s="59" t="n">
        <v>0.94</v>
      </c>
      <c r="K86" s="62" t="n">
        <v>1</v>
      </c>
      <c r="L86" s="61" t="n">
        <f aca="false">IFERROR(E86/F86,0)</f>
        <v>0.910713227450517</v>
      </c>
    </row>
    <row r="87" customFormat="false" ht="14.4" hidden="false" customHeight="false" outlineLevel="0" collapsed="false">
      <c r="A87" s="25" t="s">
        <v>135</v>
      </c>
      <c r="B87" s="26" t="n">
        <v>44060</v>
      </c>
      <c r="C87" s="7" t="s">
        <v>75</v>
      </c>
      <c r="D87" s="7" t="s">
        <v>76</v>
      </c>
      <c r="E87" s="39" t="n">
        <v>420.958041958042</v>
      </c>
      <c r="F87" s="28" t="n">
        <v>446</v>
      </c>
      <c r="G87" s="28" t="n">
        <v>300</v>
      </c>
      <c r="H87" s="28" t="n">
        <v>320.958041958042</v>
      </c>
      <c r="I87" s="58" t="n">
        <v>0.99</v>
      </c>
      <c r="J87" s="59" t="n">
        <v>0.94</v>
      </c>
      <c r="K87" s="62" t="n">
        <v>1</v>
      </c>
      <c r="L87" s="61" t="n">
        <f aca="false">IFERROR(E87/F87,0)</f>
        <v>0.943852112013547</v>
      </c>
    </row>
    <row r="88" customFormat="false" ht="14.4" hidden="false" customHeight="false" outlineLevel="0" collapsed="false">
      <c r="A88" s="25" t="s">
        <v>135</v>
      </c>
      <c r="B88" s="26" t="n">
        <v>44061</v>
      </c>
      <c r="C88" s="7" t="s">
        <v>55</v>
      </c>
      <c r="D88" s="7" t="s">
        <v>56</v>
      </c>
      <c r="E88" s="28" t="n">
        <v>403.160839160839</v>
      </c>
      <c r="F88" s="28" t="n">
        <v>443</v>
      </c>
      <c r="G88" s="28" t="n">
        <v>0</v>
      </c>
      <c r="H88" s="28" t="n">
        <v>0</v>
      </c>
      <c r="I88" s="58" t="n">
        <v>0.99</v>
      </c>
      <c r="J88" s="59" t="n">
        <v>0.96</v>
      </c>
      <c r="K88" s="60"/>
      <c r="L88" s="61" t="n">
        <f aca="false">IFERROR(E88/F88,0)</f>
        <v>0.910069614358553</v>
      </c>
    </row>
    <row r="89" customFormat="false" ht="14.4" hidden="false" customHeight="false" outlineLevel="0" collapsed="false">
      <c r="A89" s="25" t="s">
        <v>135</v>
      </c>
      <c r="B89" s="26" t="n">
        <v>44061</v>
      </c>
      <c r="C89" s="7" t="s">
        <v>57</v>
      </c>
      <c r="D89" s="7" t="s">
        <v>58</v>
      </c>
      <c r="E89" s="28" t="n">
        <v>356</v>
      </c>
      <c r="F89" s="28" t="n">
        <v>359</v>
      </c>
      <c r="G89" s="28" t="n">
        <v>0</v>
      </c>
      <c r="H89" s="28" t="n">
        <v>0</v>
      </c>
      <c r="I89" s="58" t="n">
        <v>0.99</v>
      </c>
      <c r="J89" s="59" t="n">
        <v>0.96</v>
      </c>
      <c r="K89" s="60"/>
      <c r="L89" s="61" t="n">
        <f aca="false">IFERROR(E89/F89,0)</f>
        <v>0.991643454038997</v>
      </c>
    </row>
    <row r="90" customFormat="false" ht="14.4" hidden="false" customHeight="false" outlineLevel="0" collapsed="false">
      <c r="A90" s="25" t="s">
        <v>135</v>
      </c>
      <c r="B90" s="26" t="n">
        <v>44061</v>
      </c>
      <c r="C90" s="7" t="s">
        <v>59</v>
      </c>
      <c r="D90" s="7" t="s">
        <v>60</v>
      </c>
      <c r="E90" s="28" t="n">
        <v>724</v>
      </c>
      <c r="F90" s="28" t="n">
        <v>796</v>
      </c>
      <c r="G90" s="28" t="n">
        <v>0</v>
      </c>
      <c r="H90" s="28" t="n">
        <v>0</v>
      </c>
      <c r="I90" s="58" t="n">
        <v>0.99</v>
      </c>
      <c r="J90" s="59" t="n">
        <v>0.96</v>
      </c>
      <c r="K90" s="60"/>
      <c r="L90" s="61" t="n">
        <f aca="false">IFERROR(E90/F90,0)</f>
        <v>0.909547738693467</v>
      </c>
    </row>
    <row r="91" customFormat="false" ht="14.4" hidden="false" customHeight="false" outlineLevel="0" collapsed="false">
      <c r="A91" s="25" t="s">
        <v>135</v>
      </c>
      <c r="B91" s="26" t="n">
        <v>44061</v>
      </c>
      <c r="C91" s="7" t="s">
        <v>61</v>
      </c>
      <c r="D91" s="7" t="s">
        <v>62</v>
      </c>
      <c r="E91" s="28" t="n">
        <v>852</v>
      </c>
      <c r="F91" s="28" t="n">
        <v>937</v>
      </c>
      <c r="G91" s="28" t="n">
        <v>0</v>
      </c>
      <c r="H91" s="28" t="n">
        <v>0</v>
      </c>
      <c r="I91" s="58" t="n">
        <v>0.99</v>
      </c>
      <c r="J91" s="59" t="n">
        <v>0.96</v>
      </c>
      <c r="K91" s="60"/>
      <c r="L91" s="61" t="n">
        <f aca="false">IFERROR(E91/F91,0)</f>
        <v>0.909284951974386</v>
      </c>
    </row>
    <row r="92" customFormat="false" ht="14.4" hidden="false" customHeight="false" outlineLevel="0" collapsed="false">
      <c r="A92" s="25" t="s">
        <v>135</v>
      </c>
      <c r="B92" s="26" t="n">
        <v>44061</v>
      </c>
      <c r="C92" s="7" t="s">
        <v>63</v>
      </c>
      <c r="D92" s="7" t="s">
        <v>64</v>
      </c>
      <c r="E92" s="28" t="n">
        <v>816</v>
      </c>
      <c r="F92" s="28" t="n">
        <v>824</v>
      </c>
      <c r="G92" s="28" t="n">
        <v>0</v>
      </c>
      <c r="H92" s="28" t="n">
        <v>0</v>
      </c>
      <c r="I92" s="58" t="n">
        <v>0.99</v>
      </c>
      <c r="J92" s="59" t="n">
        <v>0.96</v>
      </c>
      <c r="K92" s="60"/>
      <c r="L92" s="61" t="n">
        <f aca="false">IFERROR(E92/F92,0)</f>
        <v>0.990291262135922</v>
      </c>
    </row>
    <row r="93" customFormat="false" ht="14.4" hidden="false" customHeight="false" outlineLevel="0" collapsed="false">
      <c r="A93" s="25" t="s">
        <v>135</v>
      </c>
      <c r="B93" s="26" t="n">
        <v>44061</v>
      </c>
      <c r="C93" s="7" t="s">
        <v>65</v>
      </c>
      <c r="D93" s="7" t="s">
        <v>66</v>
      </c>
      <c r="E93" s="39" t="n">
        <v>873</v>
      </c>
      <c r="F93" s="28" t="n">
        <v>881</v>
      </c>
      <c r="G93" s="28" t="n">
        <v>0</v>
      </c>
      <c r="H93" s="28" t="n">
        <v>0</v>
      </c>
      <c r="I93" s="58" t="n">
        <v>0.99</v>
      </c>
      <c r="J93" s="59" t="n">
        <v>0.96</v>
      </c>
      <c r="K93" s="60"/>
      <c r="L93" s="61" t="n">
        <f aca="false">IFERROR(E93/F93,0)</f>
        <v>0.990919409761634</v>
      </c>
    </row>
    <row r="94" customFormat="false" ht="14.4" hidden="false" customHeight="false" outlineLevel="0" collapsed="false">
      <c r="A94" s="25" t="s">
        <v>135</v>
      </c>
      <c r="B94" s="26" t="n">
        <v>44061</v>
      </c>
      <c r="C94" s="7" t="s">
        <v>67</v>
      </c>
      <c r="D94" s="7" t="s">
        <v>68</v>
      </c>
      <c r="E94" s="28" t="n">
        <v>635</v>
      </c>
      <c r="F94" s="28" t="n">
        <v>698</v>
      </c>
      <c r="G94" s="28" t="n">
        <v>0</v>
      </c>
      <c r="H94" s="28" t="n">
        <v>0</v>
      </c>
      <c r="I94" s="58" t="n">
        <v>0.99</v>
      </c>
      <c r="J94" s="59" t="n">
        <v>0.96</v>
      </c>
      <c r="K94" s="60"/>
      <c r="L94" s="61" t="n">
        <f aca="false">IFERROR(E94/F94,0)</f>
        <v>0.909742120343839</v>
      </c>
    </row>
    <row r="95" customFormat="false" ht="14.4" hidden="false" customHeight="false" outlineLevel="0" collapsed="false">
      <c r="A95" s="25" t="s">
        <v>135</v>
      </c>
      <c r="B95" s="26" t="n">
        <v>44061</v>
      </c>
      <c r="C95" s="7" t="s">
        <v>69</v>
      </c>
      <c r="D95" s="7" t="s">
        <v>70</v>
      </c>
      <c r="E95" s="28" t="n">
        <v>851</v>
      </c>
      <c r="F95" s="28" t="n">
        <v>936</v>
      </c>
      <c r="G95" s="28" t="n">
        <v>0</v>
      </c>
      <c r="H95" s="28" t="n">
        <v>0</v>
      </c>
      <c r="I95" s="58" t="n">
        <v>0.99</v>
      </c>
      <c r="J95" s="59" t="n">
        <v>0.96</v>
      </c>
      <c r="K95" s="60"/>
      <c r="L95" s="61" t="n">
        <f aca="false">IFERROR(E95/F95,0)</f>
        <v>0.909188034188034</v>
      </c>
    </row>
    <row r="96" customFormat="false" ht="14.4" hidden="false" customHeight="false" outlineLevel="0" collapsed="false">
      <c r="A96" s="25" t="s">
        <v>135</v>
      </c>
      <c r="B96" s="26" t="n">
        <v>44061</v>
      </c>
      <c r="C96" s="7" t="s">
        <v>71</v>
      </c>
      <c r="D96" s="7" t="s">
        <v>72</v>
      </c>
      <c r="E96" s="28" t="n">
        <v>861</v>
      </c>
      <c r="F96" s="28" t="n">
        <v>947</v>
      </c>
      <c r="G96" s="28" t="n">
        <v>761</v>
      </c>
      <c r="H96" s="28" t="n">
        <v>761</v>
      </c>
      <c r="I96" s="58" t="n">
        <v>0.99</v>
      </c>
      <c r="J96" s="59" t="n">
        <v>0.94</v>
      </c>
      <c r="K96" s="62" t="n">
        <f aca="false">IFERROR(H96/G96,1)</f>
        <v>1</v>
      </c>
      <c r="L96" s="61" t="n">
        <f aca="false">IFERROR(E96/F96,0)</f>
        <v>0.909186906019007</v>
      </c>
    </row>
    <row r="97" customFormat="false" ht="14.4" hidden="false" customHeight="false" outlineLevel="0" collapsed="false">
      <c r="A97" s="25" t="s">
        <v>135</v>
      </c>
      <c r="B97" s="26" t="n">
        <v>44061</v>
      </c>
      <c r="C97" s="7" t="s">
        <v>73</v>
      </c>
      <c r="D97" s="7" t="s">
        <v>74</v>
      </c>
      <c r="E97" s="28" t="n">
        <v>1106</v>
      </c>
      <c r="F97" s="28" t="n">
        <v>1216</v>
      </c>
      <c r="G97" s="28" t="n">
        <v>0</v>
      </c>
      <c r="H97" s="28" t="n">
        <v>0</v>
      </c>
      <c r="I97" s="58" t="n">
        <v>0.99</v>
      </c>
      <c r="J97" s="59" t="n">
        <v>0.94</v>
      </c>
      <c r="K97" s="62" t="n">
        <f aca="false">IFERROR(H97/G97,1)</f>
        <v>1</v>
      </c>
      <c r="L97" s="61" t="n">
        <f aca="false">IFERROR(E97/F97,0)</f>
        <v>0.90953947368421</v>
      </c>
    </row>
    <row r="98" customFormat="false" ht="14.4" hidden="false" customHeight="false" outlineLevel="0" collapsed="false">
      <c r="A98" s="25" t="s">
        <v>135</v>
      </c>
      <c r="B98" s="26" t="n">
        <v>44061</v>
      </c>
      <c r="C98" s="7" t="s">
        <v>75</v>
      </c>
      <c r="D98" s="7" t="s">
        <v>76</v>
      </c>
      <c r="E98" s="28" t="n">
        <v>728</v>
      </c>
      <c r="F98" s="28" t="n">
        <v>735</v>
      </c>
      <c r="G98" s="28" t="n">
        <v>628</v>
      </c>
      <c r="H98" s="28" t="n">
        <v>628</v>
      </c>
      <c r="I98" s="58" t="n">
        <v>0.99</v>
      </c>
      <c r="J98" s="59" t="n">
        <v>0.94</v>
      </c>
      <c r="K98" s="62" t="n">
        <f aca="false">IFERROR(H98/G98,1)</f>
        <v>1</v>
      </c>
      <c r="L98" s="61" t="n">
        <f aca="false">IFERROR(E98/F98,0)</f>
        <v>0.990476190476191</v>
      </c>
    </row>
    <row r="99" customFormat="false" ht="14.4" hidden="false" customHeight="false" outlineLevel="0" collapsed="false">
      <c r="A99" s="25" t="s">
        <v>135</v>
      </c>
      <c r="B99" s="26" t="n">
        <v>44062</v>
      </c>
      <c r="C99" s="7" t="s">
        <v>55</v>
      </c>
      <c r="D99" s="7" t="s">
        <v>56</v>
      </c>
      <c r="E99" s="28" t="n">
        <v>577</v>
      </c>
      <c r="F99" s="28" t="n">
        <v>634</v>
      </c>
      <c r="G99" s="28" t="n">
        <v>0</v>
      </c>
      <c r="H99" s="28" t="n">
        <v>0</v>
      </c>
      <c r="I99" s="58" t="n">
        <v>0.99</v>
      </c>
      <c r="J99" s="59" t="n">
        <v>0.96</v>
      </c>
      <c r="K99" s="60"/>
      <c r="L99" s="61" t="n">
        <f aca="false">IFERROR(E99/F99,0)</f>
        <v>0.910094637223975</v>
      </c>
    </row>
    <row r="100" customFormat="false" ht="14.4" hidden="false" customHeight="false" outlineLevel="0" collapsed="false">
      <c r="A100" s="25" t="s">
        <v>135</v>
      </c>
      <c r="B100" s="26" t="n">
        <v>44062</v>
      </c>
      <c r="C100" s="7" t="s">
        <v>57</v>
      </c>
      <c r="D100" s="7" t="s">
        <v>58</v>
      </c>
      <c r="E100" s="39" t="n">
        <v>672</v>
      </c>
      <c r="F100" s="28" t="n">
        <v>739</v>
      </c>
      <c r="G100" s="28" t="n">
        <v>0</v>
      </c>
      <c r="H100" s="28" t="n">
        <v>0</v>
      </c>
      <c r="I100" s="58" t="n">
        <v>0.99</v>
      </c>
      <c r="J100" s="59" t="n">
        <v>0.96</v>
      </c>
      <c r="K100" s="60"/>
      <c r="L100" s="61" t="n">
        <f aca="false">IFERROR(E100/F100,0)</f>
        <v>0.909336941813261</v>
      </c>
    </row>
    <row r="101" customFormat="false" ht="14.4" hidden="false" customHeight="false" outlineLevel="0" collapsed="false">
      <c r="A101" s="25" t="s">
        <v>135</v>
      </c>
      <c r="B101" s="26" t="n">
        <v>44062</v>
      </c>
      <c r="C101" s="7" t="s">
        <v>59</v>
      </c>
      <c r="D101" s="7" t="s">
        <v>60</v>
      </c>
      <c r="E101" s="39" t="n">
        <v>1074</v>
      </c>
      <c r="F101" s="28" t="n">
        <v>1084</v>
      </c>
      <c r="G101" s="28" t="n">
        <v>0</v>
      </c>
      <c r="H101" s="28" t="n">
        <v>0</v>
      </c>
      <c r="I101" s="58" t="n">
        <v>0.99</v>
      </c>
      <c r="J101" s="59" t="n">
        <v>0.96</v>
      </c>
      <c r="K101" s="60"/>
      <c r="L101" s="61" t="n">
        <f aca="false">IFERROR(E101/F101,0)</f>
        <v>0.990774907749077</v>
      </c>
    </row>
    <row r="102" customFormat="false" ht="14.4" hidden="false" customHeight="false" outlineLevel="0" collapsed="false">
      <c r="A102" s="25" t="s">
        <v>135</v>
      </c>
      <c r="B102" s="26" t="n">
        <v>44062</v>
      </c>
      <c r="C102" s="7" t="s">
        <v>61</v>
      </c>
      <c r="D102" s="7" t="s">
        <v>62</v>
      </c>
      <c r="E102" s="28" t="n">
        <v>427</v>
      </c>
      <c r="F102" s="28" t="n">
        <v>469</v>
      </c>
      <c r="G102" s="28" t="n">
        <v>0</v>
      </c>
      <c r="H102" s="28" t="n">
        <v>0</v>
      </c>
      <c r="I102" s="58" t="n">
        <v>0.99</v>
      </c>
      <c r="J102" s="59" t="n">
        <v>0.96</v>
      </c>
      <c r="K102" s="60"/>
      <c r="L102" s="61" t="n">
        <f aca="false">IFERROR(E102/F102,0)</f>
        <v>0.91044776119403</v>
      </c>
    </row>
    <row r="103" customFormat="false" ht="14.4" hidden="false" customHeight="false" outlineLevel="0" collapsed="false">
      <c r="A103" s="25" t="s">
        <v>135</v>
      </c>
      <c r="B103" s="26" t="n">
        <v>44062</v>
      </c>
      <c r="C103" s="7" t="s">
        <v>63</v>
      </c>
      <c r="D103" s="7" t="s">
        <v>64</v>
      </c>
      <c r="E103" s="28" t="n">
        <v>582</v>
      </c>
      <c r="F103" s="28" t="n">
        <v>640</v>
      </c>
      <c r="G103" s="28" t="n">
        <v>0</v>
      </c>
      <c r="H103" s="28" t="n">
        <v>0</v>
      </c>
      <c r="I103" s="58" t="n">
        <v>0.99</v>
      </c>
      <c r="J103" s="59" t="n">
        <v>0.96</v>
      </c>
      <c r="K103" s="60"/>
      <c r="L103" s="61" t="n">
        <f aca="false">IFERROR(E103/F103,0)</f>
        <v>0.909375</v>
      </c>
    </row>
    <row r="104" customFormat="false" ht="14.4" hidden="false" customHeight="false" outlineLevel="0" collapsed="false">
      <c r="A104" s="25" t="s">
        <v>135</v>
      </c>
      <c r="B104" s="26" t="n">
        <v>44062</v>
      </c>
      <c r="C104" s="7" t="s">
        <v>65</v>
      </c>
      <c r="D104" s="7" t="s">
        <v>66</v>
      </c>
      <c r="E104" s="28" t="n">
        <v>618</v>
      </c>
      <c r="F104" s="28" t="n">
        <v>624</v>
      </c>
      <c r="G104" s="28" t="n">
        <v>0</v>
      </c>
      <c r="H104" s="28" t="n">
        <v>0</v>
      </c>
      <c r="I104" s="58" t="n">
        <v>0.99</v>
      </c>
      <c r="J104" s="59" t="n">
        <v>0.96</v>
      </c>
      <c r="K104" s="60"/>
      <c r="L104" s="61" t="n">
        <f aca="false">IFERROR(E104/F104,0)</f>
        <v>0.990384615384615</v>
      </c>
    </row>
    <row r="105" customFormat="false" ht="14.4" hidden="false" customHeight="false" outlineLevel="0" collapsed="false">
      <c r="A105" s="25" t="s">
        <v>135</v>
      </c>
      <c r="B105" s="26" t="n">
        <v>44062</v>
      </c>
      <c r="C105" s="7" t="s">
        <v>67</v>
      </c>
      <c r="D105" s="7" t="s">
        <v>68</v>
      </c>
      <c r="E105" s="39" t="n">
        <v>783</v>
      </c>
      <c r="F105" s="28" t="n">
        <v>790</v>
      </c>
      <c r="G105" s="28" t="n">
        <v>0</v>
      </c>
      <c r="H105" s="28" t="n">
        <v>0</v>
      </c>
      <c r="I105" s="58" t="n">
        <v>0.99</v>
      </c>
      <c r="J105" s="59" t="n">
        <v>0.96</v>
      </c>
      <c r="K105" s="60"/>
      <c r="L105" s="61" t="n">
        <f aca="false">IFERROR(E105/F105,0)</f>
        <v>0.991139240506329</v>
      </c>
    </row>
    <row r="106" customFormat="false" ht="14.4" hidden="false" customHeight="false" outlineLevel="0" collapsed="false">
      <c r="A106" s="25" t="s">
        <v>135</v>
      </c>
      <c r="B106" s="26" t="n">
        <v>44062</v>
      </c>
      <c r="C106" s="7" t="s">
        <v>69</v>
      </c>
      <c r="D106" s="7" t="s">
        <v>70</v>
      </c>
      <c r="E106" s="28" t="n">
        <v>724</v>
      </c>
      <c r="F106" s="28" t="n">
        <v>731</v>
      </c>
      <c r="G106" s="28" t="n">
        <v>0</v>
      </c>
      <c r="H106" s="28" t="n">
        <v>0</v>
      </c>
      <c r="I106" s="58" t="n">
        <v>0.99</v>
      </c>
      <c r="J106" s="59" t="n">
        <v>0.96</v>
      </c>
      <c r="K106" s="60"/>
      <c r="L106" s="61" t="n">
        <f aca="false">IFERROR(E106/F106,0)</f>
        <v>0.990424076607387</v>
      </c>
    </row>
    <row r="107" customFormat="false" ht="14.4" hidden="false" customHeight="false" outlineLevel="0" collapsed="false">
      <c r="A107" s="25" t="s">
        <v>135</v>
      </c>
      <c r="B107" s="26" t="n">
        <v>44062</v>
      </c>
      <c r="C107" s="7" t="s">
        <v>71</v>
      </c>
      <c r="D107" s="7" t="s">
        <v>72</v>
      </c>
      <c r="E107" s="28" t="n">
        <v>852</v>
      </c>
      <c r="F107" s="28" t="n">
        <v>860</v>
      </c>
      <c r="G107" s="28" t="n">
        <v>752</v>
      </c>
      <c r="H107" s="28" t="n">
        <v>752</v>
      </c>
      <c r="I107" s="58" t="n">
        <v>0.99</v>
      </c>
      <c r="J107" s="59" t="n">
        <v>0.94</v>
      </c>
      <c r="K107" s="62" t="n">
        <f aca="false">IFERROR(H107/G107,1)</f>
        <v>1</v>
      </c>
      <c r="L107" s="61" t="n">
        <f aca="false">IFERROR(E107/F107,0)</f>
        <v>0.990697674418605</v>
      </c>
    </row>
    <row r="108" customFormat="false" ht="14.4" hidden="false" customHeight="false" outlineLevel="0" collapsed="false">
      <c r="A108" s="25" t="s">
        <v>135</v>
      </c>
      <c r="B108" s="26" t="n">
        <v>44062</v>
      </c>
      <c r="C108" s="7" t="s">
        <v>73</v>
      </c>
      <c r="D108" s="7" t="s">
        <v>74</v>
      </c>
      <c r="E108" s="28" t="n">
        <v>216.29020979021</v>
      </c>
      <c r="F108" s="28" t="n">
        <v>218</v>
      </c>
      <c r="G108" s="28" t="n">
        <v>116</v>
      </c>
      <c r="H108" s="28" t="n">
        <v>116.29020979021</v>
      </c>
      <c r="I108" s="58" t="n">
        <v>0.99</v>
      </c>
      <c r="J108" s="59" t="n">
        <v>0.94</v>
      </c>
      <c r="K108" s="62" t="n">
        <v>1</v>
      </c>
      <c r="L108" s="61" t="n">
        <f aca="false">IFERROR(E108/F108,0)</f>
        <v>0.992156925643165</v>
      </c>
    </row>
    <row r="109" customFormat="false" ht="14.4" hidden="false" customHeight="false" outlineLevel="0" collapsed="false">
      <c r="A109" s="25" t="s">
        <v>135</v>
      </c>
      <c r="B109" s="26" t="n">
        <v>44062</v>
      </c>
      <c r="C109" s="7" t="s">
        <v>75</v>
      </c>
      <c r="D109" s="7" t="s">
        <v>76</v>
      </c>
      <c r="E109" s="39" t="n">
        <v>873</v>
      </c>
      <c r="F109" s="28" t="n">
        <v>881</v>
      </c>
      <c r="G109" s="28" t="n">
        <v>773</v>
      </c>
      <c r="H109" s="28" t="n">
        <v>773</v>
      </c>
      <c r="I109" s="58" t="n">
        <v>0.99</v>
      </c>
      <c r="J109" s="59" t="n">
        <v>0.94</v>
      </c>
      <c r="K109" s="62" t="n">
        <f aca="false">IFERROR(H109/G109,1)</f>
        <v>1</v>
      </c>
      <c r="L109" s="61" t="n">
        <f aca="false">IFERROR(E109/F109,0)</f>
        <v>0.990919409761634</v>
      </c>
    </row>
    <row r="110" customFormat="false" ht="14.4" hidden="false" customHeight="false" outlineLevel="0" collapsed="false">
      <c r="A110" s="25" t="s">
        <v>135</v>
      </c>
      <c r="B110" s="26" t="n">
        <v>44063</v>
      </c>
      <c r="C110" s="7" t="s">
        <v>55</v>
      </c>
      <c r="D110" s="7" t="s">
        <v>56</v>
      </c>
      <c r="E110" s="28" t="n">
        <v>1106</v>
      </c>
      <c r="F110" s="28" t="n">
        <v>1117</v>
      </c>
      <c r="G110" s="28" t="n">
        <v>0</v>
      </c>
      <c r="H110" s="28" t="n">
        <v>0</v>
      </c>
      <c r="I110" s="58" t="n">
        <v>0.99</v>
      </c>
      <c r="J110" s="59" t="n">
        <v>0.96</v>
      </c>
      <c r="K110" s="60"/>
      <c r="L110" s="61" t="n">
        <f aca="false">IFERROR(E110/F110,0)</f>
        <v>0.990152193375112</v>
      </c>
    </row>
    <row r="111" customFormat="false" ht="14.4" hidden="false" customHeight="false" outlineLevel="0" collapsed="false">
      <c r="A111" s="25" t="s">
        <v>135</v>
      </c>
      <c r="B111" s="26" t="n">
        <v>44063</v>
      </c>
      <c r="C111" s="7" t="s">
        <v>57</v>
      </c>
      <c r="D111" s="7" t="s">
        <v>58</v>
      </c>
      <c r="E111" s="39" t="n">
        <v>1176.33333333333</v>
      </c>
      <c r="F111" s="28" t="n">
        <v>1188</v>
      </c>
      <c r="G111" s="28" t="n">
        <v>0</v>
      </c>
      <c r="H111" s="28" t="n">
        <v>0</v>
      </c>
      <c r="I111" s="58" t="n">
        <v>0.99</v>
      </c>
      <c r="J111" s="59" t="n">
        <v>0.96</v>
      </c>
      <c r="K111" s="60"/>
      <c r="L111" s="61" t="n">
        <f aca="false">IFERROR(E111/F111,0)</f>
        <v>0.990179573512904</v>
      </c>
    </row>
    <row r="112" customFormat="false" ht="14.4" hidden="false" customHeight="false" outlineLevel="0" collapsed="false">
      <c r="A112" s="25" t="s">
        <v>135</v>
      </c>
      <c r="B112" s="26" t="n">
        <v>44063</v>
      </c>
      <c r="C112" s="7" t="s">
        <v>59</v>
      </c>
      <c r="D112" s="7" t="s">
        <v>60</v>
      </c>
      <c r="E112" s="28" t="n">
        <v>1292.83333333333</v>
      </c>
      <c r="F112" s="28" t="n">
        <v>1305</v>
      </c>
      <c r="G112" s="28" t="n">
        <v>0</v>
      </c>
      <c r="H112" s="28" t="n">
        <v>0</v>
      </c>
      <c r="I112" s="58" t="n">
        <v>0.99</v>
      </c>
      <c r="J112" s="59" t="n">
        <v>0.96</v>
      </c>
      <c r="K112" s="60"/>
      <c r="L112" s="61" t="n">
        <f aca="false">IFERROR(E112/F112,0)</f>
        <v>0.99067688378033</v>
      </c>
    </row>
    <row r="113" customFormat="false" ht="14.4" hidden="false" customHeight="false" outlineLevel="0" collapsed="false">
      <c r="A113" s="25" t="s">
        <v>135</v>
      </c>
      <c r="B113" s="26" t="n">
        <v>44063</v>
      </c>
      <c r="C113" s="7" t="s">
        <v>61</v>
      </c>
      <c r="D113" s="7" t="s">
        <v>62</v>
      </c>
      <c r="E113" s="28" t="n">
        <v>1409.33333333333</v>
      </c>
      <c r="F113" s="28" t="n">
        <v>1423</v>
      </c>
      <c r="G113" s="28" t="n">
        <v>0</v>
      </c>
      <c r="H113" s="28" t="n">
        <v>0</v>
      </c>
      <c r="I113" s="58" t="n">
        <v>0.99</v>
      </c>
      <c r="J113" s="59" t="n">
        <v>0.96</v>
      </c>
      <c r="K113" s="60"/>
      <c r="L113" s="61" t="n">
        <f aca="false">IFERROR(E113/F113,0)</f>
        <v>0.990395877254624</v>
      </c>
    </row>
    <row r="114" customFormat="false" ht="14.4" hidden="false" customHeight="false" outlineLevel="0" collapsed="false">
      <c r="A114" s="25" t="s">
        <v>135</v>
      </c>
      <c r="B114" s="26" t="n">
        <v>44063</v>
      </c>
      <c r="C114" s="7" t="s">
        <v>63</v>
      </c>
      <c r="D114" s="7" t="s">
        <v>64</v>
      </c>
      <c r="E114" s="39" t="n">
        <v>985.83333333333</v>
      </c>
      <c r="F114" s="28" t="n">
        <v>995</v>
      </c>
      <c r="G114" s="28" t="n">
        <v>0</v>
      </c>
      <c r="H114" s="28" t="n">
        <v>0</v>
      </c>
      <c r="I114" s="58" t="n">
        <v>0.99</v>
      </c>
      <c r="J114" s="59" t="n">
        <v>0.96</v>
      </c>
      <c r="K114" s="60"/>
      <c r="L114" s="61" t="n">
        <f aca="false">IFERROR(E114/F114,0)</f>
        <v>0.990787269681739</v>
      </c>
    </row>
    <row r="115" customFormat="false" ht="14.4" hidden="false" customHeight="false" outlineLevel="0" collapsed="false">
      <c r="A115" s="25" t="s">
        <v>135</v>
      </c>
      <c r="B115" s="26" t="n">
        <v>44063</v>
      </c>
      <c r="C115" s="7" t="s">
        <v>65</v>
      </c>
      <c r="D115" s="7" t="s">
        <v>66</v>
      </c>
      <c r="E115" s="28" t="n">
        <v>1102.33333333333</v>
      </c>
      <c r="F115" s="28" t="n">
        <v>1113</v>
      </c>
      <c r="G115" s="28" t="n">
        <v>0</v>
      </c>
      <c r="H115" s="28" t="n">
        <v>0</v>
      </c>
      <c r="I115" s="58" t="n">
        <v>0.99</v>
      </c>
      <c r="J115" s="59" t="n">
        <v>0.96</v>
      </c>
      <c r="K115" s="60"/>
      <c r="L115" s="61" t="n">
        <f aca="false">IFERROR(E115/F115,0)</f>
        <v>0.990416292303082</v>
      </c>
    </row>
    <row r="116" customFormat="false" ht="14.4" hidden="false" customHeight="false" outlineLevel="0" collapsed="false">
      <c r="A116" s="25" t="s">
        <v>135</v>
      </c>
      <c r="B116" s="26" t="n">
        <v>44063</v>
      </c>
      <c r="C116" s="7" t="s">
        <v>67</v>
      </c>
      <c r="D116" s="7" t="s">
        <v>68</v>
      </c>
      <c r="E116" s="28" t="n">
        <v>888.83333333333</v>
      </c>
      <c r="F116" s="28" t="n">
        <v>897</v>
      </c>
      <c r="G116" s="28" t="n">
        <v>0</v>
      </c>
      <c r="H116" s="28" t="n">
        <v>0</v>
      </c>
      <c r="I116" s="58" t="n">
        <v>0.99</v>
      </c>
      <c r="J116" s="59" t="n">
        <v>0.96</v>
      </c>
      <c r="K116" s="60"/>
      <c r="L116" s="61" t="n">
        <f aca="false">IFERROR(E116/F116,0)</f>
        <v>0.990895577852096</v>
      </c>
    </row>
    <row r="117" customFormat="false" ht="14.4" hidden="false" customHeight="false" outlineLevel="0" collapsed="false">
      <c r="A117" s="25" t="s">
        <v>135</v>
      </c>
      <c r="B117" s="26" t="n">
        <v>44063</v>
      </c>
      <c r="C117" s="7" t="s">
        <v>69</v>
      </c>
      <c r="D117" s="7" t="s">
        <v>70</v>
      </c>
      <c r="E117" s="39" t="n">
        <v>1005.33333333333</v>
      </c>
      <c r="F117" s="28" t="n">
        <v>1105</v>
      </c>
      <c r="G117" s="28" t="n">
        <v>0</v>
      </c>
      <c r="H117" s="28" t="n">
        <v>0</v>
      </c>
      <c r="I117" s="58" t="n">
        <v>0.99</v>
      </c>
      <c r="J117" s="59" t="n">
        <v>0.96</v>
      </c>
      <c r="K117" s="60"/>
      <c r="L117" s="61" t="n">
        <f aca="false">IFERROR(E117/F117,0)</f>
        <v>0.909803921568625</v>
      </c>
    </row>
    <row r="118" customFormat="false" ht="14.4" hidden="false" customHeight="false" outlineLevel="0" collapsed="false">
      <c r="A118" s="25" t="s">
        <v>135</v>
      </c>
      <c r="B118" s="26" t="n">
        <v>44063</v>
      </c>
      <c r="C118" s="7" t="s">
        <v>71</v>
      </c>
      <c r="D118" s="7" t="s">
        <v>72</v>
      </c>
      <c r="E118" s="28" t="n">
        <v>1121.83333333333</v>
      </c>
      <c r="F118" s="28" t="n">
        <v>1234</v>
      </c>
      <c r="G118" s="28" t="n">
        <v>1022</v>
      </c>
      <c r="H118" s="28" t="n">
        <v>1021.83333333333</v>
      </c>
      <c r="I118" s="58" t="n">
        <v>0.99</v>
      </c>
      <c r="J118" s="59" t="n">
        <v>0.94</v>
      </c>
      <c r="K118" s="62" t="n">
        <f aca="false">IFERROR(H118/G118,1)</f>
        <v>0.999836921069795</v>
      </c>
      <c r="L118" s="61" t="n">
        <f aca="false">IFERROR(E118/F118,0)</f>
        <v>0.909103187466232</v>
      </c>
    </row>
    <row r="119" customFormat="false" ht="14.4" hidden="false" customHeight="false" outlineLevel="0" collapsed="false">
      <c r="A119" s="25" t="s">
        <v>135</v>
      </c>
      <c r="B119" s="26" t="n">
        <v>44063</v>
      </c>
      <c r="C119" s="7" t="s">
        <v>73</v>
      </c>
      <c r="D119" s="7" t="s">
        <v>74</v>
      </c>
      <c r="E119" s="28" t="n">
        <v>1188.33333333333</v>
      </c>
      <c r="F119" s="28" t="n">
        <v>1307</v>
      </c>
      <c r="G119" s="28" t="n">
        <v>1088</v>
      </c>
      <c r="H119" s="28" t="n">
        <v>1088.33333333333</v>
      </c>
      <c r="I119" s="58" t="n">
        <v>0.99</v>
      </c>
      <c r="J119" s="59" t="n">
        <v>0.94</v>
      </c>
      <c r="K119" s="62" t="n">
        <v>1</v>
      </c>
      <c r="L119" s="61" t="n">
        <f aca="false">IFERROR(E119/F119,0)</f>
        <v>0.909206834991071</v>
      </c>
    </row>
    <row r="120" customFormat="false" ht="14.4" hidden="false" customHeight="false" outlineLevel="0" collapsed="false">
      <c r="A120" s="25" t="s">
        <v>135</v>
      </c>
      <c r="B120" s="26" t="n">
        <v>44063</v>
      </c>
      <c r="C120" s="7" t="s">
        <v>75</v>
      </c>
      <c r="D120" s="7" t="s">
        <v>76</v>
      </c>
      <c r="E120" s="39" t="n">
        <v>664.83333333333</v>
      </c>
      <c r="F120" s="28" t="n">
        <v>731</v>
      </c>
      <c r="G120" s="28" t="n">
        <v>565</v>
      </c>
      <c r="H120" s="28" t="n">
        <v>564.83333333333</v>
      </c>
      <c r="I120" s="58" t="n">
        <v>0.99</v>
      </c>
      <c r="J120" s="59" t="n">
        <v>0.94</v>
      </c>
      <c r="K120" s="62" t="n">
        <f aca="false">IFERROR(H120/G120,1)</f>
        <v>0.999705014749256</v>
      </c>
      <c r="L120" s="61" t="n">
        <f aca="false">IFERROR(E120/F120,0)</f>
        <v>0.909484724122202</v>
      </c>
    </row>
    <row r="121" customFormat="false" ht="14.4" hidden="false" customHeight="false" outlineLevel="0" collapsed="false">
      <c r="A121" s="25" t="s">
        <v>135</v>
      </c>
      <c r="B121" s="26" t="n">
        <v>44064</v>
      </c>
      <c r="C121" s="7" t="s">
        <v>55</v>
      </c>
      <c r="D121" s="7" t="s">
        <v>56</v>
      </c>
      <c r="E121" s="28" t="n">
        <v>567.83333333333</v>
      </c>
      <c r="F121" s="28" t="n">
        <v>573</v>
      </c>
      <c r="G121" s="28" t="n">
        <v>0</v>
      </c>
      <c r="H121" s="28" t="n">
        <v>0</v>
      </c>
      <c r="I121" s="58" t="n">
        <v>0.99</v>
      </c>
      <c r="J121" s="59" t="n">
        <v>0.96</v>
      </c>
      <c r="K121" s="60"/>
      <c r="L121" s="61" t="n">
        <f aca="false">IFERROR(E121/F121,0)</f>
        <v>0.990983129726579</v>
      </c>
    </row>
    <row r="122" customFormat="false" ht="14.4" hidden="false" customHeight="false" outlineLevel="0" collapsed="false">
      <c r="A122" s="25" t="s">
        <v>135</v>
      </c>
      <c r="B122" s="26" t="n">
        <v>44064</v>
      </c>
      <c r="C122" s="7" t="s">
        <v>57</v>
      </c>
      <c r="D122" s="7" t="s">
        <v>58</v>
      </c>
      <c r="E122" s="28" t="n">
        <v>635</v>
      </c>
      <c r="F122" s="28" t="n">
        <v>698</v>
      </c>
      <c r="G122" s="28" t="n">
        <v>0</v>
      </c>
      <c r="H122" s="28" t="n">
        <v>0</v>
      </c>
      <c r="I122" s="58" t="n">
        <v>0.99</v>
      </c>
      <c r="J122" s="59" t="n">
        <v>0.96</v>
      </c>
      <c r="K122" s="60"/>
      <c r="L122" s="61" t="n">
        <f aca="false">IFERROR(E122/F122,0)</f>
        <v>0.909742120343839</v>
      </c>
    </row>
    <row r="123" customFormat="false" ht="14.4" hidden="false" customHeight="false" outlineLevel="0" collapsed="false">
      <c r="A123" s="25" t="s">
        <v>135</v>
      </c>
      <c r="B123" s="26" t="n">
        <v>44064</v>
      </c>
      <c r="C123" s="7" t="s">
        <v>59</v>
      </c>
      <c r="D123" s="7" t="s">
        <v>60</v>
      </c>
      <c r="E123" s="28" t="n">
        <v>851</v>
      </c>
      <c r="F123" s="28" t="n">
        <v>936</v>
      </c>
      <c r="G123" s="28" t="n">
        <v>0</v>
      </c>
      <c r="H123" s="28" t="n">
        <v>0</v>
      </c>
      <c r="I123" s="58" t="n">
        <v>0.99</v>
      </c>
      <c r="J123" s="59" t="n">
        <v>0.96</v>
      </c>
      <c r="K123" s="60"/>
      <c r="L123" s="61" t="n">
        <f aca="false">IFERROR(E123/F123,0)</f>
        <v>0.909188034188034</v>
      </c>
    </row>
    <row r="124" customFormat="false" ht="14.4" hidden="false" customHeight="false" outlineLevel="0" collapsed="false">
      <c r="A124" s="25" t="s">
        <v>135</v>
      </c>
      <c r="B124" s="26" t="n">
        <v>44064</v>
      </c>
      <c r="C124" s="7" t="s">
        <v>61</v>
      </c>
      <c r="D124" s="7" t="s">
        <v>62</v>
      </c>
      <c r="E124" s="28" t="n">
        <v>861</v>
      </c>
      <c r="F124" s="28" t="n">
        <v>878</v>
      </c>
      <c r="G124" s="28" t="n">
        <v>0</v>
      </c>
      <c r="H124" s="28" t="n">
        <v>0</v>
      </c>
      <c r="I124" s="58" t="n">
        <v>0.99</v>
      </c>
      <c r="J124" s="59" t="n">
        <v>0.96</v>
      </c>
      <c r="K124" s="60"/>
      <c r="L124" s="61" t="n">
        <f aca="false">IFERROR(E124/F124,0)</f>
        <v>0.980637813211845</v>
      </c>
    </row>
    <row r="125" customFormat="false" ht="14.4" hidden="false" customHeight="false" outlineLevel="0" collapsed="false">
      <c r="A125" s="25" t="s">
        <v>135</v>
      </c>
      <c r="B125" s="26" t="n">
        <v>44064</v>
      </c>
      <c r="C125" s="7" t="s">
        <v>63</v>
      </c>
      <c r="D125" s="7" t="s">
        <v>64</v>
      </c>
      <c r="E125" s="28" t="n">
        <v>1106</v>
      </c>
      <c r="F125" s="28" t="n">
        <v>1216</v>
      </c>
      <c r="G125" s="28" t="n">
        <v>0</v>
      </c>
      <c r="H125" s="28" t="n">
        <v>0</v>
      </c>
      <c r="I125" s="58" t="n">
        <v>0.99</v>
      </c>
      <c r="J125" s="59" t="n">
        <v>0.96</v>
      </c>
      <c r="K125" s="60"/>
      <c r="L125" s="61" t="n">
        <f aca="false">IFERROR(E125/F125,0)</f>
        <v>0.90953947368421</v>
      </c>
    </row>
    <row r="126" customFormat="false" ht="14.4" hidden="false" customHeight="false" outlineLevel="0" collapsed="false">
      <c r="A126" s="25" t="s">
        <v>135</v>
      </c>
      <c r="B126" s="26" t="n">
        <v>44064</v>
      </c>
      <c r="C126" s="7" t="s">
        <v>65</v>
      </c>
      <c r="D126" s="7" t="s">
        <v>66</v>
      </c>
      <c r="E126" s="28" t="n">
        <v>728</v>
      </c>
      <c r="F126" s="28" t="n">
        <v>800</v>
      </c>
      <c r="G126" s="28" t="n">
        <v>0</v>
      </c>
      <c r="H126" s="28" t="n">
        <v>0</v>
      </c>
      <c r="I126" s="58" t="n">
        <v>0.99</v>
      </c>
      <c r="J126" s="59" t="n">
        <v>0.96</v>
      </c>
      <c r="K126" s="60"/>
      <c r="L126" s="61" t="n">
        <f aca="false">IFERROR(E126/F126,0)</f>
        <v>0.91</v>
      </c>
    </row>
    <row r="127" customFormat="false" ht="14.4" hidden="false" customHeight="false" outlineLevel="0" collapsed="false">
      <c r="A127" s="25" t="s">
        <v>135</v>
      </c>
      <c r="B127" s="26" t="n">
        <v>44064</v>
      </c>
      <c r="C127" s="7" t="s">
        <v>67</v>
      </c>
      <c r="D127" s="7" t="s">
        <v>68</v>
      </c>
      <c r="E127" s="28" t="n">
        <v>788</v>
      </c>
      <c r="F127" s="28" t="n">
        <v>866</v>
      </c>
      <c r="G127" s="28" t="n">
        <v>0</v>
      </c>
      <c r="H127" s="28" t="n">
        <v>0</v>
      </c>
      <c r="I127" s="58" t="n">
        <v>0.99</v>
      </c>
      <c r="J127" s="59" t="n">
        <v>0.96</v>
      </c>
      <c r="K127" s="60"/>
      <c r="L127" s="61" t="n">
        <f aca="false">IFERROR(E127/F127,0)</f>
        <v>0.909930715935335</v>
      </c>
    </row>
    <row r="128" customFormat="false" ht="14.4" hidden="false" customHeight="false" outlineLevel="0" collapsed="false">
      <c r="A128" s="25" t="s">
        <v>135</v>
      </c>
      <c r="B128" s="26" t="n">
        <v>44064</v>
      </c>
      <c r="C128" s="7" t="s">
        <v>69</v>
      </c>
      <c r="D128" s="7" t="s">
        <v>70</v>
      </c>
      <c r="E128" s="28" t="n">
        <v>577</v>
      </c>
      <c r="F128" s="28" t="n">
        <v>646</v>
      </c>
      <c r="G128" s="28" t="n">
        <v>0</v>
      </c>
      <c r="H128" s="28" t="n">
        <v>0</v>
      </c>
      <c r="I128" s="58" t="n">
        <v>0.99</v>
      </c>
      <c r="J128" s="59" t="n">
        <v>0.96</v>
      </c>
      <c r="K128" s="60"/>
      <c r="L128" s="61" t="n">
        <f aca="false">IFERROR(E128/F128,0)</f>
        <v>0.893188854489164</v>
      </c>
    </row>
    <row r="129" customFormat="false" ht="14.4" hidden="false" customHeight="false" outlineLevel="0" collapsed="false">
      <c r="A129" s="25" t="s">
        <v>135</v>
      </c>
      <c r="B129" s="26" t="n">
        <v>44064</v>
      </c>
      <c r="C129" s="7" t="s">
        <v>71</v>
      </c>
      <c r="D129" s="7" t="s">
        <v>72</v>
      </c>
      <c r="E129" s="39" t="n">
        <v>672</v>
      </c>
      <c r="F129" s="28" t="n">
        <v>739</v>
      </c>
      <c r="G129" s="28" t="n">
        <v>572</v>
      </c>
      <c r="H129" s="28" t="n">
        <v>572</v>
      </c>
      <c r="I129" s="58" t="n">
        <v>0.99</v>
      </c>
      <c r="J129" s="59" t="n">
        <v>0.94</v>
      </c>
      <c r="K129" s="62" t="n">
        <f aca="false">IFERROR(H129/G129,1)</f>
        <v>1</v>
      </c>
      <c r="L129" s="61" t="n">
        <f aca="false">IFERROR(E129/F129,0)</f>
        <v>0.909336941813261</v>
      </c>
    </row>
    <row r="130" customFormat="false" ht="14.4" hidden="false" customHeight="false" outlineLevel="0" collapsed="false">
      <c r="A130" s="25" t="s">
        <v>135</v>
      </c>
      <c r="B130" s="26" t="n">
        <v>44064</v>
      </c>
      <c r="C130" s="7" t="s">
        <v>73</v>
      </c>
      <c r="D130" s="7" t="s">
        <v>74</v>
      </c>
      <c r="E130" s="39" t="n">
        <v>1074</v>
      </c>
      <c r="F130" s="28" t="n">
        <v>1181</v>
      </c>
      <c r="G130" s="28" t="n">
        <v>974</v>
      </c>
      <c r="H130" s="28" t="n">
        <v>974</v>
      </c>
      <c r="I130" s="58" t="n">
        <v>0.99</v>
      </c>
      <c r="J130" s="59" t="n">
        <v>0.94</v>
      </c>
      <c r="K130" s="62" t="n">
        <f aca="false">IFERROR(H130/G130,1)</f>
        <v>1</v>
      </c>
      <c r="L130" s="61" t="n">
        <f aca="false">IFERROR(E130/F130,0)</f>
        <v>0.909398814563929</v>
      </c>
    </row>
    <row r="131" customFormat="false" ht="14.4" hidden="false" customHeight="false" outlineLevel="0" collapsed="false">
      <c r="A131" s="25" t="s">
        <v>135</v>
      </c>
      <c r="B131" s="26" t="n">
        <v>44064</v>
      </c>
      <c r="C131" s="7" t="s">
        <v>75</v>
      </c>
      <c r="D131" s="7" t="s">
        <v>76</v>
      </c>
      <c r="E131" s="28" t="n">
        <v>427</v>
      </c>
      <c r="F131" s="28" t="n">
        <v>431</v>
      </c>
      <c r="G131" s="28" t="n">
        <v>0</v>
      </c>
      <c r="H131" s="28" t="n">
        <v>0</v>
      </c>
      <c r="I131" s="58" t="n">
        <v>0.99</v>
      </c>
      <c r="J131" s="59" t="n">
        <v>0.94</v>
      </c>
      <c r="K131" s="62" t="n">
        <f aca="false">IFERROR(H131/G131,1)</f>
        <v>1</v>
      </c>
      <c r="L131" s="61" t="n">
        <f aca="false">IFERROR(E131/F131,0)</f>
        <v>0.990719257540603</v>
      </c>
    </row>
    <row r="132" customFormat="false" ht="14.4" hidden="false" customHeight="false" outlineLevel="0" collapsed="false">
      <c r="A132" s="25" t="s">
        <v>135</v>
      </c>
      <c r="B132" s="26" t="n">
        <v>44065</v>
      </c>
      <c r="C132" s="7" t="s">
        <v>55</v>
      </c>
      <c r="D132" s="7" t="s">
        <v>56</v>
      </c>
      <c r="E132" s="28" t="n">
        <v>618</v>
      </c>
      <c r="F132" s="28" t="n">
        <v>679</v>
      </c>
      <c r="G132" s="28" t="n">
        <v>0</v>
      </c>
      <c r="H132" s="28" t="n">
        <v>0</v>
      </c>
      <c r="I132" s="58" t="n">
        <v>0.99</v>
      </c>
      <c r="J132" s="59" t="n">
        <v>0.96</v>
      </c>
      <c r="K132" s="60"/>
      <c r="L132" s="61" t="n">
        <f aca="false">IFERROR(E132/F132,0)</f>
        <v>0.910162002945508</v>
      </c>
    </row>
    <row r="133" customFormat="false" ht="14.4" hidden="false" customHeight="false" outlineLevel="0" collapsed="false">
      <c r="A133" s="25" t="s">
        <v>135</v>
      </c>
      <c r="B133" s="26" t="n">
        <v>44065</v>
      </c>
      <c r="C133" s="7" t="s">
        <v>57</v>
      </c>
      <c r="D133" s="7" t="s">
        <v>58</v>
      </c>
      <c r="E133" s="39" t="n">
        <v>783</v>
      </c>
      <c r="F133" s="28" t="n">
        <v>861</v>
      </c>
      <c r="G133" s="28" t="n">
        <v>0</v>
      </c>
      <c r="H133" s="28" t="n">
        <v>0</v>
      </c>
      <c r="I133" s="58" t="n">
        <v>0.99</v>
      </c>
      <c r="J133" s="59" t="n">
        <v>0.96</v>
      </c>
      <c r="K133" s="60"/>
      <c r="L133" s="61" t="n">
        <f aca="false">IFERROR(E133/F133,0)</f>
        <v>0.909407665505226</v>
      </c>
    </row>
    <row r="134" customFormat="false" ht="14.4" hidden="false" customHeight="false" outlineLevel="0" collapsed="false">
      <c r="A134" s="25" t="s">
        <v>135</v>
      </c>
      <c r="B134" s="26" t="n">
        <v>44065</v>
      </c>
      <c r="C134" s="7" t="s">
        <v>59</v>
      </c>
      <c r="D134" s="7" t="s">
        <v>60</v>
      </c>
      <c r="E134" s="28" t="n">
        <v>724</v>
      </c>
      <c r="F134" s="28" t="n">
        <v>796</v>
      </c>
      <c r="G134" s="28" t="n">
        <v>0</v>
      </c>
      <c r="H134" s="28" t="n">
        <v>0</v>
      </c>
      <c r="I134" s="58" t="n">
        <v>0.99</v>
      </c>
      <c r="J134" s="59" t="n">
        <v>0.96</v>
      </c>
      <c r="K134" s="60"/>
      <c r="L134" s="61" t="n">
        <f aca="false">IFERROR(E134/F134,0)</f>
        <v>0.909547738693467</v>
      </c>
    </row>
    <row r="135" customFormat="false" ht="14.4" hidden="false" customHeight="false" outlineLevel="0" collapsed="false">
      <c r="A135" s="25" t="s">
        <v>135</v>
      </c>
      <c r="B135" s="26" t="n">
        <v>44065</v>
      </c>
      <c r="C135" s="7" t="s">
        <v>61</v>
      </c>
      <c r="D135" s="7" t="s">
        <v>62</v>
      </c>
      <c r="E135" s="28" t="n">
        <v>852</v>
      </c>
      <c r="F135" s="28" t="n">
        <v>937</v>
      </c>
      <c r="G135" s="28" t="n">
        <v>0</v>
      </c>
      <c r="H135" s="28" t="n">
        <v>0</v>
      </c>
      <c r="I135" s="58" t="n">
        <v>0.99</v>
      </c>
      <c r="J135" s="59" t="n">
        <v>0.96</v>
      </c>
      <c r="K135" s="60"/>
      <c r="L135" s="61" t="n">
        <f aca="false">IFERROR(E135/F135,0)</f>
        <v>0.909284951974386</v>
      </c>
    </row>
    <row r="136" customFormat="false" ht="14.4" hidden="false" customHeight="false" outlineLevel="0" collapsed="false">
      <c r="A136" s="25" t="s">
        <v>135</v>
      </c>
      <c r="B136" s="26" t="n">
        <v>44065</v>
      </c>
      <c r="C136" s="7" t="s">
        <v>63</v>
      </c>
      <c r="D136" s="7" t="s">
        <v>64</v>
      </c>
      <c r="E136" s="28" t="n">
        <v>0</v>
      </c>
      <c r="F136" s="28" t="n">
        <v>0</v>
      </c>
      <c r="G136" s="28" t="n">
        <v>0</v>
      </c>
      <c r="H136" s="28" t="n">
        <v>0</v>
      </c>
      <c r="I136" s="58" t="n">
        <v>0.99</v>
      </c>
      <c r="J136" s="59" t="n">
        <v>0.96</v>
      </c>
      <c r="K136" s="60"/>
      <c r="L136" s="61"/>
    </row>
    <row r="137" customFormat="false" ht="14.4" hidden="false" customHeight="false" outlineLevel="0" collapsed="false">
      <c r="A137" s="25" t="s">
        <v>135</v>
      </c>
      <c r="B137" s="26" t="n">
        <v>44065</v>
      </c>
      <c r="C137" s="7" t="s">
        <v>65</v>
      </c>
      <c r="D137" s="7" t="s">
        <v>66</v>
      </c>
      <c r="E137" s="28" t="n">
        <v>0</v>
      </c>
      <c r="F137" s="28" t="n">
        <v>0</v>
      </c>
      <c r="G137" s="28" t="n">
        <v>0</v>
      </c>
      <c r="H137" s="28" t="n">
        <v>0</v>
      </c>
      <c r="I137" s="58" t="n">
        <v>0.99</v>
      </c>
      <c r="J137" s="59" t="n">
        <v>0.96</v>
      </c>
      <c r="K137" s="60"/>
      <c r="L137" s="61"/>
    </row>
    <row r="138" customFormat="false" ht="14.4" hidden="false" customHeight="false" outlineLevel="0" collapsed="false">
      <c r="A138" s="25" t="s">
        <v>135</v>
      </c>
      <c r="B138" s="26" t="n">
        <v>44065</v>
      </c>
      <c r="C138" s="7" t="s">
        <v>67</v>
      </c>
      <c r="D138" s="7" t="s">
        <v>68</v>
      </c>
      <c r="E138" s="28" t="n">
        <v>356</v>
      </c>
      <c r="F138" s="28" t="n">
        <v>391</v>
      </c>
      <c r="G138" s="28" t="n">
        <v>0</v>
      </c>
      <c r="H138" s="28" t="n">
        <v>0</v>
      </c>
      <c r="I138" s="58" t="n">
        <v>0.99</v>
      </c>
      <c r="J138" s="59" t="n">
        <v>0.96</v>
      </c>
      <c r="K138" s="60"/>
      <c r="L138" s="61" t="n">
        <f aca="false">IFERROR(E138/F138,0)</f>
        <v>0.910485933503836</v>
      </c>
    </row>
    <row r="139" customFormat="false" ht="14.4" hidden="false" customHeight="false" outlineLevel="0" collapsed="false">
      <c r="A139" s="25" t="s">
        <v>135</v>
      </c>
      <c r="B139" s="26" t="n">
        <v>44065</v>
      </c>
      <c r="C139" s="7" t="s">
        <v>69</v>
      </c>
      <c r="D139" s="7" t="s">
        <v>70</v>
      </c>
      <c r="E139" s="28" t="n">
        <v>724</v>
      </c>
      <c r="F139" s="28" t="n">
        <v>796</v>
      </c>
      <c r="G139" s="28" t="n">
        <v>0</v>
      </c>
      <c r="H139" s="28" t="n">
        <v>0</v>
      </c>
      <c r="I139" s="58" t="n">
        <v>0.99</v>
      </c>
      <c r="J139" s="59" t="n">
        <v>0.96</v>
      </c>
      <c r="K139" s="60"/>
      <c r="L139" s="61" t="n">
        <f aca="false">IFERROR(E139/F139,0)</f>
        <v>0.909547738693467</v>
      </c>
    </row>
    <row r="140" customFormat="false" ht="14.4" hidden="false" customHeight="false" outlineLevel="0" collapsed="false">
      <c r="A140" s="25" t="s">
        <v>135</v>
      </c>
      <c r="B140" s="26" t="n">
        <v>44065</v>
      </c>
      <c r="C140" s="7" t="s">
        <v>71</v>
      </c>
      <c r="D140" s="7" t="s">
        <v>72</v>
      </c>
      <c r="E140" s="28" t="n">
        <v>852</v>
      </c>
      <c r="F140" s="28" t="n">
        <v>937</v>
      </c>
      <c r="G140" s="28" t="n">
        <v>752</v>
      </c>
      <c r="H140" s="28" t="n">
        <v>752</v>
      </c>
      <c r="I140" s="58" t="n">
        <v>0.99</v>
      </c>
      <c r="J140" s="59" t="n">
        <v>0.94</v>
      </c>
      <c r="K140" s="62" t="n">
        <f aca="false">IFERROR(H140/G140,1)</f>
        <v>1</v>
      </c>
      <c r="L140" s="61" t="n">
        <f aca="false">IFERROR(E140/F140,0)</f>
        <v>0.909284951974386</v>
      </c>
    </row>
    <row r="141" customFormat="false" ht="14.4" hidden="false" customHeight="false" outlineLevel="0" collapsed="false">
      <c r="A141" s="25" t="s">
        <v>135</v>
      </c>
      <c r="B141" s="26" t="n">
        <v>44065</v>
      </c>
      <c r="C141" s="7" t="s">
        <v>73</v>
      </c>
      <c r="D141" s="7" t="s">
        <v>74</v>
      </c>
      <c r="E141" s="28" t="n">
        <v>816</v>
      </c>
      <c r="F141" s="28" t="n">
        <v>840</v>
      </c>
      <c r="G141" s="28" t="n">
        <v>716</v>
      </c>
      <c r="H141" s="28" t="n">
        <v>716</v>
      </c>
      <c r="I141" s="58" t="n">
        <v>0.99</v>
      </c>
      <c r="J141" s="59" t="n">
        <v>0.94</v>
      </c>
      <c r="K141" s="62" t="n">
        <f aca="false">IFERROR(H141/G141,1)</f>
        <v>1</v>
      </c>
      <c r="L141" s="61" t="n">
        <f aca="false">IFERROR(E141/F141,0)</f>
        <v>0.971428571428571</v>
      </c>
    </row>
    <row r="142" customFormat="false" ht="14.4" hidden="false" customHeight="false" outlineLevel="0" collapsed="false">
      <c r="A142" s="25" t="s">
        <v>135</v>
      </c>
      <c r="B142" s="26" t="n">
        <v>44065</v>
      </c>
      <c r="C142" s="7" t="s">
        <v>75</v>
      </c>
      <c r="D142" s="7" t="s">
        <v>76</v>
      </c>
      <c r="E142" s="39" t="n">
        <v>873</v>
      </c>
      <c r="F142" s="28" t="n">
        <v>960</v>
      </c>
      <c r="G142" s="28" t="n">
        <v>773</v>
      </c>
      <c r="H142" s="28" t="n">
        <v>773</v>
      </c>
      <c r="I142" s="58" t="n">
        <v>0.99</v>
      </c>
      <c r="J142" s="59" t="n">
        <v>0.94</v>
      </c>
      <c r="K142" s="62" t="n">
        <f aca="false">IFERROR(H142/G142,1)</f>
        <v>1</v>
      </c>
      <c r="L142" s="61" t="n">
        <f aca="false">IFERROR(E142/F142,0)</f>
        <v>0.909375</v>
      </c>
    </row>
    <row r="143" customFormat="false" ht="14.4" hidden="false" customHeight="false" outlineLevel="0" collapsed="false">
      <c r="A143" s="25" t="s">
        <v>135</v>
      </c>
      <c r="B143" s="26" t="n">
        <v>44066</v>
      </c>
      <c r="C143" s="7" t="s">
        <v>55</v>
      </c>
      <c r="D143" s="7" t="s">
        <v>56</v>
      </c>
      <c r="E143" s="28" t="n">
        <v>851</v>
      </c>
      <c r="F143" s="28" t="n">
        <v>936</v>
      </c>
      <c r="G143" s="28" t="n">
        <v>0</v>
      </c>
      <c r="H143" s="28" t="n">
        <v>0</v>
      </c>
      <c r="I143" s="58" t="n">
        <v>0.99</v>
      </c>
      <c r="J143" s="59" t="n">
        <v>0.96</v>
      </c>
      <c r="K143" s="60"/>
      <c r="L143" s="61" t="n">
        <f aca="false">IFERROR(E143/F143,0)</f>
        <v>0.909188034188034</v>
      </c>
    </row>
    <row r="144" customFormat="false" ht="14.4" hidden="false" customHeight="false" outlineLevel="0" collapsed="false">
      <c r="A144" s="25" t="s">
        <v>135</v>
      </c>
      <c r="B144" s="26" t="n">
        <v>44066</v>
      </c>
      <c r="C144" s="7" t="s">
        <v>57</v>
      </c>
      <c r="D144" s="7" t="s">
        <v>58</v>
      </c>
      <c r="E144" s="28" t="n">
        <v>861</v>
      </c>
      <c r="F144" s="28" t="n">
        <v>947</v>
      </c>
      <c r="G144" s="28" t="n">
        <v>0</v>
      </c>
      <c r="H144" s="28" t="n">
        <v>0</v>
      </c>
      <c r="I144" s="58" t="n">
        <v>0.99</v>
      </c>
      <c r="J144" s="59" t="n">
        <v>0.96</v>
      </c>
      <c r="K144" s="60"/>
      <c r="L144" s="61" t="n">
        <f aca="false">IFERROR(E144/F144,0)</f>
        <v>0.909186906019007</v>
      </c>
    </row>
    <row r="145" customFormat="false" ht="14.4" hidden="false" customHeight="false" outlineLevel="0" collapsed="false">
      <c r="A145" s="25" t="s">
        <v>135</v>
      </c>
      <c r="B145" s="26" t="n">
        <v>44066</v>
      </c>
      <c r="C145" s="7" t="s">
        <v>59</v>
      </c>
      <c r="D145" s="7" t="s">
        <v>60</v>
      </c>
      <c r="E145" s="28" t="n">
        <v>1106</v>
      </c>
      <c r="F145" s="28" t="n">
        <v>1216</v>
      </c>
      <c r="G145" s="28" t="n">
        <v>0</v>
      </c>
      <c r="H145" s="28" t="n">
        <v>0</v>
      </c>
      <c r="I145" s="58" t="n">
        <v>0.99</v>
      </c>
      <c r="J145" s="59" t="n">
        <v>0.96</v>
      </c>
      <c r="K145" s="60"/>
      <c r="L145" s="61" t="n">
        <f aca="false">IFERROR(E145/F145,0)</f>
        <v>0.90953947368421</v>
      </c>
    </row>
    <row r="146" customFormat="false" ht="14.4" hidden="false" customHeight="false" outlineLevel="0" collapsed="false">
      <c r="A146" s="25" t="s">
        <v>135</v>
      </c>
      <c r="B146" s="26" t="n">
        <v>44066</v>
      </c>
      <c r="C146" s="7" t="s">
        <v>61</v>
      </c>
      <c r="D146" s="7" t="s">
        <v>62</v>
      </c>
      <c r="E146" s="28" t="n">
        <v>728</v>
      </c>
      <c r="F146" s="28" t="n">
        <v>800</v>
      </c>
      <c r="G146" s="28" t="n">
        <v>0</v>
      </c>
      <c r="H146" s="28" t="n">
        <v>0</v>
      </c>
      <c r="I146" s="58" t="n">
        <v>0.99</v>
      </c>
      <c r="J146" s="59" t="n">
        <v>0.96</v>
      </c>
      <c r="K146" s="60"/>
      <c r="L146" s="61" t="n">
        <f aca="false">IFERROR(E146/F146,0)</f>
        <v>0.91</v>
      </c>
    </row>
    <row r="147" customFormat="false" ht="14.4" hidden="false" customHeight="false" outlineLevel="0" collapsed="false">
      <c r="A147" s="25" t="s">
        <v>135</v>
      </c>
      <c r="B147" s="26" t="n">
        <v>44066</v>
      </c>
      <c r="C147" s="7" t="s">
        <v>63</v>
      </c>
      <c r="D147" s="7" t="s">
        <v>64</v>
      </c>
      <c r="E147" s="28" t="n">
        <v>788</v>
      </c>
      <c r="F147" s="28" t="n">
        <v>866</v>
      </c>
      <c r="G147" s="28" t="n">
        <v>0</v>
      </c>
      <c r="H147" s="28" t="n">
        <v>0</v>
      </c>
      <c r="I147" s="58" t="n">
        <v>0.99</v>
      </c>
      <c r="J147" s="59" t="n">
        <v>0.96</v>
      </c>
      <c r="K147" s="60"/>
      <c r="L147" s="61" t="n">
        <f aca="false">IFERROR(E147/F147,0)</f>
        <v>0.909930715935335</v>
      </c>
    </row>
    <row r="148" customFormat="false" ht="14.4" hidden="false" customHeight="false" outlineLevel="0" collapsed="false">
      <c r="A148" s="25" t="s">
        <v>135</v>
      </c>
      <c r="B148" s="26" t="n">
        <v>44066</v>
      </c>
      <c r="C148" s="7" t="s">
        <v>65</v>
      </c>
      <c r="D148" s="7" t="s">
        <v>66</v>
      </c>
      <c r="E148" s="28" t="n">
        <v>577</v>
      </c>
      <c r="F148" s="28" t="n">
        <v>634</v>
      </c>
      <c r="G148" s="28" t="n">
        <v>0</v>
      </c>
      <c r="H148" s="28" t="n">
        <v>0</v>
      </c>
      <c r="I148" s="58" t="n">
        <v>0.99</v>
      </c>
      <c r="J148" s="59" t="n">
        <v>0.96</v>
      </c>
      <c r="K148" s="60"/>
      <c r="L148" s="61" t="n">
        <f aca="false">IFERROR(E148/F148,0)</f>
        <v>0.910094637223975</v>
      </c>
    </row>
    <row r="149" customFormat="false" ht="14.4" hidden="false" customHeight="false" outlineLevel="0" collapsed="false">
      <c r="A149" s="25" t="s">
        <v>135</v>
      </c>
      <c r="B149" s="26" t="n">
        <v>44066</v>
      </c>
      <c r="C149" s="7" t="s">
        <v>67</v>
      </c>
      <c r="D149" s="7" t="s">
        <v>68</v>
      </c>
      <c r="E149" s="39" t="n">
        <v>672</v>
      </c>
      <c r="F149" s="28" t="n">
        <v>739</v>
      </c>
      <c r="G149" s="28" t="n">
        <v>0</v>
      </c>
      <c r="H149" s="28" t="n">
        <v>0</v>
      </c>
      <c r="I149" s="58" t="n">
        <v>0.99</v>
      </c>
      <c r="J149" s="59" t="n">
        <v>0.96</v>
      </c>
      <c r="K149" s="60"/>
      <c r="L149" s="61" t="n">
        <f aca="false">IFERROR(E149/F149,0)</f>
        <v>0.909336941813261</v>
      </c>
    </row>
    <row r="150" customFormat="false" ht="14.4" hidden="false" customHeight="false" outlineLevel="0" collapsed="false">
      <c r="A150" s="25" t="s">
        <v>135</v>
      </c>
      <c r="B150" s="26" t="n">
        <v>44066</v>
      </c>
      <c r="C150" s="7" t="s">
        <v>69</v>
      </c>
      <c r="D150" s="7" t="s">
        <v>70</v>
      </c>
      <c r="E150" s="39" t="n">
        <v>1074</v>
      </c>
      <c r="F150" s="28" t="n">
        <v>1181</v>
      </c>
      <c r="G150" s="28" t="n">
        <v>0</v>
      </c>
      <c r="H150" s="28" t="n">
        <v>0</v>
      </c>
      <c r="I150" s="58" t="n">
        <v>0.99</v>
      </c>
      <c r="J150" s="59" t="n">
        <v>0.96</v>
      </c>
      <c r="K150" s="60"/>
      <c r="L150" s="61" t="n">
        <f aca="false">IFERROR(E150/F150,0)</f>
        <v>0.909398814563929</v>
      </c>
    </row>
    <row r="151" customFormat="false" ht="14.4" hidden="false" customHeight="false" outlineLevel="0" collapsed="false">
      <c r="A151" s="25" t="s">
        <v>135</v>
      </c>
      <c r="B151" s="26" t="n">
        <v>44066</v>
      </c>
      <c r="C151" s="7" t="s">
        <v>71</v>
      </c>
      <c r="D151" s="7" t="s">
        <v>72</v>
      </c>
      <c r="E151" s="28" t="n">
        <v>427</v>
      </c>
      <c r="F151" s="28" t="n">
        <v>491</v>
      </c>
      <c r="G151" s="28" t="n">
        <v>327</v>
      </c>
      <c r="H151" s="28" t="n">
        <v>327</v>
      </c>
      <c r="I151" s="58" t="n">
        <v>0.99</v>
      </c>
      <c r="J151" s="59" t="n">
        <v>0.94</v>
      </c>
      <c r="K151" s="62" t="n">
        <f aca="false">IFERROR(H151/G151,1)</f>
        <v>1</v>
      </c>
      <c r="L151" s="61" t="n">
        <f aca="false">IFERROR(E151/F151,0)</f>
        <v>0.869653767820774</v>
      </c>
    </row>
    <row r="152" customFormat="false" ht="14.4" hidden="false" customHeight="false" outlineLevel="0" collapsed="false">
      <c r="A152" s="25" t="s">
        <v>135</v>
      </c>
      <c r="B152" s="26" t="n">
        <v>44066</v>
      </c>
      <c r="C152" s="7" t="s">
        <v>73</v>
      </c>
      <c r="D152" s="7" t="s">
        <v>74</v>
      </c>
      <c r="E152" s="28" t="n">
        <v>582</v>
      </c>
      <c r="F152" s="28" t="n">
        <v>640</v>
      </c>
      <c r="G152" s="28" t="n">
        <v>482</v>
      </c>
      <c r="H152" s="28" t="n">
        <v>482</v>
      </c>
      <c r="I152" s="58" t="n">
        <v>0.99</v>
      </c>
      <c r="J152" s="59" t="n">
        <v>0.94</v>
      </c>
      <c r="K152" s="62" t="n">
        <f aca="false">IFERROR(H152/G152,1)</f>
        <v>1</v>
      </c>
      <c r="L152" s="61" t="n">
        <f aca="false">IFERROR(E152/F152,0)</f>
        <v>0.909375</v>
      </c>
    </row>
    <row r="153" customFormat="false" ht="14.4" hidden="false" customHeight="false" outlineLevel="0" collapsed="false">
      <c r="A153" s="25" t="s">
        <v>135</v>
      </c>
      <c r="B153" s="26" t="n">
        <v>44066</v>
      </c>
      <c r="C153" s="7" t="s">
        <v>75</v>
      </c>
      <c r="D153" s="7" t="s">
        <v>76</v>
      </c>
      <c r="E153" s="28" t="n">
        <v>618</v>
      </c>
      <c r="F153" s="28" t="n">
        <v>679</v>
      </c>
      <c r="G153" s="28" t="n">
        <v>518</v>
      </c>
      <c r="H153" s="28" t="n">
        <v>518</v>
      </c>
      <c r="I153" s="58" t="n">
        <v>0.99</v>
      </c>
      <c r="J153" s="59" t="n">
        <v>0.94</v>
      </c>
      <c r="K153" s="62" t="n">
        <f aca="false">IFERROR(H153/G153,1)</f>
        <v>1</v>
      </c>
      <c r="L153" s="61" t="n">
        <f aca="false">IFERROR(E153/F153,0)</f>
        <v>0.910162002945508</v>
      </c>
    </row>
    <row r="154" customFormat="false" ht="14.4" hidden="false" customHeight="false" outlineLevel="0" collapsed="false">
      <c r="A154" s="43" t="s">
        <v>136</v>
      </c>
      <c r="B154" s="26" t="n">
        <v>44067</v>
      </c>
      <c r="C154" s="7" t="s">
        <v>55</v>
      </c>
      <c r="D154" s="7" t="s">
        <v>56</v>
      </c>
      <c r="E154" s="28" t="n">
        <v>724</v>
      </c>
      <c r="F154" s="28" t="n">
        <v>847</v>
      </c>
      <c r="G154" s="28" t="n">
        <v>0</v>
      </c>
      <c r="H154" s="28" t="n">
        <v>0</v>
      </c>
      <c r="I154" s="58" t="n">
        <v>0.99</v>
      </c>
      <c r="J154" s="59" t="n">
        <v>0.96</v>
      </c>
      <c r="K154" s="60"/>
      <c r="L154" s="61" t="n">
        <f aca="false">IFERROR(E154/F154,0)</f>
        <v>0.854781582054309</v>
      </c>
    </row>
    <row r="155" customFormat="false" ht="14.4" hidden="false" customHeight="false" outlineLevel="0" collapsed="false">
      <c r="A155" s="43" t="s">
        <v>136</v>
      </c>
      <c r="B155" s="26" t="n">
        <v>44067</v>
      </c>
      <c r="C155" s="7" t="s">
        <v>57</v>
      </c>
      <c r="D155" s="7" t="s">
        <v>58</v>
      </c>
      <c r="E155" s="28" t="n">
        <v>852</v>
      </c>
      <c r="F155" s="28" t="n">
        <v>937</v>
      </c>
      <c r="G155" s="28" t="n">
        <v>0</v>
      </c>
      <c r="H155" s="28" t="n">
        <v>0</v>
      </c>
      <c r="I155" s="58" t="n">
        <v>0.99</v>
      </c>
      <c r="J155" s="59" t="n">
        <v>0.96</v>
      </c>
      <c r="K155" s="60"/>
      <c r="L155" s="61" t="n">
        <f aca="false">IFERROR(E155/F155,0)</f>
        <v>0.909284951974386</v>
      </c>
    </row>
    <row r="156" customFormat="false" ht="14.4" hidden="false" customHeight="false" outlineLevel="0" collapsed="false">
      <c r="A156" s="43" t="s">
        <v>136</v>
      </c>
      <c r="B156" s="26" t="n">
        <v>44067</v>
      </c>
      <c r="C156" s="7" t="s">
        <v>59</v>
      </c>
      <c r="D156" s="7" t="s">
        <v>60</v>
      </c>
      <c r="E156" s="39" t="n">
        <v>255.335664335662</v>
      </c>
      <c r="F156" s="28" t="n">
        <v>280</v>
      </c>
      <c r="G156" s="28" t="n">
        <v>0</v>
      </c>
      <c r="H156" s="28" t="n">
        <v>0</v>
      </c>
      <c r="I156" s="58" t="n">
        <v>0.99</v>
      </c>
      <c r="J156" s="59" t="n">
        <v>0.96</v>
      </c>
      <c r="K156" s="60"/>
      <c r="L156" s="61" t="n">
        <f aca="false">IFERROR(E156/F156,0)</f>
        <v>0.911913086913078</v>
      </c>
    </row>
    <row r="157" customFormat="false" ht="14.4" hidden="false" customHeight="false" outlineLevel="0" collapsed="false">
      <c r="A157" s="43" t="s">
        <v>136</v>
      </c>
      <c r="B157" s="26" t="n">
        <v>44067</v>
      </c>
      <c r="C157" s="7" t="s">
        <v>61</v>
      </c>
      <c r="D157" s="7" t="s">
        <v>62</v>
      </c>
      <c r="E157" s="28" t="n">
        <v>264.234265734262</v>
      </c>
      <c r="F157" s="28" t="n">
        <v>290</v>
      </c>
      <c r="G157" s="28" t="n">
        <v>0</v>
      </c>
      <c r="H157" s="28" t="n">
        <v>0</v>
      </c>
      <c r="I157" s="58" t="n">
        <v>0.99</v>
      </c>
      <c r="J157" s="59" t="n">
        <v>0.96</v>
      </c>
      <c r="K157" s="60"/>
      <c r="L157" s="61" t="n">
        <f aca="false">IFERROR(E157/F157,0)</f>
        <v>0.911152640462972</v>
      </c>
    </row>
    <row r="158" customFormat="false" ht="14.4" hidden="false" customHeight="false" outlineLevel="0" collapsed="false">
      <c r="A158" s="43" t="s">
        <v>136</v>
      </c>
      <c r="B158" s="26" t="n">
        <v>44067</v>
      </c>
      <c r="C158" s="7" t="s">
        <v>63</v>
      </c>
      <c r="D158" s="7" t="s">
        <v>64</v>
      </c>
      <c r="E158" s="28" t="n">
        <v>273.132867132862</v>
      </c>
      <c r="F158" s="28" t="n">
        <v>300</v>
      </c>
      <c r="G158" s="28" t="n">
        <v>0</v>
      </c>
      <c r="H158" s="28" t="n">
        <v>0</v>
      </c>
      <c r="I158" s="58" t="n">
        <v>0.99</v>
      </c>
      <c r="J158" s="59" t="n">
        <v>0.96</v>
      </c>
      <c r="K158" s="60"/>
      <c r="L158" s="61" t="n">
        <f aca="false">IFERROR(E158/F158,0)</f>
        <v>0.910442890442873</v>
      </c>
    </row>
    <row r="159" customFormat="false" ht="14.4" hidden="false" customHeight="false" outlineLevel="0" collapsed="false">
      <c r="A159" s="43" t="s">
        <v>136</v>
      </c>
      <c r="B159" s="26" t="n">
        <v>44067</v>
      </c>
      <c r="C159" s="7" t="s">
        <v>65</v>
      </c>
      <c r="D159" s="7" t="s">
        <v>66</v>
      </c>
      <c r="E159" s="28" t="n">
        <v>282.031468531472</v>
      </c>
      <c r="F159" s="28" t="n">
        <v>310</v>
      </c>
      <c r="G159" s="28" t="n">
        <v>0</v>
      </c>
      <c r="H159" s="28" t="n">
        <v>0</v>
      </c>
      <c r="I159" s="58" t="n">
        <v>0.99</v>
      </c>
      <c r="J159" s="59" t="n">
        <v>0.96</v>
      </c>
      <c r="K159" s="60"/>
      <c r="L159" s="61" t="n">
        <f aca="false">IFERROR(E159/F159,0)</f>
        <v>0.909778930746684</v>
      </c>
    </row>
    <row r="160" customFormat="false" ht="14.4" hidden="false" customHeight="false" outlineLevel="0" collapsed="false">
      <c r="A160" s="43" t="s">
        <v>136</v>
      </c>
      <c r="B160" s="26" t="n">
        <v>44067</v>
      </c>
      <c r="C160" s="7" t="s">
        <v>67</v>
      </c>
      <c r="D160" s="7" t="s">
        <v>68</v>
      </c>
      <c r="E160" s="28" t="n">
        <v>290.930069930072</v>
      </c>
      <c r="F160" s="28" t="n">
        <v>320</v>
      </c>
      <c r="G160" s="28" t="n">
        <v>0</v>
      </c>
      <c r="H160" s="28" t="n">
        <v>0</v>
      </c>
      <c r="I160" s="58" t="n">
        <v>0.99</v>
      </c>
      <c r="J160" s="59" t="n">
        <v>0.96</v>
      </c>
      <c r="K160" s="60"/>
      <c r="L160" s="61" t="n">
        <f aca="false">IFERROR(E160/F160,0)</f>
        <v>0.909156468531475</v>
      </c>
    </row>
    <row r="161" customFormat="false" ht="14.4" hidden="false" customHeight="false" outlineLevel="0" collapsed="false">
      <c r="A161" s="43" t="s">
        <v>136</v>
      </c>
      <c r="B161" s="26" t="n">
        <v>44067</v>
      </c>
      <c r="C161" s="7" t="s">
        <v>69</v>
      </c>
      <c r="D161" s="7" t="s">
        <v>70</v>
      </c>
      <c r="E161" s="28" t="n">
        <v>299.828671328672</v>
      </c>
      <c r="F161" s="28" t="n">
        <v>368</v>
      </c>
      <c r="G161" s="28" t="n">
        <v>0</v>
      </c>
      <c r="H161" s="28" t="n">
        <v>0</v>
      </c>
      <c r="I161" s="58" t="n">
        <v>0.99</v>
      </c>
      <c r="J161" s="59" t="n">
        <v>0.96</v>
      </c>
      <c r="K161" s="60"/>
      <c r="L161" s="61" t="n">
        <f aca="false">IFERROR(E161/F161,0)</f>
        <v>0.814751824262696</v>
      </c>
    </row>
    <row r="162" customFormat="false" ht="14.4" hidden="false" customHeight="false" outlineLevel="0" collapsed="false">
      <c r="A162" s="43" t="s">
        <v>136</v>
      </c>
      <c r="B162" s="26" t="n">
        <v>44067</v>
      </c>
      <c r="C162" s="7" t="s">
        <v>71</v>
      </c>
      <c r="D162" s="7" t="s">
        <v>72</v>
      </c>
      <c r="E162" s="28" t="n">
        <v>308.727272727272</v>
      </c>
      <c r="F162" s="28" t="n">
        <v>339</v>
      </c>
      <c r="G162" s="28" t="n">
        <v>200</v>
      </c>
      <c r="H162" s="28" t="n">
        <v>208.727272727272</v>
      </c>
      <c r="I162" s="58" t="n">
        <v>0.99</v>
      </c>
      <c r="J162" s="59" t="n">
        <v>0.94</v>
      </c>
      <c r="K162" s="62" t="n">
        <v>1</v>
      </c>
      <c r="L162" s="61" t="n">
        <f aca="false">IFERROR(E162/F162,0)</f>
        <v>0.910699919549475</v>
      </c>
    </row>
    <row r="163" customFormat="false" ht="14.4" hidden="false" customHeight="false" outlineLevel="0" collapsed="false">
      <c r="A163" s="43" t="s">
        <v>136</v>
      </c>
      <c r="B163" s="26" t="n">
        <v>44067</v>
      </c>
      <c r="C163" s="7" t="s">
        <v>73</v>
      </c>
      <c r="D163" s="7" t="s">
        <v>74</v>
      </c>
      <c r="E163" s="28" t="n">
        <v>317.625874125872</v>
      </c>
      <c r="F163" s="28" t="n">
        <v>349</v>
      </c>
      <c r="G163" s="28" t="n">
        <v>210</v>
      </c>
      <c r="H163" s="28" t="n">
        <v>217.625874125872</v>
      </c>
      <c r="I163" s="58" t="n">
        <v>0.99</v>
      </c>
      <c r="J163" s="59" t="n">
        <v>0.94</v>
      </c>
      <c r="K163" s="62" t="n">
        <v>1</v>
      </c>
      <c r="L163" s="61" t="n">
        <f aca="false">IFERROR(E163/F163,0)</f>
        <v>0.91010279119161</v>
      </c>
    </row>
    <row r="164" customFormat="false" ht="14.4" hidden="false" customHeight="false" outlineLevel="0" collapsed="false">
      <c r="A164" s="43" t="s">
        <v>136</v>
      </c>
      <c r="B164" s="26" t="n">
        <v>44067</v>
      </c>
      <c r="C164" s="7" t="s">
        <v>75</v>
      </c>
      <c r="D164" s="7" t="s">
        <v>76</v>
      </c>
      <c r="E164" s="39" t="n">
        <v>326.524475524472</v>
      </c>
      <c r="F164" s="28" t="n">
        <v>359</v>
      </c>
      <c r="G164" s="28" t="n">
        <v>227</v>
      </c>
      <c r="H164" s="28" t="n">
        <v>210</v>
      </c>
      <c r="I164" s="58" t="n">
        <v>0.99</v>
      </c>
      <c r="J164" s="59" t="n">
        <v>0.94</v>
      </c>
      <c r="K164" s="62" t="n">
        <f aca="false">IFERROR(H164/G164,1)</f>
        <v>0.92511013215859</v>
      </c>
      <c r="L164" s="61" t="n">
        <f aca="false">IFERROR(E164/F164,0)</f>
        <v>0.909538929037526</v>
      </c>
    </row>
    <row r="165" customFormat="false" ht="14.4" hidden="false" customHeight="false" outlineLevel="0" collapsed="false">
      <c r="A165" s="43" t="s">
        <v>136</v>
      </c>
      <c r="B165" s="26" t="n">
        <v>44068</v>
      </c>
      <c r="C165" s="7" t="s">
        <v>55</v>
      </c>
      <c r="D165" s="7" t="s">
        <v>56</v>
      </c>
      <c r="E165" s="28" t="n">
        <v>344.321678321682</v>
      </c>
      <c r="F165" s="28" t="n">
        <v>358</v>
      </c>
      <c r="G165" s="28" t="n">
        <v>0</v>
      </c>
      <c r="H165" s="28" t="n">
        <v>0</v>
      </c>
      <c r="I165" s="58" t="n">
        <v>0.99</v>
      </c>
      <c r="J165" s="59" t="n">
        <v>0.96</v>
      </c>
      <c r="K165" s="60"/>
      <c r="L165" s="61" t="n">
        <f aca="false">IFERROR(E165/F165,0)</f>
        <v>0.961792397546598</v>
      </c>
    </row>
    <row r="166" customFormat="false" ht="14.4" hidden="false" customHeight="false" outlineLevel="0" collapsed="false">
      <c r="A166" s="43" t="s">
        <v>136</v>
      </c>
      <c r="B166" s="26" t="n">
        <v>44068</v>
      </c>
      <c r="C166" s="7" t="s">
        <v>57</v>
      </c>
      <c r="D166" s="7" t="s">
        <v>58</v>
      </c>
      <c r="E166" s="28" t="n">
        <v>353.220279720282</v>
      </c>
      <c r="F166" s="28" t="n">
        <v>388</v>
      </c>
      <c r="G166" s="28" t="n">
        <v>0</v>
      </c>
      <c r="H166" s="28" t="n">
        <v>0</v>
      </c>
      <c r="I166" s="58" t="n">
        <v>0.99</v>
      </c>
      <c r="J166" s="59" t="n">
        <v>0.96</v>
      </c>
      <c r="K166" s="60"/>
      <c r="L166" s="61" t="n">
        <f aca="false">IFERROR(E166/F166,0)</f>
        <v>0.91036154567083</v>
      </c>
    </row>
    <row r="167" customFormat="false" ht="14.4" hidden="false" customHeight="false" outlineLevel="0" collapsed="false">
      <c r="A167" s="43" t="s">
        <v>136</v>
      </c>
      <c r="B167" s="26" t="n">
        <v>44068</v>
      </c>
      <c r="C167" s="7" t="s">
        <v>59</v>
      </c>
      <c r="D167" s="7" t="s">
        <v>60</v>
      </c>
      <c r="E167" s="39" t="n">
        <v>362.118881118882</v>
      </c>
      <c r="F167" s="28" t="n">
        <v>398</v>
      </c>
      <c r="G167" s="28" t="n">
        <v>0</v>
      </c>
      <c r="H167" s="28" t="n">
        <v>0</v>
      </c>
      <c r="I167" s="58" t="n">
        <v>0.99</v>
      </c>
      <c r="J167" s="59" t="n">
        <v>0.96</v>
      </c>
      <c r="K167" s="60"/>
      <c r="L167" s="61" t="n">
        <f aca="false">IFERROR(E167/F167,0)</f>
        <v>0.909846434972065</v>
      </c>
    </row>
    <row r="168" customFormat="false" ht="14.4" hidden="false" customHeight="false" outlineLevel="0" collapsed="false">
      <c r="A168" s="43" t="s">
        <v>136</v>
      </c>
      <c r="B168" s="26" t="n">
        <v>44068</v>
      </c>
      <c r="C168" s="7" t="s">
        <v>61</v>
      </c>
      <c r="D168" s="7" t="s">
        <v>62</v>
      </c>
      <c r="E168" s="28" t="n">
        <v>371.017482517482</v>
      </c>
      <c r="F168" s="28" t="n">
        <v>408</v>
      </c>
      <c r="G168" s="28" t="n">
        <v>0</v>
      </c>
      <c r="H168" s="28" t="n">
        <v>0</v>
      </c>
      <c r="I168" s="58" t="n">
        <v>0.99</v>
      </c>
      <c r="J168" s="59" t="n">
        <v>0.96</v>
      </c>
      <c r="K168" s="60"/>
      <c r="L168" s="61" t="n">
        <f aca="false">IFERROR(E168/F168,0)</f>
        <v>0.90935657479775</v>
      </c>
    </row>
    <row r="169" customFormat="false" ht="14.4" hidden="false" customHeight="false" outlineLevel="0" collapsed="false">
      <c r="A169" s="43" t="s">
        <v>136</v>
      </c>
      <c r="B169" s="26" t="n">
        <v>44068</v>
      </c>
      <c r="C169" s="7" t="s">
        <v>63</v>
      </c>
      <c r="D169" s="7" t="s">
        <v>64</v>
      </c>
      <c r="E169" s="28" t="n">
        <v>379.916083916082</v>
      </c>
      <c r="F169" s="28" t="n">
        <v>417</v>
      </c>
      <c r="G169" s="28" t="n">
        <v>0</v>
      </c>
      <c r="H169" s="28" t="n">
        <v>0</v>
      </c>
      <c r="I169" s="58" t="n">
        <v>0.99</v>
      </c>
      <c r="J169" s="59" t="n">
        <v>0.96</v>
      </c>
      <c r="K169" s="60"/>
      <c r="L169" s="61" t="n">
        <f aca="false">IFERROR(E169/F169,0)</f>
        <v>0.911069745602115</v>
      </c>
    </row>
    <row r="170" customFormat="false" ht="14.4" hidden="false" customHeight="false" outlineLevel="0" collapsed="false">
      <c r="A170" s="43" t="s">
        <v>136</v>
      </c>
      <c r="B170" s="26" t="n">
        <v>44068</v>
      </c>
      <c r="C170" s="7" t="s">
        <v>65</v>
      </c>
      <c r="D170" s="7" t="s">
        <v>66</v>
      </c>
      <c r="E170" s="28" t="n">
        <v>388.814685314682</v>
      </c>
      <c r="F170" s="28" t="n">
        <v>427</v>
      </c>
      <c r="G170" s="28" t="n">
        <v>0</v>
      </c>
      <c r="H170" s="28" t="n">
        <v>0</v>
      </c>
      <c r="I170" s="58" t="n">
        <v>0.99</v>
      </c>
      <c r="J170" s="59" t="n">
        <v>0.96</v>
      </c>
      <c r="K170" s="60"/>
      <c r="L170" s="61" t="n">
        <f aca="false">IFERROR(E170/F170,0)</f>
        <v>0.910573033523845</v>
      </c>
    </row>
    <row r="171" customFormat="false" ht="14.4" hidden="false" customHeight="false" outlineLevel="0" collapsed="false">
      <c r="A171" s="43" t="s">
        <v>136</v>
      </c>
      <c r="B171" s="26" t="n">
        <v>44068</v>
      </c>
      <c r="C171" s="7" t="s">
        <v>67</v>
      </c>
      <c r="D171" s="7" t="s">
        <v>68</v>
      </c>
      <c r="E171" s="28" t="n">
        <v>397.713286713282</v>
      </c>
      <c r="F171" s="28" t="n">
        <v>437</v>
      </c>
      <c r="G171" s="63" t="n">
        <v>0</v>
      </c>
      <c r="H171" s="28" t="n">
        <v>0</v>
      </c>
      <c r="I171" s="58" t="n">
        <v>0.99</v>
      </c>
      <c r="J171" s="59" t="n">
        <v>0.96</v>
      </c>
      <c r="K171" s="60"/>
      <c r="L171" s="61" t="n">
        <f aca="false">IFERROR(E171/F171,0)</f>
        <v>0.910099054263803</v>
      </c>
    </row>
    <row r="172" customFormat="false" ht="14.4" hidden="false" customHeight="false" outlineLevel="0" collapsed="false">
      <c r="A172" s="43" t="s">
        <v>136</v>
      </c>
      <c r="B172" s="26" t="n">
        <v>44068</v>
      </c>
      <c r="C172" s="7" t="s">
        <v>69</v>
      </c>
      <c r="D172" s="7" t="s">
        <v>70</v>
      </c>
      <c r="E172" s="28" t="n">
        <v>406.611888111892</v>
      </c>
      <c r="F172" s="28" t="n">
        <v>431</v>
      </c>
      <c r="G172" s="63" t="n">
        <v>0</v>
      </c>
      <c r="H172" s="28" t="n">
        <v>0</v>
      </c>
      <c r="I172" s="58" t="n">
        <v>0.99</v>
      </c>
      <c r="J172" s="59" t="n">
        <v>0.96</v>
      </c>
      <c r="K172" s="60"/>
      <c r="L172" s="61" t="n">
        <f aca="false">IFERROR(E172/F172,0)</f>
        <v>0.943415053623879</v>
      </c>
    </row>
    <row r="173" customFormat="false" ht="14.4" hidden="false" customHeight="false" outlineLevel="0" collapsed="false">
      <c r="A173" s="43" t="s">
        <v>136</v>
      </c>
      <c r="B173" s="26" t="n">
        <v>44068</v>
      </c>
      <c r="C173" s="7" t="s">
        <v>71</v>
      </c>
      <c r="D173" s="7" t="s">
        <v>72</v>
      </c>
      <c r="E173" s="28" t="n">
        <v>415.510489510492</v>
      </c>
      <c r="F173" s="28" t="n">
        <v>457</v>
      </c>
      <c r="G173" s="28" t="n">
        <v>315</v>
      </c>
      <c r="H173" s="28" t="n">
        <v>315.510489510492</v>
      </c>
      <c r="I173" s="58" t="n">
        <v>0.99</v>
      </c>
      <c r="J173" s="59" t="n">
        <v>0.94</v>
      </c>
      <c r="K173" s="62" t="n">
        <v>1</v>
      </c>
      <c r="L173" s="61" t="n">
        <f aca="false">IFERROR(E173/F173,0)</f>
        <v>0.909213324968254</v>
      </c>
    </row>
    <row r="174" customFormat="false" ht="14.4" hidden="false" customHeight="false" outlineLevel="0" collapsed="false">
      <c r="A174" s="43" t="s">
        <v>136</v>
      </c>
      <c r="B174" s="26" t="n">
        <v>44068</v>
      </c>
      <c r="C174" s="7" t="s">
        <v>73</v>
      </c>
      <c r="D174" s="7" t="s">
        <v>74</v>
      </c>
      <c r="E174" s="28" t="n">
        <v>424.409090909092</v>
      </c>
      <c r="F174" s="28" t="n">
        <v>466</v>
      </c>
      <c r="G174" s="28" t="n">
        <v>324</v>
      </c>
      <c r="H174" s="28" t="n">
        <v>324.409090909092</v>
      </c>
      <c r="I174" s="58" t="n">
        <v>0.99</v>
      </c>
      <c r="J174" s="59" t="n">
        <v>0.94</v>
      </c>
      <c r="K174" s="62" t="n">
        <v>1</v>
      </c>
      <c r="L174" s="61" t="n">
        <f aca="false">IFERROR(E174/F174,0)</f>
        <v>0.910749122122515</v>
      </c>
    </row>
    <row r="175" customFormat="false" ht="14.4" hidden="false" customHeight="false" outlineLevel="0" collapsed="false">
      <c r="A175" s="43" t="s">
        <v>136</v>
      </c>
      <c r="B175" s="26" t="n">
        <v>44068</v>
      </c>
      <c r="C175" s="7" t="s">
        <v>75</v>
      </c>
      <c r="D175" s="7" t="s">
        <v>76</v>
      </c>
      <c r="E175" s="39" t="n">
        <v>433.307692307692</v>
      </c>
      <c r="F175" s="28" t="n">
        <v>476</v>
      </c>
      <c r="G175" s="28" t="n">
        <v>0</v>
      </c>
      <c r="H175" s="28" t="n">
        <v>0</v>
      </c>
      <c r="I175" s="58" t="n">
        <v>0.99</v>
      </c>
      <c r="J175" s="59" t="n">
        <v>0.94</v>
      </c>
      <c r="K175" s="62" t="n">
        <f aca="false">IFERROR(H175/G175,1)</f>
        <v>1</v>
      </c>
      <c r="L175" s="61" t="n">
        <f aca="false">IFERROR(E175/F175,0)</f>
        <v>0.910310277957336</v>
      </c>
    </row>
    <row r="176" customFormat="false" ht="14.4" hidden="false" customHeight="false" outlineLevel="0" collapsed="false">
      <c r="A176" s="43" t="s">
        <v>136</v>
      </c>
      <c r="B176" s="26" t="n">
        <v>44069</v>
      </c>
      <c r="C176" s="7" t="s">
        <v>55</v>
      </c>
      <c r="D176" s="7" t="s">
        <v>56</v>
      </c>
      <c r="E176" s="28" t="n">
        <v>451.104895104892</v>
      </c>
      <c r="F176" s="28" t="n">
        <v>496</v>
      </c>
      <c r="G176" s="63" t="n">
        <v>0</v>
      </c>
      <c r="H176" s="28" t="n">
        <v>0</v>
      </c>
      <c r="I176" s="58" t="n">
        <v>0.99</v>
      </c>
      <c r="J176" s="59" t="n">
        <v>0.96</v>
      </c>
      <c r="K176" s="60"/>
      <c r="L176" s="61" t="n">
        <f aca="false">IFERROR(E176/F176,0)</f>
        <v>0.909485675614702</v>
      </c>
    </row>
    <row r="177" customFormat="false" ht="14.4" hidden="false" customHeight="false" outlineLevel="0" collapsed="false">
      <c r="A177" s="43" t="s">
        <v>136</v>
      </c>
      <c r="B177" s="26" t="n">
        <v>44069</v>
      </c>
      <c r="C177" s="7" t="s">
        <v>57</v>
      </c>
      <c r="D177" s="7" t="s">
        <v>58</v>
      </c>
      <c r="E177" s="28" t="n">
        <v>460.003496503492</v>
      </c>
      <c r="F177" s="28" t="n">
        <v>506</v>
      </c>
      <c r="G177" s="63" t="n">
        <v>0</v>
      </c>
      <c r="H177" s="28" t="n">
        <v>0</v>
      </c>
      <c r="I177" s="58" t="n">
        <v>0.99</v>
      </c>
      <c r="J177" s="59" t="n">
        <v>0.96</v>
      </c>
      <c r="K177" s="60"/>
      <c r="L177" s="61" t="n">
        <f aca="false">IFERROR(E177/F177,0)</f>
        <v>0.909097819176862</v>
      </c>
    </row>
    <row r="178" customFormat="false" ht="14.4" hidden="false" customHeight="false" outlineLevel="0" collapsed="false">
      <c r="A178" s="43" t="s">
        <v>136</v>
      </c>
      <c r="B178" s="26" t="n">
        <v>44069</v>
      </c>
      <c r="C178" s="7" t="s">
        <v>59</v>
      </c>
      <c r="D178" s="7" t="s">
        <v>60</v>
      </c>
      <c r="E178" s="39" t="n">
        <v>468.902097902102</v>
      </c>
      <c r="F178" s="28" t="n">
        <v>543</v>
      </c>
      <c r="G178" s="63" t="n">
        <v>0</v>
      </c>
      <c r="H178" s="28" t="n">
        <v>0</v>
      </c>
      <c r="I178" s="58" t="n">
        <v>0.99</v>
      </c>
      <c r="J178" s="59" t="n">
        <v>0.96</v>
      </c>
      <c r="K178" s="60"/>
      <c r="L178" s="61" t="n">
        <f aca="false">IFERROR(E178/F178,0)</f>
        <v>0.863539775141993</v>
      </c>
    </row>
    <row r="179" customFormat="false" ht="14.4" hidden="false" customHeight="false" outlineLevel="0" collapsed="false">
      <c r="A179" s="43" t="s">
        <v>136</v>
      </c>
      <c r="B179" s="26" t="n">
        <v>44069</v>
      </c>
      <c r="C179" s="7" t="s">
        <v>61</v>
      </c>
      <c r="D179" s="7" t="s">
        <v>62</v>
      </c>
      <c r="E179" s="28" t="n">
        <v>477.800699300702</v>
      </c>
      <c r="F179" s="28" t="n">
        <v>525</v>
      </c>
      <c r="G179" s="63" t="n">
        <v>0</v>
      </c>
      <c r="H179" s="28" t="n">
        <v>0</v>
      </c>
      <c r="I179" s="58" t="n">
        <v>0.99</v>
      </c>
      <c r="J179" s="59" t="n">
        <v>0.96</v>
      </c>
      <c r="K179" s="60"/>
      <c r="L179" s="61" t="n">
        <f aca="false">IFERROR(E179/F179,0)</f>
        <v>0.910096570096575</v>
      </c>
    </row>
    <row r="180" customFormat="false" ht="14.4" hidden="false" customHeight="false" outlineLevel="0" collapsed="false">
      <c r="A180" s="43" t="s">
        <v>136</v>
      </c>
      <c r="B180" s="26" t="n">
        <v>44069</v>
      </c>
      <c r="C180" s="7" t="s">
        <v>63</v>
      </c>
      <c r="D180" s="7" t="s">
        <v>64</v>
      </c>
      <c r="E180" s="28" t="n">
        <v>486.699300699302</v>
      </c>
      <c r="F180" s="28" t="n">
        <v>535</v>
      </c>
      <c r="G180" s="63" t="n">
        <v>0</v>
      </c>
      <c r="H180" s="28" t="n">
        <v>0</v>
      </c>
      <c r="I180" s="58" t="n">
        <v>0.99</v>
      </c>
      <c r="J180" s="59" t="n">
        <v>0.96</v>
      </c>
      <c r="K180" s="60"/>
      <c r="L180" s="61" t="n">
        <f aca="false">IFERROR(E180/F180,0)</f>
        <v>0.909718319064116</v>
      </c>
    </row>
    <row r="181" customFormat="false" ht="14.4" hidden="false" customHeight="false" outlineLevel="0" collapsed="false">
      <c r="A181" s="43" t="s">
        <v>136</v>
      </c>
      <c r="B181" s="26" t="n">
        <v>44069</v>
      </c>
      <c r="C181" s="7" t="s">
        <v>65</v>
      </c>
      <c r="D181" s="7" t="s">
        <v>66</v>
      </c>
      <c r="E181" s="28" t="n">
        <v>495.597902097902</v>
      </c>
      <c r="F181" s="28" t="n">
        <v>545</v>
      </c>
      <c r="G181" s="63" t="n">
        <v>0</v>
      </c>
      <c r="H181" s="28" t="n">
        <v>0</v>
      </c>
      <c r="I181" s="58" t="n">
        <v>0.99</v>
      </c>
      <c r="J181" s="59" t="n">
        <v>0.96</v>
      </c>
      <c r="K181" s="60"/>
      <c r="L181" s="61" t="n">
        <f aca="false">IFERROR(E181/F181,0)</f>
        <v>0.90935394880349</v>
      </c>
    </row>
    <row r="182" customFormat="false" ht="14.4" hidden="false" customHeight="false" outlineLevel="0" collapsed="false">
      <c r="A182" s="43" t="s">
        <v>136</v>
      </c>
      <c r="B182" s="26" t="n">
        <v>44069</v>
      </c>
      <c r="C182" s="7" t="s">
        <v>67</v>
      </c>
      <c r="D182" s="7" t="s">
        <v>68</v>
      </c>
      <c r="E182" s="28" t="n">
        <v>504.496503496502</v>
      </c>
      <c r="F182" s="28" t="n">
        <v>554</v>
      </c>
      <c r="G182" s="63" t="n">
        <v>0</v>
      </c>
      <c r="H182" s="28" t="n">
        <v>0</v>
      </c>
      <c r="I182" s="58" t="n">
        <v>0.99</v>
      </c>
      <c r="J182" s="59" t="n">
        <v>0.96</v>
      </c>
      <c r="K182" s="60"/>
      <c r="L182" s="61" t="n">
        <f aca="false">IFERROR(E182/F182,0)</f>
        <v>0.91064350811643</v>
      </c>
    </row>
    <row r="183" customFormat="false" ht="14.4" hidden="false" customHeight="false" outlineLevel="0" collapsed="false">
      <c r="A183" s="43" t="s">
        <v>136</v>
      </c>
      <c r="B183" s="26" t="n">
        <v>44069</v>
      </c>
      <c r="C183" s="7" t="s">
        <v>69</v>
      </c>
      <c r="D183" s="7" t="s">
        <v>70</v>
      </c>
      <c r="E183" s="28" t="n">
        <v>513.395104895102</v>
      </c>
      <c r="F183" s="28" t="n">
        <v>564</v>
      </c>
      <c r="G183" s="63" t="n">
        <v>0</v>
      </c>
      <c r="H183" s="28" t="n">
        <v>0</v>
      </c>
      <c r="I183" s="58" t="n">
        <v>0.99</v>
      </c>
      <c r="J183" s="59" t="n">
        <v>0.96</v>
      </c>
      <c r="K183" s="60"/>
      <c r="L183" s="61" t="n">
        <f aca="false">IFERROR(E183/F183,0)</f>
        <v>0.910275008679259</v>
      </c>
    </row>
    <row r="184" customFormat="false" ht="14.4" hidden="false" customHeight="false" outlineLevel="0" collapsed="false">
      <c r="A184" s="43" t="s">
        <v>136</v>
      </c>
      <c r="B184" s="26" t="n">
        <v>44069</v>
      </c>
      <c r="C184" s="7" t="s">
        <v>71</v>
      </c>
      <c r="D184" s="7" t="s">
        <v>72</v>
      </c>
      <c r="E184" s="28" t="n">
        <v>522.293706293702</v>
      </c>
      <c r="F184" s="28" t="n">
        <v>574</v>
      </c>
      <c r="G184" s="28" t="n">
        <v>422</v>
      </c>
      <c r="H184" s="28" t="n">
        <v>422.293706293702</v>
      </c>
      <c r="I184" s="58" t="n">
        <v>0.99</v>
      </c>
      <c r="J184" s="59" t="n">
        <v>0.94</v>
      </c>
      <c r="K184" s="62" t="n">
        <v>1</v>
      </c>
      <c r="L184" s="61" t="n">
        <f aca="false">IFERROR(E184/F184,0)</f>
        <v>0.909919348943732</v>
      </c>
    </row>
    <row r="185" customFormat="false" ht="14.4" hidden="false" customHeight="false" outlineLevel="0" collapsed="false">
      <c r="A185" s="43" t="s">
        <v>136</v>
      </c>
      <c r="B185" s="26" t="n">
        <v>44069</v>
      </c>
      <c r="C185" s="7" t="s">
        <v>73</v>
      </c>
      <c r="D185" s="7" t="s">
        <v>74</v>
      </c>
      <c r="E185" s="28" t="n">
        <v>531.192307692312</v>
      </c>
      <c r="F185" s="28" t="n">
        <v>584</v>
      </c>
      <c r="G185" s="28" t="n">
        <v>431</v>
      </c>
      <c r="H185" s="28" t="n">
        <v>431.192307692312</v>
      </c>
      <c r="I185" s="58" t="n">
        <v>0.99</v>
      </c>
      <c r="J185" s="59" t="n">
        <v>0.94</v>
      </c>
      <c r="K185" s="62" t="n">
        <v>1</v>
      </c>
      <c r="L185" s="61" t="n">
        <f aca="false">IFERROR(E185/F185,0)</f>
        <v>0.909575869336151</v>
      </c>
    </row>
    <row r="186" customFormat="false" ht="14.4" hidden="false" customHeight="false" outlineLevel="0" collapsed="false">
      <c r="A186" s="43" t="s">
        <v>136</v>
      </c>
      <c r="B186" s="26" t="n">
        <v>44069</v>
      </c>
      <c r="C186" s="7" t="s">
        <v>75</v>
      </c>
      <c r="D186" s="7" t="s">
        <v>76</v>
      </c>
      <c r="E186" s="39" t="n">
        <v>540.090909090912</v>
      </c>
      <c r="F186" s="28" t="n">
        <v>594</v>
      </c>
      <c r="G186" s="28" t="n">
        <v>440</v>
      </c>
      <c r="H186" s="28" t="n">
        <v>440.090909090912</v>
      </c>
      <c r="I186" s="58" t="n">
        <v>0.99</v>
      </c>
      <c r="J186" s="59" t="n">
        <v>0.94</v>
      </c>
      <c r="K186" s="62" t="n">
        <v>1</v>
      </c>
      <c r="L186" s="61" t="n">
        <f aca="false">IFERROR(E186/F186,0)</f>
        <v>0.909243954698505</v>
      </c>
    </row>
    <row r="187" customFormat="false" ht="14.4" hidden="false" customHeight="false" outlineLevel="0" collapsed="false">
      <c r="A187" s="43" t="s">
        <v>136</v>
      </c>
      <c r="B187" s="26" t="n">
        <v>44070</v>
      </c>
      <c r="C187" s="7" t="s">
        <v>55</v>
      </c>
      <c r="D187" s="7" t="s">
        <v>56</v>
      </c>
      <c r="E187" s="28" t="n">
        <v>557.888111888112</v>
      </c>
      <c r="F187" s="28" t="n">
        <v>563</v>
      </c>
      <c r="G187" s="63" t="n">
        <v>0</v>
      </c>
      <c r="H187" s="28" t="n">
        <v>0</v>
      </c>
      <c r="I187" s="58" t="n">
        <v>0.99</v>
      </c>
      <c r="J187" s="59" t="n">
        <v>0.96</v>
      </c>
      <c r="K187" s="60"/>
      <c r="L187" s="61" t="n">
        <f aca="false">IFERROR(E187/F187,0)</f>
        <v>0.990920269783503</v>
      </c>
    </row>
    <row r="188" customFormat="false" ht="14.4" hidden="false" customHeight="false" outlineLevel="0" collapsed="false">
      <c r="A188" s="43" t="s">
        <v>136</v>
      </c>
      <c r="B188" s="26" t="n">
        <v>44070</v>
      </c>
      <c r="C188" s="7" t="s">
        <v>57</v>
      </c>
      <c r="D188" s="7" t="s">
        <v>58</v>
      </c>
      <c r="E188" s="28" t="n">
        <v>566.786713286712</v>
      </c>
      <c r="F188" s="28" t="n">
        <v>623</v>
      </c>
      <c r="G188" s="63" t="n">
        <v>0</v>
      </c>
      <c r="H188" s="28" t="n">
        <v>0</v>
      </c>
      <c r="I188" s="58" t="n">
        <v>0.99</v>
      </c>
      <c r="J188" s="59" t="n">
        <v>0.96</v>
      </c>
      <c r="K188" s="60"/>
      <c r="L188" s="61" t="n">
        <f aca="false">IFERROR(E188/F188,0)</f>
        <v>0.909770005275621</v>
      </c>
    </row>
    <row r="189" customFormat="false" ht="14.4" hidden="false" customHeight="false" outlineLevel="0" collapsed="false">
      <c r="A189" s="43" t="s">
        <v>136</v>
      </c>
      <c r="B189" s="26" t="n">
        <v>44070</v>
      </c>
      <c r="C189" s="7" t="s">
        <v>59</v>
      </c>
      <c r="D189" s="7" t="s">
        <v>60</v>
      </c>
      <c r="E189" s="39" t="n">
        <v>575.685314685312</v>
      </c>
      <c r="F189" s="28" t="n">
        <v>633</v>
      </c>
      <c r="G189" s="63" t="n">
        <v>0</v>
      </c>
      <c r="H189" s="28" t="n">
        <v>0</v>
      </c>
      <c r="I189" s="58" t="n">
        <v>0.99</v>
      </c>
      <c r="J189" s="59" t="n">
        <v>0.96</v>
      </c>
      <c r="K189" s="60"/>
      <c r="L189" s="61" t="n">
        <f aca="false">IFERROR(E189/F189,0)</f>
        <v>0.909455473436512</v>
      </c>
    </row>
    <row r="190" customFormat="false" ht="14.4" hidden="false" customHeight="false" outlineLevel="0" collapsed="false">
      <c r="A190" s="43" t="s">
        <v>136</v>
      </c>
      <c r="B190" s="26" t="n">
        <v>44070</v>
      </c>
      <c r="C190" s="7" t="s">
        <v>61</v>
      </c>
      <c r="D190" s="7" t="s">
        <v>62</v>
      </c>
      <c r="E190" s="28" t="n">
        <v>584.583916083912</v>
      </c>
      <c r="F190" s="28" t="n">
        <v>643</v>
      </c>
      <c r="G190" s="63" t="n">
        <v>0</v>
      </c>
      <c r="H190" s="28" t="n">
        <v>0</v>
      </c>
      <c r="I190" s="58" t="n">
        <v>0.99</v>
      </c>
      <c r="J190" s="59" t="n">
        <v>0.96</v>
      </c>
      <c r="K190" s="60"/>
      <c r="L190" s="61" t="n">
        <f aca="false">IFERROR(E190/F190,0)</f>
        <v>0.909150724858339</v>
      </c>
    </row>
    <row r="191" customFormat="false" ht="14.4" hidden="false" customHeight="false" outlineLevel="0" collapsed="false">
      <c r="A191" s="43" t="s">
        <v>136</v>
      </c>
      <c r="B191" s="26" t="n">
        <v>44070</v>
      </c>
      <c r="C191" s="7" t="s">
        <v>63</v>
      </c>
      <c r="D191" s="7" t="s">
        <v>64</v>
      </c>
      <c r="E191" s="28" t="n">
        <v>593.482517482522</v>
      </c>
      <c r="F191" s="28" t="n">
        <v>611</v>
      </c>
      <c r="G191" s="63" t="n">
        <v>0</v>
      </c>
      <c r="H191" s="28" t="n">
        <v>0</v>
      </c>
      <c r="I191" s="58" t="n">
        <v>0.99</v>
      </c>
      <c r="J191" s="59" t="n">
        <v>0.96</v>
      </c>
      <c r="K191" s="60"/>
      <c r="L191" s="61" t="n">
        <f aca="false">IFERROR(E191/F191,0)</f>
        <v>0.971329815847008</v>
      </c>
    </row>
    <row r="192" customFormat="false" ht="14.4" hidden="false" customHeight="false" outlineLevel="0" collapsed="false">
      <c r="A192" s="43" t="s">
        <v>136</v>
      </c>
      <c r="B192" s="26" t="n">
        <v>44070</v>
      </c>
      <c r="C192" s="7" t="s">
        <v>65</v>
      </c>
      <c r="D192" s="7" t="s">
        <v>66</v>
      </c>
      <c r="E192" s="28" t="n">
        <v>602.381118881122</v>
      </c>
      <c r="F192" s="28" t="n">
        <v>662</v>
      </c>
      <c r="G192" s="63" t="n">
        <v>0</v>
      </c>
      <c r="H192" s="28" t="n">
        <v>0</v>
      </c>
      <c r="I192" s="58" t="n">
        <v>0.99</v>
      </c>
      <c r="J192" s="59" t="n">
        <v>0.96</v>
      </c>
      <c r="K192" s="60"/>
      <c r="L192" s="61" t="n">
        <f aca="false">IFERROR(E192/F192,0)</f>
        <v>0.909941267192027</v>
      </c>
    </row>
    <row r="193" customFormat="false" ht="14.4" hidden="false" customHeight="false" outlineLevel="0" collapsed="false">
      <c r="A193" s="43" t="s">
        <v>136</v>
      </c>
      <c r="B193" s="26" t="n">
        <v>44070</v>
      </c>
      <c r="C193" s="7" t="s">
        <v>67</v>
      </c>
      <c r="D193" s="7" t="s">
        <v>68</v>
      </c>
      <c r="E193" s="28" t="n">
        <v>611.279720279722</v>
      </c>
      <c r="F193" s="28" t="n">
        <v>672</v>
      </c>
      <c r="G193" s="63" t="n">
        <v>0</v>
      </c>
      <c r="H193" s="28" t="n">
        <v>0</v>
      </c>
      <c r="I193" s="58" t="n">
        <v>0.99</v>
      </c>
      <c r="J193" s="59" t="n">
        <v>0.96</v>
      </c>
      <c r="K193" s="60"/>
      <c r="L193" s="61" t="n">
        <f aca="false">IFERROR(E193/F193,0)</f>
        <v>0.909642440892443</v>
      </c>
    </row>
    <row r="194" customFormat="false" ht="14.4" hidden="false" customHeight="false" outlineLevel="0" collapsed="false">
      <c r="A194" s="43" t="s">
        <v>136</v>
      </c>
      <c r="B194" s="26" t="n">
        <v>44070</v>
      </c>
      <c r="C194" s="7" t="s">
        <v>69</v>
      </c>
      <c r="D194" s="7" t="s">
        <v>70</v>
      </c>
      <c r="E194" s="28" t="n">
        <v>620.178321678322</v>
      </c>
      <c r="F194" s="28" t="n">
        <v>675</v>
      </c>
      <c r="G194" s="63" t="n">
        <v>0</v>
      </c>
      <c r="H194" s="28" t="n">
        <v>0</v>
      </c>
      <c r="I194" s="58" t="n">
        <v>0.99</v>
      </c>
      <c r="J194" s="59" t="n">
        <v>0.96</v>
      </c>
      <c r="K194" s="60"/>
      <c r="L194" s="61" t="n">
        <f aca="false">IFERROR(E194/F194,0)</f>
        <v>0.918782698782699</v>
      </c>
    </row>
    <row r="195" customFormat="false" ht="14.4" hidden="false" customHeight="false" outlineLevel="0" collapsed="false">
      <c r="A195" s="43" t="s">
        <v>136</v>
      </c>
      <c r="B195" s="26" t="n">
        <v>44070</v>
      </c>
      <c r="C195" s="7" t="s">
        <v>71</v>
      </c>
      <c r="D195" s="7" t="s">
        <v>72</v>
      </c>
      <c r="E195" s="28" t="n">
        <v>629.076923076922</v>
      </c>
      <c r="F195" s="28" t="n">
        <v>691</v>
      </c>
      <c r="G195" s="28" t="n">
        <v>0</v>
      </c>
      <c r="H195" s="28" t="n">
        <v>0</v>
      </c>
      <c r="I195" s="58" t="n">
        <v>0.99</v>
      </c>
      <c r="J195" s="59" t="n">
        <v>0.94</v>
      </c>
      <c r="K195" s="62" t="n">
        <f aca="false">IFERROR(H195/G195,1)</f>
        <v>1</v>
      </c>
      <c r="L195" s="61" t="n">
        <f aca="false">IFERROR(E195/F195,0)</f>
        <v>0.910386285205386</v>
      </c>
    </row>
    <row r="196" customFormat="false" ht="14.4" hidden="false" customHeight="false" outlineLevel="0" collapsed="false">
      <c r="A196" s="43" t="s">
        <v>136</v>
      </c>
      <c r="B196" s="26" t="n">
        <v>44070</v>
      </c>
      <c r="C196" s="7" t="s">
        <v>73</v>
      </c>
      <c r="D196" s="7" t="s">
        <v>74</v>
      </c>
      <c r="E196" s="28" t="n">
        <v>637.975524475522</v>
      </c>
      <c r="F196" s="28" t="n">
        <v>701</v>
      </c>
      <c r="G196" s="28" t="n">
        <v>538</v>
      </c>
      <c r="H196" s="28" t="n">
        <v>537.975524475522</v>
      </c>
      <c r="I196" s="58" t="n">
        <v>0.99</v>
      </c>
      <c r="J196" s="59" t="n">
        <v>0.94</v>
      </c>
      <c r="K196" s="62" t="n">
        <f aca="false">IFERROR(H196/G196,1)</f>
        <v>0.999954506460078</v>
      </c>
      <c r="L196" s="61" t="n">
        <f aca="false">IFERROR(E196/F196,0)</f>
        <v>0.910093472860944</v>
      </c>
    </row>
    <row r="197" customFormat="false" ht="14.4" hidden="false" customHeight="false" outlineLevel="0" collapsed="false">
      <c r="A197" s="43" t="s">
        <v>136</v>
      </c>
      <c r="B197" s="26" t="n">
        <v>44070</v>
      </c>
      <c r="C197" s="7" t="s">
        <v>75</v>
      </c>
      <c r="D197" s="7" t="s">
        <v>76</v>
      </c>
      <c r="E197" s="39" t="n">
        <v>646.874125874122</v>
      </c>
      <c r="F197" s="28" t="n">
        <v>711</v>
      </c>
      <c r="G197" s="28" t="n">
        <v>547</v>
      </c>
      <c r="H197" s="28" t="n">
        <v>546.874125874122</v>
      </c>
      <c r="I197" s="58" t="n">
        <v>0.99</v>
      </c>
      <c r="J197" s="59" t="n">
        <v>0.94</v>
      </c>
      <c r="K197" s="62" t="n">
        <f aca="false">IFERROR(H197/G197,1)</f>
        <v>0.999769882768048</v>
      </c>
      <c r="L197" s="61" t="n">
        <f aca="false">IFERROR(E197/F197,0)</f>
        <v>0.909808897150664</v>
      </c>
    </row>
    <row r="198" customFormat="false" ht="14.4" hidden="false" customHeight="false" outlineLevel="0" collapsed="false">
      <c r="A198" s="43" t="s">
        <v>136</v>
      </c>
      <c r="B198" s="26" t="n">
        <v>44071</v>
      </c>
      <c r="C198" s="7" t="s">
        <v>55</v>
      </c>
      <c r="D198" s="7" t="s">
        <v>56</v>
      </c>
      <c r="E198" s="28" t="n">
        <v>664.671328671332</v>
      </c>
      <c r="F198" s="28" t="n">
        <v>731</v>
      </c>
      <c r="G198" s="63" t="n">
        <v>0</v>
      </c>
      <c r="H198" s="28" t="n">
        <v>0</v>
      </c>
      <c r="I198" s="58" t="n">
        <v>0.99</v>
      </c>
      <c r="J198" s="59" t="n">
        <v>0.96</v>
      </c>
      <c r="K198" s="60"/>
      <c r="L198" s="61" t="n">
        <f aca="false">IFERROR(E198/F198,0)</f>
        <v>0.909263103517554</v>
      </c>
    </row>
    <row r="199" customFormat="false" ht="14.4" hidden="false" customHeight="false" outlineLevel="0" collapsed="false">
      <c r="A199" s="43" t="s">
        <v>136</v>
      </c>
      <c r="B199" s="26" t="n">
        <v>44071</v>
      </c>
      <c r="C199" s="7" t="s">
        <v>57</v>
      </c>
      <c r="D199" s="7" t="s">
        <v>58</v>
      </c>
      <c r="E199" s="28" t="n">
        <v>673.569930069932</v>
      </c>
      <c r="F199" s="28" t="n">
        <v>740</v>
      </c>
      <c r="G199" s="63" t="n">
        <v>0</v>
      </c>
      <c r="H199" s="28" t="n">
        <v>0</v>
      </c>
      <c r="I199" s="58" t="n">
        <v>0.99</v>
      </c>
      <c r="J199" s="59" t="n">
        <v>0.96</v>
      </c>
      <c r="K199" s="60"/>
      <c r="L199" s="61" t="n">
        <f aca="false">IFERROR(E199/F199,0)</f>
        <v>0.910229635229638</v>
      </c>
    </row>
    <row r="200" customFormat="false" ht="14.4" hidden="false" customHeight="false" outlineLevel="0" collapsed="false">
      <c r="A200" s="43" t="s">
        <v>136</v>
      </c>
      <c r="B200" s="26" t="n">
        <v>44071</v>
      </c>
      <c r="C200" s="7" t="s">
        <v>59</v>
      </c>
      <c r="D200" s="7" t="s">
        <v>60</v>
      </c>
      <c r="E200" s="39" t="n">
        <v>682.468531468532</v>
      </c>
      <c r="F200" s="28" t="n">
        <v>750</v>
      </c>
      <c r="G200" s="63" t="n">
        <v>0</v>
      </c>
      <c r="H200" s="28" t="n">
        <v>0</v>
      </c>
      <c r="I200" s="58" t="n">
        <v>0.99</v>
      </c>
      <c r="J200" s="59" t="n">
        <v>0.96</v>
      </c>
      <c r="K200" s="60"/>
      <c r="L200" s="61" t="n">
        <f aca="false">IFERROR(E200/F200,0)</f>
        <v>0.909958041958043</v>
      </c>
    </row>
    <row r="201" customFormat="false" ht="14.4" hidden="false" customHeight="false" outlineLevel="0" collapsed="false">
      <c r="A201" s="43" t="s">
        <v>136</v>
      </c>
      <c r="B201" s="26" t="n">
        <v>44071</v>
      </c>
      <c r="C201" s="7" t="s">
        <v>61</v>
      </c>
      <c r="D201" s="7" t="s">
        <v>62</v>
      </c>
      <c r="E201" s="28" t="n">
        <v>691.367132867132</v>
      </c>
      <c r="F201" s="28" t="n">
        <v>760</v>
      </c>
      <c r="G201" s="63" t="n">
        <v>0</v>
      </c>
      <c r="H201" s="28" t="n">
        <v>0</v>
      </c>
      <c r="I201" s="58" t="n">
        <v>0.99</v>
      </c>
      <c r="J201" s="59" t="n">
        <v>0.96</v>
      </c>
      <c r="K201" s="60"/>
      <c r="L201" s="61" t="n">
        <f aca="false">IFERROR(E201/F201,0)</f>
        <v>0.909693595877805</v>
      </c>
    </row>
    <row r="202" customFormat="false" ht="14.4" hidden="false" customHeight="false" outlineLevel="0" collapsed="false">
      <c r="A202" s="43" t="s">
        <v>136</v>
      </c>
      <c r="B202" s="26" t="n">
        <v>44071</v>
      </c>
      <c r="C202" s="7" t="s">
        <v>63</v>
      </c>
      <c r="D202" s="7" t="s">
        <v>64</v>
      </c>
      <c r="E202" s="28" t="n">
        <v>700.265734265732</v>
      </c>
      <c r="F202" s="28" t="n">
        <v>770</v>
      </c>
      <c r="G202" s="63" t="n">
        <v>0</v>
      </c>
      <c r="H202" s="28" t="n">
        <v>0</v>
      </c>
      <c r="I202" s="58" t="n">
        <v>0.99</v>
      </c>
      <c r="J202" s="59" t="n">
        <v>0.96</v>
      </c>
      <c r="K202" s="60"/>
      <c r="L202" s="61" t="n">
        <f aca="false">IFERROR(E202/F202,0)</f>
        <v>0.909436018526925</v>
      </c>
    </row>
    <row r="203" customFormat="false" ht="14.4" hidden="false" customHeight="false" outlineLevel="0" collapsed="false">
      <c r="A203" s="43" t="s">
        <v>136</v>
      </c>
      <c r="B203" s="26" t="n">
        <v>44071</v>
      </c>
      <c r="C203" s="7" t="s">
        <v>65</v>
      </c>
      <c r="D203" s="7" t="s">
        <v>66</v>
      </c>
      <c r="E203" s="28" t="n">
        <v>709.164335664332</v>
      </c>
      <c r="F203" s="28" t="n">
        <v>780</v>
      </c>
      <c r="G203" s="63" t="n">
        <v>0</v>
      </c>
      <c r="H203" s="28" t="n">
        <v>0</v>
      </c>
      <c r="I203" s="58" t="n">
        <v>0.99</v>
      </c>
      <c r="J203" s="59" t="n">
        <v>0.96</v>
      </c>
      <c r="K203" s="60"/>
      <c r="L203" s="61" t="n">
        <f aca="false">IFERROR(E203/F203,0)</f>
        <v>0.909185045723503</v>
      </c>
    </row>
    <row r="204" customFormat="false" ht="14.4" hidden="false" customHeight="false" outlineLevel="0" collapsed="false">
      <c r="A204" s="43" t="s">
        <v>136</v>
      </c>
      <c r="B204" s="26" t="n">
        <v>44071</v>
      </c>
      <c r="C204" s="7" t="s">
        <v>67</v>
      </c>
      <c r="D204" s="7" t="s">
        <v>68</v>
      </c>
      <c r="E204" s="28" t="n">
        <v>718.062937062932</v>
      </c>
      <c r="F204" s="28" t="n">
        <v>789</v>
      </c>
      <c r="G204" s="63" t="n">
        <v>0</v>
      </c>
      <c r="H204" s="28" t="n">
        <v>0</v>
      </c>
      <c r="I204" s="58" t="n">
        <v>0.99</v>
      </c>
      <c r="J204" s="59" t="n">
        <v>0.96</v>
      </c>
      <c r="K204" s="60"/>
      <c r="L204" s="61" t="n">
        <f aca="false">IFERROR(E204/F204,0)</f>
        <v>0.910092442411827</v>
      </c>
    </row>
    <row r="205" customFormat="false" ht="14.4" hidden="false" customHeight="false" outlineLevel="0" collapsed="false">
      <c r="A205" s="43" t="s">
        <v>136</v>
      </c>
      <c r="B205" s="26" t="n">
        <v>44071</v>
      </c>
      <c r="C205" s="7" t="s">
        <v>69</v>
      </c>
      <c r="D205" s="7" t="s">
        <v>70</v>
      </c>
      <c r="E205" s="28" t="n">
        <v>726.961538461542</v>
      </c>
      <c r="F205" s="28" t="n">
        <v>799</v>
      </c>
      <c r="G205" s="63" t="n">
        <v>0</v>
      </c>
      <c r="H205" s="28" t="n">
        <v>0</v>
      </c>
      <c r="I205" s="58" t="n">
        <v>0.99</v>
      </c>
      <c r="J205" s="59" t="n">
        <v>0.96</v>
      </c>
      <c r="K205" s="60"/>
      <c r="L205" s="61" t="n">
        <f aca="false">IFERROR(E205/F205,0)</f>
        <v>0.909839222104558</v>
      </c>
    </row>
    <row r="206" customFormat="false" ht="14.4" hidden="false" customHeight="false" outlineLevel="0" collapsed="false">
      <c r="A206" s="43" t="s">
        <v>136</v>
      </c>
      <c r="B206" s="26" t="n">
        <v>44071</v>
      </c>
      <c r="C206" s="7" t="s">
        <v>71</v>
      </c>
      <c r="D206" s="7" t="s">
        <v>72</v>
      </c>
      <c r="E206" s="28" t="n">
        <v>735.860139860142</v>
      </c>
      <c r="F206" s="28" t="n">
        <v>809</v>
      </c>
      <c r="G206" s="28" t="n">
        <v>636</v>
      </c>
      <c r="H206" s="28" t="n">
        <v>635.860139860142</v>
      </c>
      <c r="I206" s="58" t="n">
        <v>0.99</v>
      </c>
      <c r="J206" s="59" t="n">
        <v>0.94</v>
      </c>
      <c r="K206" s="62" t="n">
        <f aca="false">IFERROR(H206/G206,1)</f>
        <v>0.99978009411972</v>
      </c>
      <c r="L206" s="61" t="n">
        <f aca="false">IFERROR(E206/F206,0)</f>
        <v>0.909592261879038</v>
      </c>
    </row>
    <row r="207" customFormat="false" ht="14.4" hidden="false" customHeight="false" outlineLevel="0" collapsed="false">
      <c r="A207" s="43" t="s">
        <v>136</v>
      </c>
      <c r="B207" s="26" t="n">
        <v>44071</v>
      </c>
      <c r="C207" s="7" t="s">
        <v>73</v>
      </c>
      <c r="D207" s="7" t="s">
        <v>74</v>
      </c>
      <c r="E207" s="28" t="n">
        <v>744.758741258742</v>
      </c>
      <c r="F207" s="28" t="n">
        <v>819</v>
      </c>
      <c r="G207" s="28" t="n">
        <v>645</v>
      </c>
      <c r="H207" s="28" t="n">
        <v>644.758741258742</v>
      </c>
      <c r="I207" s="58" t="n">
        <v>0.99</v>
      </c>
      <c r="J207" s="59" t="n">
        <v>0.94</v>
      </c>
      <c r="K207" s="62" t="n">
        <f aca="false">IFERROR(H207/G207,1)</f>
        <v>0.99962595543991</v>
      </c>
      <c r="L207" s="61" t="n">
        <f aca="false">IFERROR(E207/F207,0)</f>
        <v>0.909351332428256</v>
      </c>
    </row>
    <row r="208" customFormat="false" ht="14.4" hidden="false" customHeight="false" outlineLevel="0" collapsed="false">
      <c r="A208" s="43" t="s">
        <v>136</v>
      </c>
      <c r="B208" s="26" t="n">
        <v>44071</v>
      </c>
      <c r="C208" s="7" t="s">
        <v>75</v>
      </c>
      <c r="D208" s="7" t="s">
        <v>76</v>
      </c>
      <c r="E208" s="39" t="n">
        <v>753.657342657342</v>
      </c>
      <c r="F208" s="28" t="n">
        <v>829</v>
      </c>
      <c r="G208" s="28" t="n">
        <v>0</v>
      </c>
      <c r="H208" s="28" t="n">
        <v>0</v>
      </c>
      <c r="I208" s="58" t="n">
        <v>0.99</v>
      </c>
      <c r="J208" s="59" t="n">
        <v>0.94</v>
      </c>
      <c r="K208" s="62" t="n">
        <f aca="false">IFERROR(H208/G208,1)</f>
        <v>1</v>
      </c>
      <c r="L208" s="61" t="n">
        <f aca="false">IFERROR(E208/F208,0)</f>
        <v>0.90911621550946</v>
      </c>
    </row>
    <row r="209" customFormat="false" ht="14.4" hidden="false" customHeight="false" outlineLevel="0" collapsed="false">
      <c r="A209" s="43" t="s">
        <v>136</v>
      </c>
      <c r="B209" s="26" t="n">
        <v>44072</v>
      </c>
      <c r="C209" s="7" t="s">
        <v>55</v>
      </c>
      <c r="D209" s="7" t="s">
        <v>56</v>
      </c>
      <c r="E209" s="28" t="n">
        <v>771.454545454542</v>
      </c>
      <c r="F209" s="28" t="n">
        <v>848</v>
      </c>
      <c r="G209" s="63" t="n">
        <v>0</v>
      </c>
      <c r="H209" s="28" t="n">
        <v>0</v>
      </c>
      <c r="I209" s="58" t="n">
        <v>0.99</v>
      </c>
      <c r="J209" s="59" t="n">
        <v>0.96</v>
      </c>
      <c r="K209" s="60"/>
      <c r="L209" s="61" t="n">
        <f aca="false">IFERROR(E209/F209,0)</f>
        <v>0.909734133790733</v>
      </c>
    </row>
    <row r="210" customFormat="false" ht="14.4" hidden="false" customHeight="false" outlineLevel="0" collapsed="false">
      <c r="A210" s="43" t="s">
        <v>136</v>
      </c>
      <c r="B210" s="26" t="n">
        <v>44072</v>
      </c>
      <c r="C210" s="7" t="s">
        <v>57</v>
      </c>
      <c r="D210" s="7" t="s">
        <v>58</v>
      </c>
      <c r="E210" s="28" t="n">
        <v>780.353146853142</v>
      </c>
      <c r="F210" s="28" t="n">
        <v>858</v>
      </c>
      <c r="G210" s="63" t="n">
        <v>0</v>
      </c>
      <c r="H210" s="28" t="n">
        <v>0</v>
      </c>
      <c r="I210" s="58" t="n">
        <v>0.99</v>
      </c>
      <c r="J210" s="59" t="n">
        <v>0.96</v>
      </c>
      <c r="K210" s="60"/>
      <c r="L210" s="61" t="n">
        <f aca="false">IFERROR(E210/F210,0)</f>
        <v>0.909502502159839</v>
      </c>
    </row>
    <row r="211" customFormat="false" ht="14.4" hidden="false" customHeight="false" outlineLevel="0" collapsed="false">
      <c r="A211" s="43" t="s">
        <v>136</v>
      </c>
      <c r="B211" s="26" t="n">
        <v>44072</v>
      </c>
      <c r="C211" s="7" t="s">
        <v>59</v>
      </c>
      <c r="D211" s="7" t="s">
        <v>60</v>
      </c>
      <c r="E211" s="39" t="n">
        <v>789.251748251752</v>
      </c>
      <c r="F211" s="28" t="n">
        <v>868</v>
      </c>
      <c r="G211" s="63" t="n">
        <v>0</v>
      </c>
      <c r="H211" s="28" t="n">
        <v>0</v>
      </c>
      <c r="I211" s="58" t="n">
        <v>0.99</v>
      </c>
      <c r="J211" s="59" t="n">
        <v>0.96</v>
      </c>
      <c r="K211" s="60"/>
      <c r="L211" s="61" t="n">
        <f aca="false">IFERROR(E211/F211,0)</f>
        <v>0.909276207663309</v>
      </c>
    </row>
    <row r="212" customFormat="false" ht="14.4" hidden="false" customHeight="false" outlineLevel="0" collapsed="false">
      <c r="A212" s="43" t="s">
        <v>136</v>
      </c>
      <c r="B212" s="26" t="n">
        <v>44072</v>
      </c>
      <c r="C212" s="7" t="s">
        <v>61</v>
      </c>
      <c r="D212" s="7" t="s">
        <v>62</v>
      </c>
      <c r="E212" s="28" t="n">
        <v>798.150349650352</v>
      </c>
      <c r="F212" s="28" t="n">
        <v>877</v>
      </c>
      <c r="G212" s="63" t="n">
        <v>0</v>
      </c>
      <c r="H212" s="28" t="n">
        <v>0</v>
      </c>
      <c r="I212" s="58" t="n">
        <v>0.99</v>
      </c>
      <c r="J212" s="59" t="n">
        <v>0.96</v>
      </c>
      <c r="K212" s="60"/>
      <c r="L212" s="61" t="n">
        <f aca="false">IFERROR(E212/F212,0)</f>
        <v>0.910091618757528</v>
      </c>
    </row>
    <row r="213" customFormat="false" ht="14.4" hidden="false" customHeight="false" outlineLevel="0" collapsed="false">
      <c r="A213" s="43" t="s">
        <v>136</v>
      </c>
      <c r="B213" s="26" t="n">
        <v>44072</v>
      </c>
      <c r="C213" s="7" t="s">
        <v>63</v>
      </c>
      <c r="D213" s="7" t="s">
        <v>64</v>
      </c>
      <c r="E213" s="28" t="n">
        <v>807.048951048952</v>
      </c>
      <c r="F213" s="28" t="n">
        <v>887</v>
      </c>
      <c r="G213" s="63" t="n">
        <v>0</v>
      </c>
      <c r="H213" s="28" t="n">
        <v>0</v>
      </c>
      <c r="I213" s="58" t="n">
        <v>0.99</v>
      </c>
      <c r="J213" s="59" t="n">
        <v>0.96</v>
      </c>
      <c r="K213" s="60"/>
      <c r="L213" s="61" t="n">
        <f aca="false">IFERROR(E213/F213,0)</f>
        <v>0.909863529931175</v>
      </c>
    </row>
    <row r="214" customFormat="false" ht="14.4" hidden="false" customHeight="false" outlineLevel="0" collapsed="false">
      <c r="A214" s="43" t="s">
        <v>136</v>
      </c>
      <c r="B214" s="26" t="n">
        <v>44072</v>
      </c>
      <c r="C214" s="7" t="s">
        <v>65</v>
      </c>
      <c r="D214" s="7" t="s">
        <v>66</v>
      </c>
      <c r="E214" s="28" t="n">
        <v>815.947552447552</v>
      </c>
      <c r="F214" s="28" t="n">
        <v>897</v>
      </c>
      <c r="G214" s="63" t="n">
        <v>0</v>
      </c>
      <c r="H214" s="28" t="n">
        <v>0</v>
      </c>
      <c r="I214" s="58" t="n">
        <v>0.99</v>
      </c>
      <c r="J214" s="59" t="n">
        <v>0.96</v>
      </c>
      <c r="K214" s="60"/>
      <c r="L214" s="61" t="n">
        <f aca="false">IFERROR(E214/F214,0)</f>
        <v>0.909640526697382</v>
      </c>
    </row>
    <row r="215" customFormat="false" ht="14.4" hidden="false" customHeight="false" outlineLevel="0" collapsed="false">
      <c r="A215" s="43" t="s">
        <v>136</v>
      </c>
      <c r="B215" s="26" t="n">
        <v>44072</v>
      </c>
      <c r="C215" s="7" t="s">
        <v>67</v>
      </c>
      <c r="D215" s="7" t="s">
        <v>68</v>
      </c>
      <c r="E215" s="28" t="n">
        <v>824.846153846152</v>
      </c>
      <c r="F215" s="28" t="n">
        <v>907</v>
      </c>
      <c r="G215" s="63" t="n">
        <v>0</v>
      </c>
      <c r="H215" s="28" t="n">
        <v>0</v>
      </c>
      <c r="I215" s="58" t="n">
        <v>0.99</v>
      </c>
      <c r="J215" s="59" t="n">
        <v>0.96</v>
      </c>
      <c r="K215" s="60"/>
      <c r="L215" s="61" t="n">
        <f aca="false">IFERROR(E215/F215,0)</f>
        <v>0.90942244084471</v>
      </c>
    </row>
    <row r="216" customFormat="false" ht="14.4" hidden="false" customHeight="false" outlineLevel="0" collapsed="false">
      <c r="A216" s="43" t="s">
        <v>136</v>
      </c>
      <c r="B216" s="26" t="n">
        <v>44072</v>
      </c>
      <c r="C216" s="7" t="s">
        <v>69</v>
      </c>
      <c r="D216" s="7" t="s">
        <v>70</v>
      </c>
      <c r="E216" s="28" t="n">
        <v>833.744755244752</v>
      </c>
      <c r="F216" s="28" t="n">
        <v>917</v>
      </c>
      <c r="G216" s="63" t="n">
        <v>0</v>
      </c>
      <c r="H216" s="28" t="n">
        <v>0</v>
      </c>
      <c r="I216" s="58" t="n">
        <v>0.99</v>
      </c>
      <c r="J216" s="59" t="n">
        <v>0.96</v>
      </c>
      <c r="K216" s="60"/>
      <c r="L216" s="61" t="n">
        <f aca="false">IFERROR(E216/F216,0)</f>
        <v>0.909209111499184</v>
      </c>
    </row>
    <row r="217" customFormat="false" ht="14.4" hidden="false" customHeight="false" outlineLevel="0" collapsed="false">
      <c r="A217" s="43" t="s">
        <v>136</v>
      </c>
      <c r="B217" s="26" t="n">
        <v>44072</v>
      </c>
      <c r="C217" s="7" t="s">
        <v>71</v>
      </c>
      <c r="D217" s="7" t="s">
        <v>72</v>
      </c>
      <c r="E217" s="28" t="n">
        <v>842.643356643352</v>
      </c>
      <c r="F217" s="28" t="n">
        <v>926</v>
      </c>
      <c r="G217" s="28" t="n">
        <v>740</v>
      </c>
      <c r="H217" s="28" t="n">
        <v>742.643356643352</v>
      </c>
      <c r="I217" s="58" t="n">
        <v>0.99</v>
      </c>
      <c r="J217" s="59" t="n">
        <v>0.94</v>
      </c>
      <c r="K217" s="62" t="n">
        <v>1</v>
      </c>
      <c r="L217" s="61" t="n">
        <f aca="false">IFERROR(E217/F217,0)</f>
        <v>0.909982026612691</v>
      </c>
    </row>
    <row r="218" customFormat="false" ht="14.4" hidden="false" customHeight="false" outlineLevel="0" collapsed="false">
      <c r="A218" s="43" t="s">
        <v>136</v>
      </c>
      <c r="B218" s="26" t="n">
        <v>44072</v>
      </c>
      <c r="C218" s="7" t="s">
        <v>73</v>
      </c>
      <c r="D218" s="7" t="s">
        <v>74</v>
      </c>
      <c r="E218" s="28" t="n">
        <v>851.541958041962</v>
      </c>
      <c r="F218" s="28" t="n">
        <v>936</v>
      </c>
      <c r="G218" s="28" t="n">
        <v>758</v>
      </c>
      <c r="H218" s="28" t="n">
        <v>734</v>
      </c>
      <c r="I218" s="58" t="n">
        <v>0.99</v>
      </c>
      <c r="J218" s="59" t="n">
        <v>0.94</v>
      </c>
      <c r="K218" s="62" t="n">
        <f aca="false">IFERROR(H218/G218,1)</f>
        <v>0.968337730870712</v>
      </c>
      <c r="L218" s="61" t="n">
        <f aca="false">IFERROR(E218/F218,0)</f>
        <v>0.90976704919013</v>
      </c>
    </row>
    <row r="219" customFormat="false" ht="14.4" hidden="false" customHeight="false" outlineLevel="0" collapsed="false">
      <c r="A219" s="43" t="s">
        <v>136</v>
      </c>
      <c r="B219" s="26" t="n">
        <v>44072</v>
      </c>
      <c r="C219" s="7" t="s">
        <v>75</v>
      </c>
      <c r="D219" s="7" t="s">
        <v>76</v>
      </c>
      <c r="E219" s="39" t="n">
        <v>860.440559440562</v>
      </c>
      <c r="F219" s="28" t="n">
        <v>946</v>
      </c>
      <c r="G219" s="28" t="n">
        <v>0</v>
      </c>
      <c r="H219" s="28" t="n">
        <v>0</v>
      </c>
      <c r="I219" s="58" t="n">
        <v>0.99</v>
      </c>
      <c r="J219" s="59" t="n">
        <v>0.94</v>
      </c>
      <c r="K219" s="62" t="n">
        <f aca="false">IFERROR(H219/G219,1)</f>
        <v>1</v>
      </c>
      <c r="L219" s="61" t="n">
        <f aca="false">IFERROR(E219/F219,0)</f>
        <v>0.90955661674478</v>
      </c>
    </row>
    <row r="220" customFormat="false" ht="14.4" hidden="false" customHeight="false" outlineLevel="0" collapsed="false">
      <c r="A220" s="43" t="s">
        <v>136</v>
      </c>
      <c r="B220" s="26" t="n">
        <v>44073</v>
      </c>
      <c r="C220" s="7" t="s">
        <v>55</v>
      </c>
      <c r="D220" s="7" t="s">
        <v>56</v>
      </c>
      <c r="E220" s="28" t="n">
        <v>878.237762237762</v>
      </c>
      <c r="F220" s="28" t="n">
        <v>966</v>
      </c>
      <c r="G220" s="63" t="n">
        <v>0</v>
      </c>
      <c r="H220" s="28" t="n">
        <v>0</v>
      </c>
      <c r="I220" s="58" t="n">
        <v>0.99</v>
      </c>
      <c r="J220" s="59" t="n">
        <v>0.96</v>
      </c>
      <c r="K220" s="60"/>
      <c r="L220" s="61" t="n">
        <f aca="false">IFERROR(E220/F220,0)</f>
        <v>0.9091488221923</v>
      </c>
    </row>
    <row r="221" customFormat="false" ht="14.4" hidden="false" customHeight="false" outlineLevel="0" collapsed="false">
      <c r="A221" s="43" t="s">
        <v>136</v>
      </c>
      <c r="B221" s="26" t="n">
        <v>44073</v>
      </c>
      <c r="C221" s="7" t="s">
        <v>57</v>
      </c>
      <c r="D221" s="7" t="s">
        <v>58</v>
      </c>
      <c r="E221" s="28" t="n">
        <v>887.136363636362</v>
      </c>
      <c r="F221" s="28" t="n">
        <v>975</v>
      </c>
      <c r="G221" s="63" t="n">
        <v>0</v>
      </c>
      <c r="H221" s="28" t="n">
        <v>0</v>
      </c>
      <c r="I221" s="58" t="n">
        <v>0.99</v>
      </c>
      <c r="J221" s="59" t="n">
        <v>0.96</v>
      </c>
      <c r="K221" s="60"/>
      <c r="L221" s="61" t="n">
        <f aca="false">IFERROR(E221/F221,0)</f>
        <v>0.909883449883448</v>
      </c>
    </row>
    <row r="222" customFormat="false" ht="14.4" hidden="false" customHeight="false" outlineLevel="0" collapsed="false">
      <c r="A222" s="43" t="s">
        <v>136</v>
      </c>
      <c r="B222" s="26" t="n">
        <v>44073</v>
      </c>
      <c r="C222" s="7" t="s">
        <v>59</v>
      </c>
      <c r="D222" s="7" t="s">
        <v>60</v>
      </c>
      <c r="E222" s="39" t="n">
        <v>896.034965034962</v>
      </c>
      <c r="F222" s="28" t="n">
        <v>985</v>
      </c>
      <c r="G222" s="63" t="n">
        <v>0</v>
      </c>
      <c r="H222" s="28" t="n">
        <v>0</v>
      </c>
      <c r="I222" s="58" t="n">
        <v>0.99</v>
      </c>
      <c r="J222" s="59" t="n">
        <v>0.96</v>
      </c>
      <c r="K222" s="60"/>
      <c r="L222" s="61" t="n">
        <f aca="false">IFERROR(E222/F222,0)</f>
        <v>0.909680167548185</v>
      </c>
    </row>
    <row r="223" customFormat="false" ht="14.4" hidden="false" customHeight="false" outlineLevel="0" collapsed="false">
      <c r="A223" s="43" t="s">
        <v>136</v>
      </c>
      <c r="B223" s="26" t="n">
        <v>44073</v>
      </c>
      <c r="C223" s="7" t="s">
        <v>61</v>
      </c>
      <c r="D223" s="7" t="s">
        <v>62</v>
      </c>
      <c r="E223" s="28" t="n">
        <v>904.933566433562</v>
      </c>
      <c r="F223" s="28" t="n">
        <v>995</v>
      </c>
      <c r="G223" s="63" t="n">
        <v>0</v>
      </c>
      <c r="H223" s="28" t="n">
        <v>0</v>
      </c>
      <c r="I223" s="58" t="n">
        <v>0.99</v>
      </c>
      <c r="J223" s="59" t="n">
        <v>0.96</v>
      </c>
      <c r="K223" s="60"/>
      <c r="L223" s="61" t="n">
        <f aca="false">IFERROR(E223/F223,0)</f>
        <v>0.909480971290012</v>
      </c>
    </row>
    <row r="224" customFormat="false" ht="14.4" hidden="false" customHeight="false" outlineLevel="0" collapsed="false">
      <c r="A224" s="43" t="s">
        <v>136</v>
      </c>
      <c r="B224" s="26" t="n">
        <v>44073</v>
      </c>
      <c r="C224" s="7" t="s">
        <v>63</v>
      </c>
      <c r="D224" s="7" t="s">
        <v>64</v>
      </c>
      <c r="E224" s="28" t="n">
        <v>913.832167832172</v>
      </c>
      <c r="F224" s="28" t="n">
        <v>1005</v>
      </c>
      <c r="G224" s="63" t="n">
        <v>0</v>
      </c>
      <c r="H224" s="28" t="n">
        <v>0</v>
      </c>
      <c r="I224" s="58" t="n">
        <v>0.99</v>
      </c>
      <c r="J224" s="59" t="n">
        <v>0.96</v>
      </c>
      <c r="K224" s="60"/>
      <c r="L224" s="61" t="n">
        <f aca="false">IFERROR(E224/F224,0)</f>
        <v>0.90928573913649</v>
      </c>
    </row>
    <row r="225" customFormat="false" ht="14.4" hidden="false" customHeight="false" outlineLevel="0" collapsed="false">
      <c r="A225" s="43" t="s">
        <v>136</v>
      </c>
      <c r="B225" s="26" t="n">
        <v>44073</v>
      </c>
      <c r="C225" s="7" t="s">
        <v>65</v>
      </c>
      <c r="D225" s="7" t="s">
        <v>66</v>
      </c>
      <c r="E225" s="28" t="n">
        <v>922.730769230772</v>
      </c>
      <c r="F225" s="28" t="n">
        <v>1015</v>
      </c>
      <c r="G225" s="63" t="n">
        <v>0</v>
      </c>
      <c r="H225" s="28" t="n">
        <v>0</v>
      </c>
      <c r="I225" s="58" t="n">
        <v>0.99</v>
      </c>
      <c r="J225" s="59" t="n">
        <v>0.96</v>
      </c>
      <c r="K225" s="60"/>
      <c r="L225" s="61" t="n">
        <f aca="false">IFERROR(E225/F225,0)</f>
        <v>0.909094353921943</v>
      </c>
    </row>
    <row r="226" customFormat="false" ht="14.4" hidden="false" customHeight="false" outlineLevel="0" collapsed="false">
      <c r="A226" s="43" t="s">
        <v>136</v>
      </c>
      <c r="B226" s="26" t="n">
        <v>44073</v>
      </c>
      <c r="C226" s="7" t="s">
        <v>67</v>
      </c>
      <c r="D226" s="7" t="s">
        <v>68</v>
      </c>
      <c r="E226" s="28" t="n">
        <v>931.629370629372</v>
      </c>
      <c r="F226" s="28" t="n">
        <v>1024</v>
      </c>
      <c r="G226" s="63" t="n">
        <v>0</v>
      </c>
      <c r="H226" s="28" t="n">
        <v>0</v>
      </c>
      <c r="I226" s="58" t="n">
        <v>0.99</v>
      </c>
      <c r="J226" s="59" t="n">
        <v>0.96</v>
      </c>
      <c r="K226" s="60"/>
      <c r="L226" s="61" t="n">
        <f aca="false">IFERROR(E226/F226,0)</f>
        <v>0.909794307255246</v>
      </c>
    </row>
    <row r="227" customFormat="false" ht="14.4" hidden="false" customHeight="false" outlineLevel="0" collapsed="false">
      <c r="A227" s="43" t="s">
        <v>136</v>
      </c>
      <c r="B227" s="26" t="n">
        <v>44073</v>
      </c>
      <c r="C227" s="7" t="s">
        <v>69</v>
      </c>
      <c r="D227" s="7" t="s">
        <v>70</v>
      </c>
      <c r="E227" s="28" t="n">
        <v>940.527972027972</v>
      </c>
      <c r="F227" s="28" t="n">
        <v>1034</v>
      </c>
      <c r="G227" s="63" t="n">
        <v>0</v>
      </c>
      <c r="H227" s="28" t="n">
        <v>0</v>
      </c>
      <c r="I227" s="58" t="n">
        <v>0.99</v>
      </c>
      <c r="J227" s="59" t="n">
        <v>0.96</v>
      </c>
      <c r="K227" s="60"/>
      <c r="L227" s="61" t="n">
        <f aca="false">IFERROR(E227/F227,0)</f>
        <v>0.90960152033653</v>
      </c>
    </row>
    <row r="228" customFormat="false" ht="14.4" hidden="false" customHeight="false" outlineLevel="0" collapsed="false">
      <c r="A228" s="43" t="s">
        <v>136</v>
      </c>
      <c r="B228" s="26" t="n">
        <v>44073</v>
      </c>
      <c r="C228" s="7" t="s">
        <v>71</v>
      </c>
      <c r="D228" s="7" t="s">
        <v>72</v>
      </c>
      <c r="E228" s="28" t="n">
        <v>949.426573426572</v>
      </c>
      <c r="F228" s="28" t="n">
        <v>1044</v>
      </c>
      <c r="G228" s="28" t="n">
        <v>823</v>
      </c>
      <c r="H228" s="28" t="n">
        <v>849.426573426572</v>
      </c>
      <c r="I228" s="58" t="n">
        <v>0.99</v>
      </c>
      <c r="J228" s="59" t="n">
        <v>0.94</v>
      </c>
      <c r="K228" s="62" t="n">
        <v>1</v>
      </c>
      <c r="L228" s="61" t="n">
        <f aca="false">IFERROR(E228/F228,0)</f>
        <v>0.909412426653805</v>
      </c>
    </row>
    <row r="229" customFormat="false" ht="14.4" hidden="false" customHeight="false" outlineLevel="0" collapsed="false">
      <c r="A229" s="43" t="s">
        <v>136</v>
      </c>
      <c r="B229" s="26" t="n">
        <v>44073</v>
      </c>
      <c r="C229" s="7" t="s">
        <v>73</v>
      </c>
      <c r="D229" s="7" t="s">
        <v>74</v>
      </c>
      <c r="E229" s="28" t="n">
        <v>958.325174825172</v>
      </c>
      <c r="F229" s="28" t="n">
        <v>1054</v>
      </c>
      <c r="G229" s="28" t="n">
        <v>850</v>
      </c>
      <c r="H229" s="28" t="n">
        <v>858.325174825172</v>
      </c>
      <c r="I229" s="58" t="n">
        <v>0.99</v>
      </c>
      <c r="J229" s="59" t="n">
        <v>0.94</v>
      </c>
      <c r="K229" s="62" t="n">
        <v>1</v>
      </c>
      <c r="L229" s="61" t="n">
        <f aca="false">IFERROR(E229/F229,0)</f>
        <v>0.909226921086501</v>
      </c>
    </row>
    <row r="230" customFormat="false" ht="15" hidden="false" customHeight="false" outlineLevel="0" collapsed="false">
      <c r="A230" s="43" t="s">
        <v>136</v>
      </c>
      <c r="B230" s="26" t="n">
        <v>44073</v>
      </c>
      <c r="C230" s="7" t="s">
        <v>75</v>
      </c>
      <c r="D230" s="7" t="s">
        <v>76</v>
      </c>
      <c r="E230" s="39" t="n">
        <v>967.223776223772</v>
      </c>
      <c r="F230" s="28" t="n">
        <v>1063</v>
      </c>
      <c r="G230" s="28" t="n">
        <v>867</v>
      </c>
      <c r="H230" s="28" t="n">
        <v>867.223776223772</v>
      </c>
      <c r="I230" s="64" t="n">
        <v>0.99</v>
      </c>
      <c r="J230" s="65" t="n">
        <v>0.94</v>
      </c>
      <c r="K230" s="62" t="n">
        <v>1</v>
      </c>
      <c r="L230" s="61" t="n">
        <f aca="false">IFERROR(E230/F230,0)</f>
        <v>0.909900071706277</v>
      </c>
    </row>
  </sheetData>
  <autoFilter ref="A7:L230"/>
  <mergeCells count="3">
    <mergeCell ref="E5:H6"/>
    <mergeCell ref="I5:J6"/>
    <mergeCell ref="K5:L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2006-09-12T15:06:44Z</dcterms:created>
  <dc:creator/>
  <dc:description/>
  <dc:language>en-US</dc:language>
  <cp:lastModifiedBy/>
  <dcterms:modified xsi:type="dcterms:W3CDTF">2024-07-05T13:37:52Z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