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0305" yWindow="1425" windowWidth="10200" windowHeight="6735" activeTab="2"/>
  </bookViews>
  <sheets>
    <sheet name="Solo docentes" sheetId="12" r:id="rId1"/>
    <sheet name="Docentes" sheetId="6" r:id="rId2"/>
    <sheet name="Administrativos" sheetId="8" r:id="rId3"/>
  </sheets>
  <definedNames>
    <definedName name="_xlnm._FilterDatabase" localSheetId="2" hidden="1">Administrativos!$A$9:$AB$37</definedName>
    <definedName name="_xlnm._FilterDatabase" localSheetId="1" hidden="1">Docentes!$A$6:$X$30</definedName>
    <definedName name="_xlnm._FilterDatabase" localSheetId="0" hidden="1">'Solo docentes'!$A$5:$AB$30</definedName>
    <definedName name="_xlnm.Print_Area" localSheetId="2">Administrativos!$A$1:$AB$37</definedName>
    <definedName name="_xlnm.Print_Area" localSheetId="1">Docentes!$A$1:$AC$30</definedName>
    <definedName name="_xlnm.Print_Area" localSheetId="0">'Solo docentes'!$A$1:$AJ$29</definedName>
    <definedName name="_xlnm.Print_Titles" localSheetId="2">Administrativos!$1:$9</definedName>
    <definedName name="_xlnm.Print_Titles" localSheetId="1">Docentes!$1:$6</definedName>
    <definedName name="_xlnm.Print_Titles" localSheetId="0">'Solo docentes'!$1:$5</definedName>
  </definedNames>
  <calcPr calcId="144525" iterate="1"/>
</workbook>
</file>

<file path=xl/calcChain.xml><?xml version="1.0" encoding="utf-8"?>
<calcChain xmlns="http://schemas.openxmlformats.org/spreadsheetml/2006/main">
  <c r="S29" i="12" l="1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9" i="6" l="1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E27" i="8" l="1"/>
  <c r="E37" i="8" l="1"/>
  <c r="I37" i="8" l="1"/>
  <c r="J37" i="8" s="1"/>
  <c r="G30" i="6" l="1"/>
  <c r="T30" i="6"/>
  <c r="S30" i="6"/>
  <c r="K30" i="6"/>
  <c r="L30" i="6" s="1"/>
  <c r="G29" i="12" l="1"/>
  <c r="W29" i="12"/>
  <c r="T29" i="12"/>
  <c r="K29" i="12"/>
  <c r="G25" i="12"/>
  <c r="W25" i="12"/>
  <c r="T25" i="12"/>
  <c r="K25" i="12"/>
  <c r="G26" i="6" l="1"/>
  <c r="T26" i="6"/>
  <c r="K26" i="6"/>
  <c r="L26" i="6" s="1"/>
  <c r="W15" i="12" l="1"/>
  <c r="T15" i="12"/>
  <c r="K15" i="12"/>
  <c r="L15" i="12" s="1"/>
  <c r="G15" i="12"/>
  <c r="W28" i="12"/>
  <c r="T28" i="12"/>
  <c r="K28" i="12"/>
  <c r="L28" i="12" s="1"/>
  <c r="G28" i="12"/>
  <c r="W27" i="12"/>
  <c r="T27" i="12"/>
  <c r="K27" i="12"/>
  <c r="L27" i="12" s="1"/>
  <c r="G27" i="12"/>
  <c r="W26" i="12"/>
  <c r="T26" i="12"/>
  <c r="K26" i="12"/>
  <c r="L26" i="12" s="1"/>
  <c r="G26" i="12"/>
  <c r="W24" i="12"/>
  <c r="T24" i="12"/>
  <c r="K24" i="12"/>
  <c r="L24" i="12" s="1"/>
  <c r="G24" i="12"/>
  <c r="W23" i="12"/>
  <c r="T23" i="12"/>
  <c r="K23" i="12"/>
  <c r="L23" i="12" s="1"/>
  <c r="G23" i="12"/>
  <c r="W22" i="12"/>
  <c r="T22" i="12"/>
  <c r="K22" i="12"/>
  <c r="L22" i="12" s="1"/>
  <c r="G22" i="12"/>
  <c r="W21" i="12"/>
  <c r="T21" i="12"/>
  <c r="K21" i="12"/>
  <c r="L21" i="12" s="1"/>
  <c r="G21" i="12"/>
  <c r="W20" i="12"/>
  <c r="T20" i="12"/>
  <c r="K20" i="12"/>
  <c r="L20" i="12" s="1"/>
  <c r="G20" i="12"/>
  <c r="W19" i="12"/>
  <c r="T19" i="12"/>
  <c r="K19" i="12"/>
  <c r="L19" i="12" s="1"/>
  <c r="G19" i="12"/>
  <c r="W18" i="12"/>
  <c r="T18" i="12"/>
  <c r="K18" i="12"/>
  <c r="L18" i="12" s="1"/>
  <c r="G18" i="12"/>
  <c r="W17" i="12"/>
  <c r="T17" i="12"/>
  <c r="K17" i="12"/>
  <c r="L17" i="12" s="1"/>
  <c r="G17" i="12"/>
  <c r="W16" i="12"/>
  <c r="T16" i="12"/>
  <c r="K16" i="12"/>
  <c r="L16" i="12" s="1"/>
  <c r="G16" i="12"/>
  <c r="W14" i="12"/>
  <c r="T14" i="12"/>
  <c r="K14" i="12"/>
  <c r="L14" i="12" s="1"/>
  <c r="G14" i="12"/>
  <c r="W13" i="12"/>
  <c r="T13" i="12"/>
  <c r="K13" i="12"/>
  <c r="L13" i="12" s="1"/>
  <c r="G13" i="12"/>
  <c r="W12" i="12"/>
  <c r="T12" i="12"/>
  <c r="K12" i="12"/>
  <c r="L12" i="12" s="1"/>
  <c r="G12" i="12"/>
  <c r="W11" i="12"/>
  <c r="T11" i="12"/>
  <c r="K11" i="12"/>
  <c r="L11" i="12" s="1"/>
  <c r="G11" i="12"/>
  <c r="W10" i="12"/>
  <c r="T10" i="12"/>
  <c r="K10" i="12"/>
  <c r="L10" i="12" s="1"/>
  <c r="G10" i="12"/>
  <c r="W9" i="12"/>
  <c r="T9" i="12"/>
  <c r="K9" i="12"/>
  <c r="L9" i="12" s="1"/>
  <c r="G9" i="12"/>
  <c r="W8" i="12"/>
  <c r="T8" i="12"/>
  <c r="K8" i="12"/>
  <c r="L8" i="12" s="1"/>
  <c r="G8" i="12"/>
  <c r="W7" i="12"/>
  <c r="T7" i="12"/>
  <c r="K7" i="12"/>
  <c r="L7" i="12" s="1"/>
  <c r="G7" i="12"/>
  <c r="L25" i="12" l="1"/>
  <c r="L29" i="12"/>
  <c r="I35" i="8" l="1"/>
  <c r="J35" i="8" s="1"/>
  <c r="E35" i="8"/>
  <c r="I34" i="8" l="1"/>
  <c r="J34" i="8" s="1"/>
  <c r="E34" i="8"/>
  <c r="T29" i="6"/>
  <c r="K29" i="6"/>
  <c r="L29" i="6" s="1"/>
  <c r="G29" i="6"/>
  <c r="G19" i="6" l="1"/>
  <c r="I31" i="8" l="1"/>
  <c r="J31" i="8" s="1"/>
  <c r="E31" i="8" l="1"/>
  <c r="I29" i="8" l="1"/>
  <c r="J29" i="8" s="1"/>
  <c r="I30" i="8"/>
  <c r="J30" i="8" s="1"/>
  <c r="E29" i="8"/>
  <c r="E30" i="8"/>
  <c r="S8" i="6" l="1"/>
  <c r="I20" i="8" l="1"/>
  <c r="J20" i="8" s="1"/>
  <c r="E20" i="8"/>
  <c r="I27" i="8" l="1"/>
  <c r="J27" i="8" s="1"/>
  <c r="I28" i="8"/>
  <c r="J28" i="8" s="1"/>
  <c r="E28" i="8"/>
  <c r="T28" i="6"/>
  <c r="I32" i="8" l="1"/>
  <c r="J32" i="8" s="1"/>
  <c r="E32" i="8"/>
  <c r="K16" i="6" l="1"/>
  <c r="L16" i="6" s="1"/>
  <c r="K22" i="6"/>
  <c r="L22" i="6" s="1"/>
  <c r="K21" i="6"/>
  <c r="L21" i="6" s="1"/>
  <c r="K20" i="6"/>
  <c r="L20" i="6" s="1"/>
  <c r="K17" i="6"/>
  <c r="L17" i="6" s="1"/>
  <c r="K13" i="6"/>
  <c r="L13" i="6" s="1"/>
  <c r="K18" i="6"/>
  <c r="L18" i="6" s="1"/>
  <c r="K28" i="6"/>
  <c r="L28" i="6" s="1"/>
  <c r="K27" i="6"/>
  <c r="L27" i="6" s="1"/>
  <c r="K25" i="6"/>
  <c r="L25" i="6" s="1"/>
  <c r="K24" i="6"/>
  <c r="L24" i="6" s="1"/>
  <c r="K23" i="6"/>
  <c r="L23" i="6" s="1"/>
  <c r="K19" i="6"/>
  <c r="L19" i="6" s="1"/>
  <c r="K15" i="6"/>
  <c r="L15" i="6" s="1"/>
  <c r="K14" i="6"/>
  <c r="L14" i="6" s="1"/>
  <c r="K12" i="6"/>
  <c r="L12" i="6" s="1"/>
  <c r="K11" i="6"/>
  <c r="L11" i="6" s="1"/>
  <c r="K10" i="6"/>
  <c r="K9" i="6"/>
  <c r="L9" i="6" s="1"/>
  <c r="K8" i="6"/>
  <c r="L8" i="6" s="1"/>
  <c r="I33" i="8"/>
  <c r="J33" i="8" s="1"/>
  <c r="I23" i="8"/>
  <c r="J23" i="8" s="1"/>
  <c r="I15" i="8"/>
  <c r="J15" i="8" s="1"/>
  <c r="I36" i="8"/>
  <c r="J36" i="8" s="1"/>
  <c r="I26" i="8"/>
  <c r="J26" i="8" s="1"/>
  <c r="I25" i="8"/>
  <c r="J25" i="8" s="1"/>
  <c r="I24" i="8"/>
  <c r="J24" i="8" s="1"/>
  <c r="I22" i="8"/>
  <c r="J22" i="8" s="1"/>
  <c r="I21" i="8"/>
  <c r="J21" i="8" s="1"/>
  <c r="I19" i="8"/>
  <c r="J19" i="8" s="1"/>
  <c r="I18" i="8"/>
  <c r="J18" i="8" s="1"/>
  <c r="I17" i="8"/>
  <c r="J17" i="8" s="1"/>
  <c r="I16" i="8"/>
  <c r="J16" i="8" s="1"/>
  <c r="I14" i="8"/>
  <c r="J14" i="8" s="1"/>
  <c r="I13" i="8"/>
  <c r="J13" i="8" s="1"/>
  <c r="I12" i="8"/>
  <c r="J12" i="8" s="1"/>
  <c r="I11" i="8"/>
  <c r="J11" i="8" s="1"/>
  <c r="E36" i="8"/>
  <c r="T27" i="6"/>
  <c r="G27" i="6"/>
  <c r="G28" i="6"/>
  <c r="E11" i="8"/>
  <c r="E12" i="8"/>
  <c r="E13" i="8"/>
  <c r="E14" i="8"/>
  <c r="E16" i="8"/>
  <c r="E17" i="8"/>
  <c r="E18" i="8"/>
  <c r="E19" i="8"/>
  <c r="E21" i="8"/>
  <c r="E22" i="8"/>
  <c r="E24" i="8"/>
  <c r="E25" i="8"/>
  <c r="E26" i="8"/>
  <c r="E15" i="8"/>
  <c r="E23" i="8"/>
  <c r="E33" i="8"/>
  <c r="G8" i="6"/>
  <c r="T8" i="6"/>
  <c r="G9" i="6"/>
  <c r="T9" i="6"/>
  <c r="G10" i="6"/>
  <c r="T10" i="6"/>
  <c r="G11" i="6"/>
  <c r="T11" i="6"/>
  <c r="G12" i="6"/>
  <c r="T12" i="6"/>
  <c r="G13" i="6"/>
  <c r="T13" i="6"/>
  <c r="G14" i="6"/>
  <c r="T14" i="6"/>
  <c r="G15" i="6"/>
  <c r="T15" i="6"/>
  <c r="G17" i="6"/>
  <c r="T17" i="6"/>
  <c r="T19" i="6"/>
  <c r="G20" i="6"/>
  <c r="T20" i="6"/>
  <c r="G21" i="6"/>
  <c r="T21" i="6"/>
  <c r="G22" i="6"/>
  <c r="T22" i="6"/>
  <c r="G23" i="6"/>
  <c r="T23" i="6"/>
  <c r="G24" i="6"/>
  <c r="T24" i="6"/>
  <c r="G25" i="6"/>
  <c r="T25" i="6"/>
  <c r="G16" i="6"/>
  <c r="T16" i="6"/>
  <c r="G18" i="6"/>
  <c r="T18" i="6"/>
  <c r="L10" i="6" l="1"/>
</calcChain>
</file>

<file path=xl/comments1.xml><?xml version="1.0" encoding="utf-8"?>
<comments xmlns="http://schemas.openxmlformats.org/spreadsheetml/2006/main">
  <authors>
    <author>*</author>
    <author>Yaneth</author>
  </authors>
  <commentList>
    <comment ref="U5" authorId="0">
      <text>
        <r>
          <rPr>
            <b/>
            <sz val="8"/>
            <color indexed="81"/>
            <rFont val="Tahoma"/>
            <family val="2"/>
          </rPr>
          <t>*:</t>
        </r>
        <r>
          <rPr>
            <sz val="8"/>
            <color indexed="81"/>
            <rFont val="Tahoma"/>
            <family val="2"/>
          </rPr>
          <t xml:space="preserve">
COMO SE PAGA CADA QUINCENA CON TODAS LAS PRESTACIONES</t>
        </r>
      </text>
    </comment>
    <comment ref="E25" authorId="1">
      <text>
        <r>
          <rPr>
            <b/>
            <sz val="9"/>
            <color indexed="81"/>
            <rFont val="Tahoma"/>
            <family val="2"/>
          </rPr>
          <t>Yaneth:</t>
        </r>
        <r>
          <rPr>
            <sz val="9"/>
            <color indexed="81"/>
            <rFont val="Tahoma"/>
            <family val="2"/>
          </rPr>
          <t xml:space="preserve">
REGRESO DE SU ESTANCIA EL 1 DE SEP 2014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D20" authorId="0">
      <text>
        <r>
          <rPr>
            <b/>
            <sz val="8"/>
            <color indexed="81"/>
            <rFont val="Tahoma"/>
            <family val="2"/>
          </rPr>
          <t>Alberto Simon Mera:</t>
        </r>
        <r>
          <rPr>
            <sz val="8"/>
            <color indexed="81"/>
            <rFont val="Tahoma"/>
            <family val="2"/>
          </rPr>
          <t xml:space="preserve">
Fecha de ingreso al ITSOEH:
16-JUL-2003.
NOMINA DOCENTE: 01-JUL-2007 AL 31-DIC-2009; 16-ABR-2013 AL
NOMINA ADMINISTRATIVA: 16-JUL-2003 AL 30-JUN-2007; 01-ENE-2010 AL 15-ABR-2013</t>
        </r>
      </text>
    </comment>
  </commentList>
</comments>
</file>

<file path=xl/sharedStrings.xml><?xml version="1.0" encoding="utf-8"?>
<sst xmlns="http://schemas.openxmlformats.org/spreadsheetml/2006/main" count="978" uniqueCount="448">
  <si>
    <t>Nombre</t>
  </si>
  <si>
    <t># Empleado</t>
  </si>
  <si>
    <t>Antigüedad</t>
  </si>
  <si>
    <t>CURP</t>
  </si>
  <si>
    <t>DARIO GUSTAVO CORNEJO ORTIZ</t>
  </si>
  <si>
    <t>PAULINA DEL SOCORRO PADILLA MENDOZA</t>
  </si>
  <si>
    <t>SERGIO HERRERA NAVA</t>
  </si>
  <si>
    <t>AVIDAI DURAN PEDRAZA</t>
  </si>
  <si>
    <t>GOGJ550109LYA</t>
  </si>
  <si>
    <t xml:space="preserve">INGENIERÍA INDUSTRIAL </t>
  </si>
  <si>
    <t>BENITO ARMANDO MATURANO MATURANO</t>
  </si>
  <si>
    <t>ADMINISTRACIÓN</t>
  </si>
  <si>
    <t>FRIDA LILIANA ROMO VELAZCO</t>
  </si>
  <si>
    <t>PEMJ860309HHGRNN01</t>
  </si>
  <si>
    <t>Fecha de Baja</t>
  </si>
  <si>
    <t>NORMA FLORICEL MIRANDA BARRETO</t>
  </si>
  <si>
    <t>COOD711025HHGRRR09</t>
  </si>
  <si>
    <t>HEBS740201MHGRRV05</t>
  </si>
  <si>
    <t>GOGJ550109HHGNNS04</t>
  </si>
  <si>
    <t>MOFO741019HHGRRC02</t>
  </si>
  <si>
    <t>PAMP761012MGTDNL14</t>
  </si>
  <si>
    <t>HENS631009HMSRVR01</t>
  </si>
  <si>
    <t>IALJ711123MHGSNN07</t>
  </si>
  <si>
    <t>SAVG771223MHGNLD07</t>
  </si>
  <si>
    <t>SALE820706HHGRGD09</t>
  </si>
  <si>
    <t>DUPA820920MHGRDV07</t>
  </si>
  <si>
    <t>PEVF810324HHGRLR04</t>
  </si>
  <si>
    <t>CALL810518MHGSPL08</t>
  </si>
  <si>
    <t>GAMA820826HHGLNL09</t>
  </si>
  <si>
    <t>AIMM830220MHGVNR02</t>
  </si>
  <si>
    <t>BARE730511MHGRDL07</t>
  </si>
  <si>
    <t>MAMB800321HHGTTN03</t>
  </si>
  <si>
    <t>MIBN840121MHGRRR06</t>
  </si>
  <si>
    <t>AEGN781027HHGZRX09</t>
  </si>
  <si>
    <t>SARV860503MHGNVR00</t>
  </si>
  <si>
    <t>R.F.C.</t>
  </si>
  <si>
    <t>Fecha de Ingreso</t>
  </si>
  <si>
    <t>Profesión</t>
  </si>
  <si>
    <t>LIC. EN INFORMATICA</t>
  </si>
  <si>
    <t>ING. QUIMICO</t>
  </si>
  <si>
    <t>M. EN CIENCIAS</t>
  </si>
  <si>
    <t>ING. INDUSTRIAL</t>
  </si>
  <si>
    <t>No. de cuenta</t>
  </si>
  <si>
    <t>Sueldo Mensual Neto</t>
  </si>
  <si>
    <t>Cédula Profesional Estatal</t>
  </si>
  <si>
    <t>Cédula Profesional Federal</t>
  </si>
  <si>
    <t>HEMF620708HHGRNR03</t>
  </si>
  <si>
    <t>GAGM640409HHGBZR01</t>
  </si>
  <si>
    <t>HEAG510919HHGRGN09</t>
  </si>
  <si>
    <t>GEPA580828HHGRRG03</t>
  </si>
  <si>
    <t>HEOL480422HDFRSS09</t>
  </si>
  <si>
    <t>MOPR720611MHGNRC00</t>
  </si>
  <si>
    <t>ROVF760917MASMLR08</t>
  </si>
  <si>
    <t>ROGM520413HHGDMR18</t>
  </si>
  <si>
    <t>PETR730322MHGRVY02</t>
  </si>
  <si>
    <t>SARV860503PA1</t>
  </si>
  <si>
    <t>CEAJ790307MHGRGN06</t>
  </si>
  <si>
    <t>ROLY800623MHGDPN06</t>
  </si>
  <si>
    <t>MAHO910511MHGRRR07</t>
  </si>
  <si>
    <t>CUMD721009HHGRRN01</t>
  </si>
  <si>
    <t>No. Cuenta</t>
  </si>
  <si>
    <t xml:space="preserve">DATOS DEL PERSONAL ADMINISTRATIVO </t>
  </si>
  <si>
    <t>LIC. EN ECONOMIA</t>
  </si>
  <si>
    <t>CONTADOR PUBLICO</t>
  </si>
  <si>
    <t>LIC. EN ADMINISTRACION</t>
  </si>
  <si>
    <t>M. EN INGENIERIA INDUSTRIAL</t>
  </si>
  <si>
    <t>ING. INDUSTRIAL EN MECANICA</t>
  </si>
  <si>
    <t xml:space="preserve">                                                                                                                                                                                          </t>
  </si>
  <si>
    <t>TEC. EN SECRETARIA EJECUTIVA</t>
  </si>
  <si>
    <t>TSU. EN INFORMATICA</t>
  </si>
  <si>
    <t>PUESTO</t>
  </si>
  <si>
    <t>PARV740217PU9</t>
  </si>
  <si>
    <t>PARV740217HHGGMC04</t>
  </si>
  <si>
    <t>EDGAR SARABIA LUGO</t>
  </si>
  <si>
    <t>SALE8207069T2</t>
  </si>
  <si>
    <t>N.S.S</t>
  </si>
  <si>
    <t>Fecha Reingreso</t>
  </si>
  <si>
    <t>PROF. ASIG TIPO "A"</t>
  </si>
  <si>
    <t>INGENIERO INDUSTRIAL</t>
  </si>
  <si>
    <t>LIC. EN ADMON. EMPRESAS</t>
  </si>
  <si>
    <t>LIC. EN ADMON. DE EMPRESAS</t>
  </si>
  <si>
    <t>BACHILLERATO</t>
  </si>
  <si>
    <t>TEC. EN INDUSTRIAS AGROPECUARIAS</t>
  </si>
  <si>
    <t>PRIMARIA</t>
  </si>
  <si>
    <t>TELESECUNDARIA</t>
  </si>
  <si>
    <t>TEC. CONTADOR Y AUDITOR PRIVADO</t>
  </si>
  <si>
    <t>SECUNDARIA</t>
  </si>
  <si>
    <t>PREPARATORIA</t>
  </si>
  <si>
    <t>CONTADOR PUBLICO (TRUNCA)</t>
  </si>
  <si>
    <t>M. EN CIENCIAS DE LA EDUCACION</t>
  </si>
  <si>
    <t>Edad</t>
  </si>
  <si>
    <t>Fecha de nacimiento</t>
  </si>
  <si>
    <t>Horas laboradas</t>
  </si>
  <si>
    <t>Puesto</t>
  </si>
  <si>
    <t>Costo hora</t>
  </si>
  <si>
    <t>Sueldo bruto quincenal</t>
  </si>
  <si>
    <t>Sueldo bruto mensual</t>
  </si>
  <si>
    <t>CARMEN ROJO MONROY</t>
  </si>
  <si>
    <t>ROMC630219MHGJNR01</t>
  </si>
  <si>
    <r>
      <t>Sueldo neto quincenal</t>
    </r>
    <r>
      <rPr>
        <b/>
        <sz val="10"/>
        <color indexed="10"/>
        <rFont val="Arial Narrow"/>
        <family val="2"/>
      </rPr>
      <t xml:space="preserve"> sin</t>
    </r>
    <r>
      <rPr>
        <b/>
        <sz val="10"/>
        <rFont val="Arial Narrow"/>
        <family val="2"/>
      </rPr>
      <t xml:space="preserve"> prima, prestamos y descuentos</t>
    </r>
  </si>
  <si>
    <t>Sueldo neto quincenal con prima, prestamos y descuentos</t>
  </si>
  <si>
    <t>Domicilio</t>
  </si>
  <si>
    <t>Correo</t>
  </si>
  <si>
    <t>Telefono casa</t>
  </si>
  <si>
    <t>Telefono celular</t>
  </si>
  <si>
    <t>738-7253528</t>
  </si>
  <si>
    <t>772-1239100</t>
  </si>
  <si>
    <t>luisalvare@yahoo.com.mx</t>
  </si>
  <si>
    <t>No tiene</t>
  </si>
  <si>
    <t>773-1297880</t>
  </si>
  <si>
    <t>guscornejo_11@hotmail.com</t>
  </si>
  <si>
    <t>773-7300654</t>
  </si>
  <si>
    <t>773-1246326</t>
  </si>
  <si>
    <t>severaa@hotmail.com</t>
  </si>
  <si>
    <t>771-17970525</t>
  </si>
  <si>
    <t>771-1244667</t>
  </si>
  <si>
    <t>jesusgonzalez_g@hotmail.com</t>
  </si>
  <si>
    <t>771-186394</t>
  </si>
  <si>
    <t>morelosfdez@hotmail.com</t>
  </si>
  <si>
    <t>771-7106407</t>
  </si>
  <si>
    <t>771-7226961</t>
  </si>
  <si>
    <t>soco_03@hotmail.com</t>
  </si>
  <si>
    <t>sergiotecmixqui@gmail.com</t>
  </si>
  <si>
    <t>771-1521356</t>
  </si>
  <si>
    <t>jil_167@hotmail.com</t>
  </si>
  <si>
    <t>738-7350452</t>
  </si>
  <si>
    <t>772-1182266</t>
  </si>
  <si>
    <t>lupiz123@hotmail.com</t>
  </si>
  <si>
    <t>773-1209738</t>
  </si>
  <si>
    <t>ed_sa_lu@hotmail.com</t>
  </si>
  <si>
    <t>773-1379695</t>
  </si>
  <si>
    <t>avidaidp@hotmail.com</t>
  </si>
  <si>
    <t>763-7375275</t>
  </si>
  <si>
    <t>773-1030982</t>
  </si>
  <si>
    <t>fperezv7@hotmail.com</t>
  </si>
  <si>
    <t>759-7233362</t>
  </si>
  <si>
    <t>772-1019749</t>
  </si>
  <si>
    <t>lilys_1812@hotmail.com</t>
  </si>
  <si>
    <t>773-7340798</t>
  </si>
  <si>
    <t>nor_2101@hotmail.com</t>
  </si>
  <si>
    <t>772-1058900</t>
  </si>
  <si>
    <t>alexgamen@hotmail.com</t>
  </si>
  <si>
    <t>738-7250239</t>
  </si>
  <si>
    <t>772-1069095</t>
  </si>
  <si>
    <t>mare_dream@hotmail.com</t>
  </si>
  <si>
    <t>773-7244933</t>
  </si>
  <si>
    <t>eliz1105@hotmail.com</t>
  </si>
  <si>
    <t>SANTOS DEGOLLADO No. 7, COLONIA CENTRO, PROGRESO DE OBREGON, HGO. C.P. 42730</t>
  </si>
  <si>
    <t>AV. REVOLUCION No. 15, COLONIA MANGAS, TEZONTEPEC DE ALDAMA, HGO. C.P. 42765</t>
  </si>
  <si>
    <t>AV. IGNACIO ALTAMIRANO S/N, COLONIA PRESAS, TEZONTEPEC DE ALDAMA, HGO. C.P. 42760</t>
  </si>
  <si>
    <t>BARR. DEL PURERO No. 124 INT. B, COLONIA BARR. DEL PURERO, MINERAL DEL MONTE, HGO C.P. 42130</t>
  </si>
  <si>
    <t>FELIPE ANGELES No. 11, COLONIA TEPATEPEC, FCO. I MADERO, HGO. C.P. 42660</t>
  </si>
  <si>
    <t>C. DEL MANDARIN No. 254, COLONIA FRACC VILLAS DEL ALAMO, MINERAL DE LA REFORMA, HGO. C.P. 42184</t>
  </si>
  <si>
    <t>COLONIA LOS CEDROS No. 108, COLONIA EL LLANO, TULA DE ALLENDE, HGO. C.P. 42820</t>
  </si>
  <si>
    <t>EMILIANO ZAPATA No. 22, COLONIA CENTRO, FCO. I MADERO, HGO. C.P. 42660</t>
  </si>
  <si>
    <t>NICOLAS ROMERO No. 42, COLONIA EL CALVARIO, MIXQUIAHUALA DE JUAREZ, HGO. C.P. 42700</t>
  </si>
  <si>
    <t>EMILIANO ZAPATA No. 507, COLONIA BARRIO ALTO, TULA DE ALLENDE, HGO. C.P. 42800</t>
  </si>
  <si>
    <t>JUAN ESCUTIA S/N, COLONIA PRESAS, TEZONTEPEC DE ALDAMA, HGO. C.P. 42760</t>
  </si>
  <si>
    <t>CERRADA MORELOS No. 1, COLONIA PRESAS, TEZONTEPEC DE ALDAMA, HGO. C.P. 42760</t>
  </si>
  <si>
    <t>FRACCIONAMIENTO JOAQUIN BARRERA MZA 9 LOTE 17, COLONIA JOAQUIN BARANDA, IXMIQUILPAN, HGO. C.P. 42300</t>
  </si>
  <si>
    <t>SIMON BOLIVAR S/N, COLONIA LA LOMA, TEZONTEPEC DE ALDAMA, HGO. C.P. 42760</t>
  </si>
  <si>
    <t>FCO. JAVIER MUJICA S/N, COLONIA MOTOBATHA, MIXQUIAHUALA DE JUAREZ, HGO. C.P. 42727</t>
  </si>
  <si>
    <t>TITO ESTRADA No. 59, COLONIA CENTRO, PROGRESO DE OBREGON, HGO. C.P. 42730</t>
  </si>
  <si>
    <t>AV. REVOLUCION No. 9, COLONIA MORELOS, TLAXCOAPAN, HGO. C.P. 42954</t>
  </si>
  <si>
    <t>773-1144880</t>
  </si>
  <si>
    <t>matur-aa@hotmail.com</t>
  </si>
  <si>
    <t>778-7354393</t>
  </si>
  <si>
    <t>CUARTA CERRADA DE LEONA VICARIO No. 2B, COLONIA NARCISO MENDOZA, MIXQUIAHUALA DE JUAREZ, HGO. C.P. 42700</t>
  </si>
  <si>
    <t>MIGUEL HIDALGO No. 4, COLONIA MOTOBATHA, MIXQUIAHUALA DE JUAREZ, HGO. C.P. 42700</t>
  </si>
  <si>
    <t>NICOLAS FLORES No. 36, COLONIA EL BONDHO, MIXQUIAHUALA DE JUAREZ, HGO. C.P. 42700</t>
  </si>
  <si>
    <t>3 DE MAYO No. 26, COLONIA TAXHUADA, MIXQUIAHUALA DE JUAREZ, HGO. C.P. 42700</t>
  </si>
  <si>
    <t>FRANCISCO VILLA No. 19, COLONIA TAXHUADA, MIXQUIAHUALA DE JUAREZ, HGO. C.P. 42700</t>
  </si>
  <si>
    <t>VALLE SAN LORENZO No. 43-3, COLONIA VALLE DE ARAGON 2DA SECCION, NETZAHUALCOYOTL, ESTADO DE MEXICO. C.P. 57100</t>
  </si>
  <si>
    <t>13 DE ENERO No. 10, COLONIA CENTRO, MIXQUIAHUALA DE JUAREZ, HGO. C.P. 42700</t>
  </si>
  <si>
    <t>CORREGIDORA No. 36, COLONIA CENTRO, MIXQUIAHUALA DE JUAREZ, HGO. C.P. 42700</t>
  </si>
  <si>
    <t>IGNACIO ZARAGOZA No. 20, COLONIA XOCHITLAN, PROGRESO DE OBREGON C.P. 42740</t>
  </si>
  <si>
    <t>VICENTE RIVA PALACIO S/N, COLONIA EL CALVARIO, MIXQUIAHUALA DE JUAREZ, HGO. C.P. 42700</t>
  </si>
  <si>
    <t>CORREGIDORA No. 43, COLONIA CENTRO, MIXQUIAHUALA DE JUAREZ, HGO. C.P. 42700</t>
  </si>
  <si>
    <t>CERRADA 5 DE MAYO No. 8, COLONIA LA CRUZ, TEZONTEPEC DE ALDAMA, HGO. C.P. 42765</t>
  </si>
  <si>
    <t>FRANCISCO VILLA S/N, COLONIA TAXHUADA, MIXQUIAHUALA DE JUAREZ, HGO. C.P. 42700</t>
  </si>
  <si>
    <t>2 DE ENERO No. 52, COLONIA LOS TIGRES, MIXQUIAHUALA DE JUAREZ, HGO. C.P. 42700</t>
  </si>
  <si>
    <t>PROLONGACION DE MELCHOR OCAMPO No. 6 COLONIA EL CALVARIO, MIXQUIAHUALA DE JUAREZ, HGO. C.P. 42700</t>
  </si>
  <si>
    <t>GREBILEA No. 108, FRACC. ARBOLEDAS, COLONIA EL LLANO 1RA. SECCION, TULA DE ALLENDE, HGO. C.P. 42820</t>
  </si>
  <si>
    <t>738-7350784</t>
  </si>
  <si>
    <t>738-1004272</t>
  </si>
  <si>
    <t>772-1014371</t>
  </si>
  <si>
    <t>738-7252266</t>
  </si>
  <si>
    <t>772-1154178</t>
  </si>
  <si>
    <t>55-57807293</t>
  </si>
  <si>
    <t>738-7352760</t>
  </si>
  <si>
    <t>772-1139568</t>
  </si>
  <si>
    <t>rossymonper@hotmail.com</t>
  </si>
  <si>
    <t>738-7252865</t>
  </si>
  <si>
    <t>772-1293678</t>
  </si>
  <si>
    <t>frida66@hotmail.es</t>
  </si>
  <si>
    <t>738-7250305</t>
  </si>
  <si>
    <t>738-7352679</t>
  </si>
  <si>
    <t>rey.n.22@hotmail.com</t>
  </si>
  <si>
    <t>738-7253190</t>
  </si>
  <si>
    <t>772-1019412</t>
  </si>
  <si>
    <t>yanethroly80@hotmail.com</t>
  </si>
  <si>
    <t>772-1174530</t>
  </si>
  <si>
    <t>738-7241591</t>
  </si>
  <si>
    <t>772-1249730</t>
  </si>
  <si>
    <t>viri_03058@hotmail.com</t>
  </si>
  <si>
    <t>772-1218456</t>
  </si>
  <si>
    <t>738-7350016</t>
  </si>
  <si>
    <t>772-1082398</t>
  </si>
  <si>
    <t>738-7251046</t>
  </si>
  <si>
    <t>772-1240032</t>
  </si>
  <si>
    <t>carmenrojom@hotmail.com</t>
  </si>
  <si>
    <t>773-7245002</t>
  </si>
  <si>
    <t>INDEPENDENCIA No. 32, COLONIA CENTRO, MIXQUIAHUALA DE JUAREZ, HGO. C.P. 42700</t>
  </si>
  <si>
    <t>CONOCIDO, COLONIA NOPANCALCO, PACHUCA DE SOTO, HGO. C.P. 42100</t>
  </si>
  <si>
    <t>738-7350360</t>
  </si>
  <si>
    <t>jceag@hotmail.com</t>
  </si>
  <si>
    <t>771-7753756</t>
  </si>
  <si>
    <t>fresita_lala@hotmail.com</t>
  </si>
  <si>
    <t>CERRADA DE BENITO JUAREZ S/N, COLONIA LAZARO CARDENAS, FRANCISCO I. MADERO, HGO. C.P. 42760</t>
  </si>
  <si>
    <t>772-1303949</t>
  </si>
  <si>
    <t>noe@itsoeh.edu.mx</t>
  </si>
  <si>
    <t>Estado Civil</t>
  </si>
  <si>
    <t>CASADO</t>
  </si>
  <si>
    <t>CASADA</t>
  </si>
  <si>
    <t>SOLTERA</t>
  </si>
  <si>
    <t>SOLTERO</t>
  </si>
  <si>
    <t>IND</t>
  </si>
  <si>
    <t>PROF. ASOCIADO "A"</t>
  </si>
  <si>
    <t xml:space="preserve">DATOS DEL PERSONAL DOCENTE </t>
  </si>
  <si>
    <t>ROLY800623SCA</t>
  </si>
  <si>
    <t>Sexo</t>
  </si>
  <si>
    <t>H</t>
  </si>
  <si>
    <t>M</t>
  </si>
  <si>
    <t>TICS</t>
  </si>
  <si>
    <t>CAGJ820624HHGMMN05</t>
  </si>
  <si>
    <t>GOCA801130MHGNRL09</t>
  </si>
  <si>
    <t>CERRADA PINO SUAREZ No. 1, COLONIA EL CALVARIO, TLAXCOAPAN, HGO. C.P. 42950</t>
  </si>
  <si>
    <t>738-7357461</t>
  </si>
  <si>
    <t>juanmcam@hotmail.com</t>
  </si>
  <si>
    <t>ING. EN PESQUERIAS OPCON ALIMENTOS</t>
  </si>
  <si>
    <t>771-2410806</t>
  </si>
  <si>
    <t>al-de-go-cr@hotmail.com</t>
  </si>
  <si>
    <t>AARL740113HHGLSS00</t>
  </si>
  <si>
    <t>ALVARO OBREGON No. 34, COLONIA TEOCALCO, TULA DE ALLENDE, HGO. C.P. 42820</t>
  </si>
  <si>
    <t>ROSA ISELA ALONSO TAVERA</t>
  </si>
  <si>
    <t>AOTR901001MHGLVS07</t>
  </si>
  <si>
    <t>773-7354182</t>
  </si>
  <si>
    <t>773-1213932</t>
  </si>
  <si>
    <t>rosaisela_alonso@hotmail.com</t>
  </si>
  <si>
    <t>HEVM721202HHGTLG08</t>
  </si>
  <si>
    <t>VXGA910112MHGRNR05</t>
  </si>
  <si>
    <t>BELISARIO DOMINGUEZ No. 11, COLONIA PANUAYA, TEZONTEPEC DE ALDAMA, HGO. C.P. 42760</t>
  </si>
  <si>
    <t>773-6809729</t>
  </si>
  <si>
    <t>HIDALGO No. 22, COLONIA SANTA ANA AHUEHUEPAN, TULA DE ALLENDE, HGO. C.P. 42825</t>
  </si>
  <si>
    <t>TSU. EN DESARROLLO DE NEGOCIOS AREA LOGISTICA Y TRANSPORTE</t>
  </si>
  <si>
    <t>CUAUHTEMOC No. 4, COLONIA CENTRO, TULA DE ALLENDE, HGO. C.P. 42800</t>
  </si>
  <si>
    <t>773-1142648</t>
  </si>
  <si>
    <t>yiyov@rgsdemotazhotmail.com</t>
  </si>
  <si>
    <t>2DA. QUINCENA ABRIL 2013</t>
  </si>
  <si>
    <t xml:space="preserve">M. EN DERECHO FISCAL </t>
  </si>
  <si>
    <t>ING. AGRONOMO EN PRODUCCION PECUARIA (TRUNCA)</t>
  </si>
  <si>
    <t>LIC. EN CONTADURIA (PASANTE)</t>
  </si>
  <si>
    <t>ING. INDUSTRIAL (TRUNCA)</t>
  </si>
  <si>
    <t>Fecha de Contrato</t>
  </si>
  <si>
    <t>GAOA570623GK7</t>
  </si>
  <si>
    <t>GAOA570623MHGRLL00</t>
  </si>
  <si>
    <t>OIMA910701</t>
  </si>
  <si>
    <t>OIMA910701HHGRRR00</t>
  </si>
  <si>
    <t>Area</t>
  </si>
  <si>
    <t>ADMINISTRACION</t>
  </si>
  <si>
    <t>1-ENE AL 22-MAY 2013</t>
  </si>
  <si>
    <t>VOLCAN TEYDE No. 10, COLONIA SAN JOSE, TULA DE ALLENDE, HGO. C.P. 42805</t>
  </si>
  <si>
    <t>773-1294814</t>
  </si>
  <si>
    <t>773-1050183</t>
  </si>
  <si>
    <t>agrande.olguin@gmail.com</t>
  </si>
  <si>
    <t>HEROICO COLEGIO MILITAR No. 12, COLONIA CENTRO, TULA DE ALLENDE, HGO. C.P. 42800</t>
  </si>
  <si>
    <t>BEGJ720205HHGTMR09</t>
  </si>
  <si>
    <t>AV. 16 DE SEPTIEMBRE No. 17, COLONIA CENTRO, PROGRESO DE OBREGON, HGO. C.P. 42730</t>
  </si>
  <si>
    <t>betancourtgomez72@gmail.com</t>
  </si>
  <si>
    <t>772-1181912</t>
  </si>
  <si>
    <t>AARL740113F55</t>
  </si>
  <si>
    <t>COOD711025FD5</t>
  </si>
  <si>
    <t>HEBS740201DT2</t>
  </si>
  <si>
    <t>MOFO741019QK0</t>
  </si>
  <si>
    <t>PAMP761012LM1</t>
  </si>
  <si>
    <t>HENS631009GT5</t>
  </si>
  <si>
    <t>IALJ711123T75</t>
  </si>
  <si>
    <t>SAVG771223LK4</t>
  </si>
  <si>
    <t>DUPA8209204W9</t>
  </si>
  <si>
    <t>PEVF8103243DA</t>
  </si>
  <si>
    <t>CALL810518161</t>
  </si>
  <si>
    <t>MIBN8401218Y7</t>
  </si>
  <si>
    <t>GAMA820826TL7</t>
  </si>
  <si>
    <t>AIMM830220DH2</t>
  </si>
  <si>
    <t>CAGJ820624BC9</t>
  </si>
  <si>
    <t>GOCA8011307E2</t>
  </si>
  <si>
    <t>BARE730511L88</t>
  </si>
  <si>
    <t>MAMB8003212P4</t>
  </si>
  <si>
    <t>PETR730322SD1</t>
  </si>
  <si>
    <t>ROMC630219LV3</t>
  </si>
  <si>
    <t>AOTR901001KQ8</t>
  </si>
  <si>
    <t>AEGN781027EB6</t>
  </si>
  <si>
    <t>HEMF620708N58</t>
  </si>
  <si>
    <t>GAGM640409P84</t>
  </si>
  <si>
    <t>HEAG510919CH3</t>
  </si>
  <si>
    <t>GEPA580828PF9</t>
  </si>
  <si>
    <t>HEOL480422TJ0</t>
  </si>
  <si>
    <t>MOPR720611981</t>
  </si>
  <si>
    <t>ROVF760917U81</t>
  </si>
  <si>
    <t>ROGM5204135IA</t>
  </si>
  <si>
    <t>CUMD721009UN5</t>
  </si>
  <si>
    <t>PEMJ8603097C9</t>
  </si>
  <si>
    <t>HEVM680914P6A</t>
  </si>
  <si>
    <t>BEGJ720205ID1</t>
  </si>
  <si>
    <t>CEAJ790307R37</t>
  </si>
  <si>
    <t>MAHO910511N3A</t>
  </si>
  <si>
    <t>VAGA910112942</t>
  </si>
  <si>
    <t>Ubicación</t>
  </si>
  <si>
    <t>1-AGO AL 31-DIC-2013</t>
  </si>
  <si>
    <t>M. EN ADMINISTRACION DE HOSPITALES</t>
  </si>
  <si>
    <t>CALLE JUAN A. MATEOS No. 59, COLONIA SAN PRIMITIVO, TLAHUELILPAN, HGO. C.P. 42780</t>
  </si>
  <si>
    <t>Fecha de Contrato 2013</t>
  </si>
  <si>
    <t>Fecha de Contrato 2014</t>
  </si>
  <si>
    <t>Nivel</t>
  </si>
  <si>
    <t>PROF. ASIG TIPO "B"</t>
  </si>
  <si>
    <t>ENE-MAY</t>
  </si>
  <si>
    <t>FERMÍN HERNÁNDEZ MENDOZA</t>
  </si>
  <si>
    <t>MARIANO GABRIEL GÚZMAN</t>
  </si>
  <si>
    <t>GENARO HERNÁNDEZ AGUILAR</t>
  </si>
  <si>
    <t>AGUSTIN GRESS PÉREZ</t>
  </si>
  <si>
    <t>JOSÉ LUIS HERNÁNDEZ OSORIO</t>
  </si>
  <si>
    <t>ROCIO MONTOYA PÉREZ</t>
  </si>
  <si>
    <t>JOSÉ MARÍA RODRÍGUEZ GÓMEZ</t>
  </si>
  <si>
    <t>REYNALDA PÉREZ TOVAR</t>
  </si>
  <si>
    <t>YANETH RODRÍGUEZ LÓPEZ</t>
  </si>
  <si>
    <t>DIONICIO CRUZ MARTÍNEZ</t>
  </si>
  <si>
    <t>ORALIA MARTÍNEZ HERRERA</t>
  </si>
  <si>
    <t>JUAN PÉREZ MENDOZA</t>
  </si>
  <si>
    <t>VÍCTOR MANUEL PAGOLA ROMERO</t>
  </si>
  <si>
    <t>MIGUEL ÁNGEL HERNÁNDEZ VÁLDEZ</t>
  </si>
  <si>
    <t>ALICIA ASUNCIÓN GRANDE OLGUÍN</t>
  </si>
  <si>
    <t>AARON IRVING ORTIZ MARTÍNEZ</t>
  </si>
  <si>
    <t>JORGE ANTONIO BETANCOURT GÓMEZ</t>
  </si>
  <si>
    <t>JUANA CERÓN AGUILAR</t>
  </si>
  <si>
    <t>VIRIDIANA ROCIO SÁNCHEZ RIVERA</t>
  </si>
  <si>
    <t>AURORA VARGAS GONZÁLEZ</t>
  </si>
  <si>
    <t>NOE ISRAEL AZPEITIA GARCÍA</t>
  </si>
  <si>
    <t>ENE-JUN</t>
  </si>
  <si>
    <t>ENE-DIC</t>
  </si>
  <si>
    <t>JOSÉ LUIS ALVARADO RESENDIZ</t>
  </si>
  <si>
    <t>SEVERA HERNÁNDEZ BARRERA</t>
  </si>
  <si>
    <t>JESÚS GONZÁLEZ GONZÁLEZ</t>
  </si>
  <si>
    <t>OCTAVIANO MORELOS FERNÁNDEZ</t>
  </si>
  <si>
    <t>JUANA ISLAS LEÓN</t>
  </si>
  <si>
    <t>MARÍA GUADALUPE SANTILLAN VALDELAMAR</t>
  </si>
  <si>
    <t>LILIANA YADIRA CASTELLANOS LÓPEZ</t>
  </si>
  <si>
    <t>ALEJANDRO GÁLVEZ MENDOZA</t>
  </si>
  <si>
    <t>MARENA ÁVILA MONROY</t>
  </si>
  <si>
    <t>JUAN MANUEL CAMACHO GÓMEZ</t>
  </si>
  <si>
    <t>ALMA DELIA GONZÁLEZ CRUZ</t>
  </si>
  <si>
    <t>ELIZABETH BARRERA RODRÍGUEZ</t>
  </si>
  <si>
    <t>FRANCISCO PÉREZ VALDEZ</t>
  </si>
  <si>
    <t>SERGIO SERRANO GONZÁLEZ</t>
  </si>
  <si>
    <t>SEGS741114PQR4</t>
  </si>
  <si>
    <t>SEGS741114HHGRNR03</t>
  </si>
  <si>
    <t>AV. NICOLÁS BRAVO No. 17, COLONIA PRIMERO DE MAYO, TLAXCOAPAN, HGO. C.P. 42950</t>
  </si>
  <si>
    <t>778-7370521</t>
  </si>
  <si>
    <t>773-1103769</t>
  </si>
  <si>
    <t>serranogoga15@gmail.com</t>
  </si>
  <si>
    <t>VALENTÍN VALDEZ BELTRÁN</t>
  </si>
  <si>
    <t>FEB-JUN</t>
  </si>
  <si>
    <t>VABV780214</t>
  </si>
  <si>
    <t>VABV780214HHGLLL05</t>
  </si>
  <si>
    <t>BELISARIO DOMINGUEZ No. 9, COLONIA PANUAYA, TEZONTEPEC DE ALDAMA, HGO. C.P. 42760</t>
  </si>
  <si>
    <t>773-1230691</t>
  </si>
  <si>
    <t>M. EN PEDAGOGÍA</t>
  </si>
  <si>
    <t>M.EN ADMINISTRACIÓN</t>
  </si>
  <si>
    <t>LIC. EN INFORMÁTICA</t>
  </si>
  <si>
    <t>ALONDRA GUADALUPE ALMANZA ARAGÓN</t>
  </si>
  <si>
    <t>AAAA850606KXA</t>
  </si>
  <si>
    <t>AAAA850606MHGLRL02</t>
  </si>
  <si>
    <t>772-1135533</t>
  </si>
  <si>
    <t>lae_alondra@hotmail.com</t>
  </si>
  <si>
    <t>JUL-DIC</t>
  </si>
  <si>
    <t>JUL-SEP</t>
  </si>
  <si>
    <t>No.</t>
  </si>
  <si>
    <t>PROGRESO</t>
  </si>
  <si>
    <t xml:space="preserve">TEZONTEPEC </t>
  </si>
  <si>
    <t>MINERAL DEL MONTE</t>
  </si>
  <si>
    <t>FCO. I MADERO</t>
  </si>
  <si>
    <t>TULA</t>
  </si>
  <si>
    <t>MIXQUIAHUALA</t>
  </si>
  <si>
    <t>TLAXCOAPAN</t>
  </si>
  <si>
    <t>TLAHUELILPAN</t>
  </si>
  <si>
    <t>MINERAL DE LA REFORMA</t>
  </si>
  <si>
    <t>IXMIQUILPAN</t>
  </si>
  <si>
    <t>ATITALAQUIA</t>
  </si>
  <si>
    <t>GUSTAVO URBANO REYES</t>
  </si>
  <si>
    <t>UARG760710KR0</t>
  </si>
  <si>
    <t>UARG760710HHGRYS03</t>
  </si>
  <si>
    <t>DOCTOR EN CIENCIAS DE LOS MATERIALES</t>
  </si>
  <si>
    <t>IGNACIO LOPEZ RAON S/N, COLONIA NUEVO MEXICO, FCO. I MADERO, HGO. C.P. 42660</t>
  </si>
  <si>
    <t>772-1096074</t>
  </si>
  <si>
    <t>gurbano2003@yahoo.com.mx</t>
  </si>
  <si>
    <t>SEP-DIC</t>
  </si>
  <si>
    <t>RAFAEL CHÁVEZ TREJO</t>
  </si>
  <si>
    <t>LOCL850315HHGPSS01</t>
  </si>
  <si>
    <t>LOCL850315</t>
  </si>
  <si>
    <t>778-7374210</t>
  </si>
  <si>
    <t>773-1142596</t>
  </si>
  <si>
    <t>MAESTRIA</t>
  </si>
  <si>
    <t>LICENCIATURA/INGENIERÍA</t>
  </si>
  <si>
    <t>DOCTORADO</t>
  </si>
  <si>
    <t>ESTUDIA</t>
  </si>
  <si>
    <t>Otro trabajo</t>
  </si>
  <si>
    <t>ING. INDUSTRIAL EN MECÁNICA</t>
  </si>
  <si>
    <t>ING. MECÁNICO AGRICOLA</t>
  </si>
  <si>
    <t>ING. MINERO METALÚRGICO</t>
  </si>
  <si>
    <t>ING. INDUSTRIAL EN PRODUCCIÓN</t>
  </si>
  <si>
    <t>M. EN CIENCIAS ECONÓMICAS</t>
  </si>
  <si>
    <t>LIC. EN FÍSICA Y MATEMÁTICAS</t>
  </si>
  <si>
    <t>M. EN ADMÓN</t>
  </si>
  <si>
    <t>ING. EN PESQUERIAS OPCION ALIMEN.</t>
  </si>
  <si>
    <t>M. EN MANUFACTURA AVANZADA</t>
  </si>
  <si>
    <t>M. ADMINISTRACIÓN DE LA CALIDAD</t>
  </si>
  <si>
    <t>DOCTORADO EN EDUCACIÓN</t>
  </si>
  <si>
    <t>CETAC</t>
  </si>
  <si>
    <t>UAEH, ITLA</t>
  </si>
  <si>
    <t>CECYTH</t>
  </si>
  <si>
    <t>UPFIM</t>
  </si>
  <si>
    <t>COLESH</t>
  </si>
  <si>
    <t>COBAEH</t>
  </si>
  <si>
    <t>M. SISTEMAS DE CALIDAD Y PRODUCT</t>
  </si>
  <si>
    <t>CATR740911RH4</t>
  </si>
  <si>
    <t>CATR740911HHGHRF03</t>
  </si>
  <si>
    <t>NIGROMANTE No. 24, COLONIA EL CALVARIO, MIXQUIAHUALA DE JUÁREZ, HGO. C.P. 42700</t>
  </si>
  <si>
    <t>772-1299039</t>
  </si>
  <si>
    <t>JUAN PATRICIO TREJO MENDOZA</t>
  </si>
  <si>
    <t>TEMJ740313D4A</t>
  </si>
  <si>
    <t>TEMJ740313HHGRNN03</t>
  </si>
  <si>
    <t>1RO. DE ENERO DE 1970 S/N, COLONIA CUAUHTEMOC, TLAHUELILPAN, C.P. 42780</t>
  </si>
  <si>
    <t>773-1329912</t>
  </si>
  <si>
    <t>jpatricee@hotmail.com</t>
  </si>
  <si>
    <t>HORAS ADMINISTRATIVOS</t>
  </si>
  <si>
    <t>M. EN EDUCACIÓN (SIN GRADO)</t>
  </si>
  <si>
    <t>M. EN ADMINISTRACIÓN DE LA CALIDAD</t>
  </si>
  <si>
    <t>M. MATEMATICAS Y SU DIDÁCTICA (SIN GRADO)</t>
  </si>
  <si>
    <t>PROF. TITULAR "A"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</si>
</sst>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20" x14ac:knownFonts="1">
    <font>
      <sz val="10"/>
      <name val="Tahoma"/>
    </font>
    <font>
      <sz val="10"/>
      <name val="Tahoma"/>
      <family val="2"/>
    </font>
    <font>
      <sz val="8"/>
      <name val="Tahoma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u/>
      <sz val="12"/>
      <name val="Arial Narrow"/>
      <family val="2"/>
    </font>
    <font>
      <b/>
      <sz val="10"/>
      <name val="Arial"/>
      <family val="2"/>
    </font>
    <font>
      <sz val="12"/>
      <name val="Tahoma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0"/>
      <name val="Arial Narrow"/>
      <family val="2"/>
    </font>
    <font>
      <sz val="10"/>
      <name val="Arial"/>
      <family val="2"/>
    </font>
    <font>
      <u/>
      <sz val="10"/>
      <color theme="1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.5"/>
      <color theme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146">
    <xf numFmtId="0" fontId="0" fillId="0" borderId="0" xfId="0"/>
    <xf numFmtId="4" fontId="3" fillId="2" borderId="0" xfId="0" applyNumberFormat="1" applyFont="1" applyFill="1"/>
    <xf numFmtId="0" fontId="1" fillId="2" borderId="0" xfId="0" applyFont="1" applyFill="1"/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/>
    <xf numFmtId="4" fontId="9" fillId="2" borderId="0" xfId="0" applyNumberFormat="1" applyFont="1" applyFill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4" fontId="7" fillId="2" borderId="1" xfId="0" applyNumberFormat="1" applyFont="1" applyFill="1" applyBorder="1"/>
    <xf numFmtId="4" fontId="8" fillId="2" borderId="1" xfId="0" applyNumberFormat="1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5" fontId="7" fillId="2" borderId="1" xfId="0" applyNumberFormat="1" applyFont="1" applyFill="1" applyBorder="1"/>
    <xf numFmtId="0" fontId="6" fillId="3" borderId="1" xfId="0" applyFont="1" applyFill="1" applyBorder="1" applyAlignme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 applyAlignment="1">
      <alignment wrapText="1"/>
    </xf>
    <xf numFmtId="4" fontId="3" fillId="0" borderId="0" xfId="0" applyNumberFormat="1" applyFont="1" applyFill="1"/>
    <xf numFmtId="0" fontId="5" fillId="0" borderId="0" xfId="0" applyFont="1" applyFill="1"/>
    <xf numFmtId="4" fontId="5" fillId="0" borderId="0" xfId="0" applyNumberFormat="1" applyFont="1" applyFill="1"/>
    <xf numFmtId="0" fontId="1" fillId="0" borderId="0" xfId="0" applyFont="1" applyFill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4" fontId="7" fillId="0" borderId="1" xfId="0" applyNumberFormat="1" applyFont="1" applyFill="1" applyBorder="1"/>
    <xf numFmtId="0" fontId="5" fillId="4" borderId="1" xfId="0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/>
    <xf numFmtId="1" fontId="7" fillId="2" borderId="1" xfId="0" applyNumberFormat="1" applyFont="1" applyFill="1" applyBorder="1"/>
    <xf numFmtId="1" fontId="5" fillId="4" borderId="1" xfId="0" applyNumberFormat="1" applyFont="1" applyFill="1" applyBorder="1" applyAlignment="1">
      <alignment horizontal="center" vertical="center" wrapText="1"/>
    </xf>
    <xf numFmtId="1" fontId="7" fillId="2" borderId="0" xfId="0" applyNumberFormat="1" applyFont="1" applyFill="1"/>
    <xf numFmtId="1" fontId="1" fillId="0" borderId="0" xfId="0" applyNumberFormat="1" applyFont="1" applyFill="1"/>
    <xf numFmtId="1" fontId="4" fillId="0" borderId="0" xfId="0" applyNumberFormat="1" applyFont="1" applyFill="1"/>
    <xf numFmtId="1" fontId="3" fillId="0" borderId="0" xfId="0" applyNumberFormat="1" applyFont="1" applyFill="1"/>
    <xf numFmtId="1" fontId="7" fillId="0" borderId="1" xfId="0" applyNumberFormat="1" applyFont="1" applyFill="1" applyBorder="1"/>
    <xf numFmtId="1" fontId="5" fillId="0" borderId="0" xfId="0" applyNumberFormat="1" applyFont="1" applyFill="1"/>
    <xf numFmtId="1" fontId="10" fillId="2" borderId="0" xfId="0" applyNumberFormat="1" applyFont="1" applyFill="1"/>
    <xf numFmtId="1" fontId="11" fillId="2" borderId="0" xfId="0" applyNumberFormat="1" applyFont="1" applyFill="1"/>
    <xf numFmtId="1" fontId="1" fillId="2" borderId="0" xfId="0" applyNumberFormat="1" applyFont="1" applyFill="1" applyAlignment="1">
      <alignment vertical="distributed"/>
    </xf>
    <xf numFmtId="1" fontId="3" fillId="2" borderId="0" xfId="0" applyNumberFormat="1" applyFont="1" applyFill="1" applyAlignment="1">
      <alignment vertical="distributed"/>
    </xf>
    <xf numFmtId="1" fontId="5" fillId="4" borderId="1" xfId="0" applyNumberFormat="1" applyFont="1" applyFill="1" applyBorder="1" applyAlignment="1">
      <alignment horizontal="center" vertical="distributed" wrapText="1"/>
    </xf>
    <xf numFmtId="1" fontId="6" fillId="3" borderId="1" xfId="0" applyNumberFormat="1" applyFont="1" applyFill="1" applyBorder="1" applyAlignment="1">
      <alignment vertical="distributed"/>
    </xf>
    <xf numFmtId="1" fontId="7" fillId="2" borderId="1" xfId="0" applyNumberFormat="1" applyFont="1" applyFill="1" applyBorder="1" applyAlignment="1">
      <alignment vertical="distributed"/>
    </xf>
    <xf numFmtId="1" fontId="9" fillId="2" borderId="0" xfId="0" applyNumberFormat="1" applyFont="1" applyFill="1" applyAlignment="1">
      <alignment vertical="distributed"/>
    </xf>
    <xf numFmtId="2" fontId="1" fillId="0" borderId="0" xfId="0" applyNumberFormat="1" applyFont="1" applyFill="1"/>
    <xf numFmtId="2" fontId="3" fillId="0" borderId="0" xfId="0" applyNumberFormat="1" applyFont="1" applyFill="1"/>
    <xf numFmtId="2" fontId="5" fillId="0" borderId="0" xfId="0" applyNumberFormat="1" applyFont="1" applyFill="1"/>
    <xf numFmtId="2" fontId="5" fillId="4" borderId="1" xfId="0" applyNumberFormat="1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/>
    <xf numFmtId="2" fontId="7" fillId="2" borderId="1" xfId="0" applyNumberFormat="1" applyFont="1" applyFill="1" applyBorder="1"/>
    <xf numFmtId="0" fontId="7" fillId="2" borderId="0" xfId="0" applyNumberFormat="1" applyFont="1" applyFill="1" applyAlignment="1">
      <alignment vertical="distributed"/>
    </xf>
    <xf numFmtId="0" fontId="6" fillId="4" borderId="1" xfId="0" applyNumberFormat="1" applyFont="1" applyFill="1" applyBorder="1" applyAlignment="1">
      <alignment horizontal="center" vertical="distributed" wrapText="1"/>
    </xf>
    <xf numFmtId="0" fontId="6" fillId="3" borderId="1" xfId="0" applyNumberFormat="1" applyFont="1" applyFill="1" applyBorder="1" applyAlignment="1">
      <alignment vertical="distributed"/>
    </xf>
    <xf numFmtId="0" fontId="7" fillId="2" borderId="1" xfId="0" applyNumberFormat="1" applyFont="1" applyFill="1" applyBorder="1" applyAlignment="1">
      <alignment vertical="distributed"/>
    </xf>
    <xf numFmtId="0" fontId="6" fillId="2" borderId="0" xfId="0" applyNumberFormat="1" applyFont="1" applyFill="1" applyAlignment="1">
      <alignment vertical="distributed"/>
    </xf>
    <xf numFmtId="15" fontId="6" fillId="3" borderId="1" xfId="0" applyNumberFormat="1" applyFont="1" applyFill="1" applyBorder="1"/>
    <xf numFmtId="0" fontId="10" fillId="2" borderId="0" xfId="0" applyFont="1" applyFill="1"/>
    <xf numFmtId="0" fontId="7" fillId="2" borderId="0" xfId="0" applyFont="1" applyFill="1"/>
    <xf numFmtId="2" fontId="6" fillId="4" borderId="1" xfId="0" applyNumberFormat="1" applyFont="1" applyFill="1" applyBorder="1" applyAlignment="1">
      <alignment horizontal="center" vertical="center" wrapText="1"/>
    </xf>
    <xf numFmtId="2" fontId="10" fillId="0" borderId="0" xfId="0" applyNumberFormat="1" applyFont="1" applyFill="1"/>
    <xf numFmtId="2" fontId="7" fillId="0" borderId="0" xfId="0" applyNumberFormat="1" applyFont="1" applyFill="1"/>
    <xf numFmtId="2" fontId="6" fillId="0" borderId="0" xfId="0" applyNumberFormat="1" applyFont="1" applyFill="1"/>
    <xf numFmtId="0" fontId="7" fillId="2" borderId="2" xfId="0" applyFont="1" applyFill="1" applyBorder="1"/>
    <xf numFmtId="2" fontId="7" fillId="2" borderId="0" xfId="0" applyNumberFormat="1" applyFont="1" applyFill="1" applyAlignment="1">
      <alignment horizontal="center"/>
    </xf>
    <xf numFmtId="15" fontId="6" fillId="3" borderId="1" xfId="0" applyNumberFormat="1" applyFont="1" applyFill="1" applyBorder="1" applyAlignment="1">
      <alignment horizontal="center"/>
    </xf>
    <xf numFmtId="15" fontId="7" fillId="2" borderId="1" xfId="0" applyNumberFormat="1" applyFont="1" applyFill="1" applyBorder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/>
    </xf>
    <xf numFmtId="1" fontId="7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1" fillId="2" borderId="0" xfId="0" applyNumberFormat="1" applyFont="1" applyFill="1"/>
    <xf numFmtId="2" fontId="3" fillId="2" borderId="0" xfId="0" applyNumberFormat="1" applyFont="1" applyFill="1"/>
    <xf numFmtId="2" fontId="9" fillId="2" borderId="0" xfId="0" applyNumberFormat="1" applyFont="1" applyFill="1"/>
    <xf numFmtId="2" fontId="7" fillId="2" borderId="1" xfId="0" applyNumberFormat="1" applyFont="1" applyFill="1" applyBorder="1" applyAlignment="1">
      <alignment horizontal="center"/>
    </xf>
    <xf numFmtId="4" fontId="1" fillId="2" borderId="0" xfId="0" applyNumberFormat="1" applyFont="1" applyFill="1"/>
    <xf numFmtId="4" fontId="5" fillId="4" borderId="1" xfId="0" applyNumberFormat="1" applyFont="1" applyFill="1" applyBorder="1" applyAlignment="1">
      <alignment horizontal="center" vertical="center" wrapText="1"/>
    </xf>
    <xf numFmtId="4" fontId="6" fillId="3" borderId="1" xfId="0" applyNumberFormat="1" applyFont="1" applyFill="1" applyBorder="1" applyAlignment="1"/>
    <xf numFmtId="4" fontId="7" fillId="2" borderId="1" xfId="0" applyNumberFormat="1" applyFont="1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4" fontId="7" fillId="2" borderId="1" xfId="0" applyNumberFormat="1" applyFont="1" applyFill="1" applyBorder="1" applyAlignment="1">
      <alignment horizontal="right"/>
    </xf>
    <xf numFmtId="15" fontId="7" fillId="2" borderId="3" xfId="0" applyNumberFormat="1" applyFont="1" applyFill="1" applyBorder="1"/>
    <xf numFmtId="0" fontId="15" fillId="0" borderId="1" xfId="0" applyFont="1" applyBorder="1" applyAlignment="1">
      <alignment horizontal="justify" vertical="justify"/>
    </xf>
    <xf numFmtId="1" fontId="7" fillId="2" borderId="1" xfId="0" applyNumberFormat="1" applyFont="1" applyFill="1" applyBorder="1" applyAlignment="1">
      <alignment horizontal="left" vertical="distributed"/>
    </xf>
    <xf numFmtId="1" fontId="1" fillId="2" borderId="0" xfId="0" applyNumberFormat="1" applyFont="1" applyFill="1" applyAlignment="1">
      <alignment horizontal="left" vertical="distributed"/>
    </xf>
    <xf numFmtId="1" fontId="3" fillId="2" borderId="0" xfId="0" applyNumberFormat="1" applyFont="1" applyFill="1" applyAlignment="1">
      <alignment horizontal="left" vertical="distributed"/>
    </xf>
    <xf numFmtId="1" fontId="5" fillId="4" borderId="1" xfId="0" applyNumberFormat="1" applyFont="1" applyFill="1" applyBorder="1" applyAlignment="1">
      <alignment horizontal="left" vertical="center" wrapText="1"/>
    </xf>
    <xf numFmtId="1" fontId="6" fillId="3" borderId="1" xfId="0" applyNumberFormat="1" applyFont="1" applyFill="1" applyBorder="1" applyAlignment="1">
      <alignment horizontal="left" vertical="distributed"/>
    </xf>
    <xf numFmtId="1" fontId="7" fillId="0" borderId="1" xfId="0" applyNumberFormat="1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left"/>
    </xf>
    <xf numFmtId="1" fontId="9" fillId="2" borderId="0" xfId="0" applyNumberFormat="1" applyFont="1" applyFill="1" applyAlignment="1">
      <alignment horizontal="left" vertical="distributed"/>
    </xf>
    <xf numFmtId="1" fontId="1" fillId="0" borderId="0" xfId="0" applyNumberFormat="1" applyFont="1" applyFill="1" applyAlignment="1">
      <alignment horizontal="left"/>
    </xf>
    <xf numFmtId="1" fontId="3" fillId="0" borderId="0" xfId="0" applyNumberFormat="1" applyFont="1" applyFill="1" applyAlignment="1">
      <alignment horizontal="left"/>
    </xf>
    <xf numFmtId="1" fontId="6" fillId="3" borderId="1" xfId="0" applyNumberFormat="1" applyFont="1" applyFill="1" applyBorder="1" applyAlignment="1">
      <alignment horizontal="left"/>
    </xf>
    <xf numFmtId="1" fontId="16" fillId="0" borderId="1" xfId="1" applyNumberFormat="1" applyFill="1" applyBorder="1" applyAlignment="1" applyProtection="1"/>
    <xf numFmtId="1" fontId="7" fillId="0" borderId="1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 vertical="distributed"/>
    </xf>
    <xf numFmtId="1" fontId="1" fillId="2" borderId="0" xfId="0" applyNumberFormat="1" applyFont="1" applyFill="1" applyAlignment="1">
      <alignment horizontal="center" vertical="distributed"/>
    </xf>
    <xf numFmtId="1" fontId="3" fillId="2" borderId="0" xfId="0" applyNumberFormat="1" applyFont="1" applyFill="1" applyAlignment="1">
      <alignment horizontal="center" vertical="distributed"/>
    </xf>
    <xf numFmtId="1" fontId="6" fillId="3" borderId="1" xfId="0" applyNumberFormat="1" applyFont="1" applyFill="1" applyBorder="1" applyAlignment="1">
      <alignment horizontal="center" vertical="distributed"/>
    </xf>
    <xf numFmtId="1" fontId="9" fillId="2" borderId="0" xfId="0" applyNumberFormat="1" applyFont="1" applyFill="1" applyAlignment="1">
      <alignment horizontal="center" vertical="distributed"/>
    </xf>
    <xf numFmtId="0" fontId="7" fillId="2" borderId="3" xfId="0" applyFont="1" applyFill="1" applyBorder="1" applyAlignment="1">
      <alignment horizontal="center"/>
    </xf>
    <xf numFmtId="1" fontId="16" fillId="2" borderId="1" xfId="1" applyNumberFormat="1" applyFill="1" applyBorder="1" applyAlignment="1" applyProtection="1"/>
    <xf numFmtId="4" fontId="7" fillId="2" borderId="1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7" fillId="2" borderId="0" xfId="0" applyFont="1" applyFill="1" applyBorder="1"/>
    <xf numFmtId="1" fontId="9" fillId="2" borderId="0" xfId="0" applyNumberFormat="1" applyFont="1" applyFill="1"/>
    <xf numFmtId="0" fontId="7" fillId="5" borderId="1" xfId="0" applyFont="1" applyFill="1" applyBorder="1"/>
    <xf numFmtId="1" fontId="16" fillId="2" borderId="1" xfId="1" applyNumberFormat="1" applyFill="1" applyBorder="1" applyAlignment="1" applyProtection="1">
      <alignment vertical="distributed"/>
    </xf>
    <xf numFmtId="0" fontId="7" fillId="0" borderId="3" xfId="0" applyNumberFormat="1" applyFont="1" applyFill="1" applyBorder="1" applyAlignment="1">
      <alignment horizontal="center"/>
    </xf>
    <xf numFmtId="0" fontId="7" fillId="2" borderId="3" xfId="0" applyNumberFormat="1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/>
    </xf>
    <xf numFmtId="1" fontId="3" fillId="2" borderId="0" xfId="0" applyNumberFormat="1" applyFont="1" applyFill="1"/>
    <xf numFmtId="1" fontId="7" fillId="0" borderId="4" xfId="0" applyNumberFormat="1" applyFont="1" applyFill="1" applyBorder="1"/>
    <xf numFmtId="2" fontId="7" fillId="2" borderId="3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2" fontId="7" fillId="6" borderId="3" xfId="0" applyNumberFormat="1" applyFont="1" applyFill="1" applyBorder="1" applyAlignment="1">
      <alignment horizontal="center"/>
    </xf>
    <xf numFmtId="2" fontId="7" fillId="6" borderId="1" xfId="0" applyNumberFormat="1" applyFont="1" applyFill="1" applyBorder="1" applyAlignment="1">
      <alignment horizontal="center"/>
    </xf>
    <xf numFmtId="15" fontId="7" fillId="2" borderId="3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right"/>
    </xf>
    <xf numFmtId="1" fontId="7" fillId="2" borderId="0" xfId="0" applyNumberFormat="1" applyFont="1" applyFill="1" applyAlignment="1">
      <alignment horizontal="center"/>
    </xf>
    <xf numFmtId="15" fontId="7" fillId="2" borderId="0" xfId="0" applyNumberFormat="1" applyFont="1" applyFill="1" applyAlignment="1">
      <alignment vertical="distributed"/>
    </xf>
    <xf numFmtId="0" fontId="6" fillId="3" borderId="1" xfId="0" applyNumberFormat="1" applyFont="1" applyFill="1" applyBorder="1" applyAlignment="1">
      <alignment horizontal="center" vertical="distributed"/>
    </xf>
    <xf numFmtId="0" fontId="5" fillId="4" borderId="2" xfId="0" applyNumberFormat="1" applyFont="1" applyFill="1" applyBorder="1" applyAlignment="1">
      <alignment horizontal="center" vertical="distributed" wrapText="1"/>
    </xf>
    <xf numFmtId="0" fontId="7" fillId="7" borderId="1" xfId="0" applyFont="1" applyFill="1" applyBorder="1"/>
    <xf numFmtId="0" fontId="5" fillId="4" borderId="3" xfId="0" applyNumberFormat="1" applyFont="1" applyFill="1" applyBorder="1" applyAlignment="1">
      <alignment horizontal="center" vertical="distributed" wrapText="1"/>
    </xf>
    <xf numFmtId="0" fontId="5" fillId="4" borderId="5" xfId="0" applyNumberFormat="1" applyFont="1" applyFill="1" applyBorder="1" applyAlignment="1">
      <alignment horizontal="center" vertical="distributed" wrapText="1"/>
    </xf>
    <xf numFmtId="0" fontId="6" fillId="4" borderId="5" xfId="0" applyNumberFormat="1" applyFont="1" applyFill="1" applyBorder="1" applyAlignment="1">
      <alignment horizontal="center" vertical="distributed" wrapText="1"/>
    </xf>
    <xf numFmtId="0" fontId="5" fillId="4" borderId="2" xfId="0" applyNumberFormat="1" applyFont="1" applyFill="1" applyBorder="1" applyAlignment="1">
      <alignment horizontal="center" vertical="distributed" wrapText="1"/>
    </xf>
    <xf numFmtId="0" fontId="6" fillId="3" borderId="3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</cellXfs>
  <cellStyles count="6">
    <cellStyle name="Hipervínculo" xfId="1" builtinId="8"/>
    <cellStyle name="Hipervínculo 2" xfId="4"/>
    <cellStyle name="Millares 2" xfId="3"/>
    <cellStyle name="Moneda 2" xfId="5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1533525</xdr:colOff>
      <xdr:row>2</xdr:row>
      <xdr:rowOff>257175</xdr:rowOff>
    </xdr:to>
    <xdr:pic>
      <xdr:nvPicPr>
        <xdr:cNvPr id="2" name="Picture 2" descr="ITSOEH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47625"/>
          <a:ext cx="190500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1933575</xdr:colOff>
      <xdr:row>0</xdr:row>
      <xdr:rowOff>238125</xdr:rowOff>
    </xdr:from>
    <xdr:ext cx="5891699" cy="471098"/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2419350" y="238125"/>
          <a:ext cx="5891699" cy="4710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1">
            <a:defRPr sz="1000"/>
          </a:pPr>
          <a:r>
            <a:rPr lang="en-US" sz="1400" b="1" i="0" strike="noStrike">
              <a:solidFill>
                <a:srgbClr val="000000"/>
              </a:solidFill>
              <a:latin typeface="Arial Narrow"/>
            </a:rPr>
            <a:t>INSTITUTO TECNOLÓGICO SUPERIOR DEL OCCIDENTE DEL ESTADO DE HIDALGO</a:t>
          </a: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/>
            </a:rPr>
            <a:t>DEPARTAMENTO DE  PERSONAL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1085850</xdr:colOff>
      <xdr:row>2</xdr:row>
      <xdr:rowOff>257175</xdr:rowOff>
    </xdr:to>
    <xdr:pic>
      <xdr:nvPicPr>
        <xdr:cNvPr id="14939" name="Picture 2" descr="ITSOEH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47625"/>
          <a:ext cx="190500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1400175</xdr:colOff>
      <xdr:row>1</xdr:row>
      <xdr:rowOff>66675</xdr:rowOff>
    </xdr:from>
    <xdr:ext cx="5891699" cy="471098"/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2114550" y="352425"/>
          <a:ext cx="5948808" cy="3955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1">
            <a:defRPr sz="1000"/>
          </a:pPr>
          <a:r>
            <a:rPr lang="en-US" sz="1400" b="1" i="0" strike="noStrike">
              <a:solidFill>
                <a:srgbClr val="000000"/>
              </a:solidFill>
              <a:latin typeface="Arial Narrow"/>
            </a:rPr>
            <a:t>INSTITUTO TECNOLÓGICO SUPERIOR DEL OCCIDENTE DEL ESTADO DE HIDALGO</a:t>
          </a: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/>
            </a:rPr>
            <a:t>DEPARTAMENTO DE  PERSONAL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1543050</xdr:colOff>
      <xdr:row>4</xdr:row>
      <xdr:rowOff>66675</xdr:rowOff>
    </xdr:to>
    <xdr:pic>
      <xdr:nvPicPr>
        <xdr:cNvPr id="15947" name="Picture 1" descr="ITSOEH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47625"/>
          <a:ext cx="190500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1400175</xdr:colOff>
      <xdr:row>1</xdr:row>
      <xdr:rowOff>66675</xdr:rowOff>
    </xdr:from>
    <xdr:ext cx="5891699" cy="471098"/>
    <xdr:sp macro="" textlink="">
      <xdr:nvSpPr>
        <xdr:cNvPr id="4098" name="Text Box 2"/>
        <xdr:cNvSpPr txBox="1">
          <a:spLocks noChangeArrowheads="1"/>
        </xdr:cNvSpPr>
      </xdr:nvSpPr>
      <xdr:spPr bwMode="auto">
        <a:xfrm>
          <a:off x="1990725" y="257175"/>
          <a:ext cx="5948808" cy="3955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1">
            <a:defRPr sz="1000"/>
          </a:pPr>
          <a:r>
            <a:rPr lang="en-US" sz="1400" b="1" i="0" strike="noStrike">
              <a:solidFill>
                <a:srgbClr val="000000"/>
              </a:solidFill>
              <a:latin typeface="Arial Narrow"/>
            </a:rPr>
            <a:t>INSTITUTO TECNOLÓGICO SUPERIOR DEL OCCIDENTE DEL ESTADO DE HIDALGO</a:t>
          </a:r>
        </a:p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/>
            </a:rPr>
            <a:t>DEPARTAMENTO DE  PERSONAL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 bwMode="auto">
        <a:noFill/>
        <a:ln w="9525">
          <a:noFill/>
          <a:miter lim="800000"/>
          <a:headEnd/>
          <a:tailEnd/>
        </a:ln>
      </a:spPr>
      <a:bodyPr vertOverflow="clip" wrap="square" lIns="27432" tIns="22860" rIns="0" bIns="0" anchor="t" upright="1"/>
      <a:lstStyle>
        <a:defPPr algn="l" rtl="1">
          <a:defRPr sz="1100" b="1" i="0">
            <a:latin typeface="+mn-lt"/>
            <a:ea typeface="+mn-ea"/>
            <a:cs typeface="+mn-cs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serranogoga15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al-de-go-cr@hotmail.com" TargetMode="External"/><Relationship Id="rId1" Type="http://schemas.openxmlformats.org/officeDocument/2006/relationships/hyperlink" Target="mailto:juanmcam@hotmail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urbano2003@yahoo.com.m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erranogoga15@gmail.com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al-de-go-cr@hotmail.com" TargetMode="External"/><Relationship Id="rId1" Type="http://schemas.openxmlformats.org/officeDocument/2006/relationships/hyperlink" Target="mailto:juanmcam@hotmail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jpatricee@hotmail.com" TargetMode="External"/><Relationship Id="rId4" Type="http://schemas.openxmlformats.org/officeDocument/2006/relationships/hyperlink" Target="mailto:gurbano2003@yahoo.com.m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yanethroly80@hotmail.com" TargetMode="External"/><Relationship Id="rId13" Type="http://schemas.openxmlformats.org/officeDocument/2006/relationships/comments" Target="../comments2.xml"/><Relationship Id="rId3" Type="http://schemas.openxmlformats.org/officeDocument/2006/relationships/hyperlink" Target="mailto:rosaisela_alonso@hotmail.com" TargetMode="External"/><Relationship Id="rId7" Type="http://schemas.openxmlformats.org/officeDocument/2006/relationships/hyperlink" Target="mailto:betancourtgomez72@gmail.com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mailto:carmenrojom@hotmail.com" TargetMode="External"/><Relationship Id="rId1" Type="http://schemas.openxmlformats.org/officeDocument/2006/relationships/hyperlink" Target="mailto:jceag@hotmail.com" TargetMode="External"/><Relationship Id="rId6" Type="http://schemas.openxmlformats.org/officeDocument/2006/relationships/hyperlink" Target="mailto:agrande.olguin@gmail.com" TargetMode="External"/><Relationship Id="rId11" Type="http://schemas.openxmlformats.org/officeDocument/2006/relationships/drawing" Target="../drawings/drawing3.xml"/><Relationship Id="rId5" Type="http://schemas.openxmlformats.org/officeDocument/2006/relationships/hyperlink" Target="mailto:frida66@hotmail.es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yiyov@rgsdemotazhotmail.com" TargetMode="External"/><Relationship Id="rId9" Type="http://schemas.openxmlformats.org/officeDocument/2006/relationships/hyperlink" Target="mailto:lae_alondr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1"/>
  <sheetViews>
    <sheetView view="pageBreakPreview" topLeftCell="A5" zoomScale="98" zoomScaleNormal="115" zoomScaleSheetLayoutView="98" workbookViewId="0">
      <pane xSplit="4" ySplit="2" topLeftCell="E21" activePane="bottomRight" state="frozen"/>
      <selection activeCell="A5" sqref="A5"/>
      <selection pane="topRight" activeCell="E5" sqref="E5"/>
      <selection pane="bottomLeft" activeCell="A7" sqref="A7"/>
      <selection pane="bottomRight" activeCell="B26" sqref="B26"/>
    </sheetView>
  </sheetViews>
  <sheetFormatPr baseColWidth="10" defaultRowHeight="22.5" customHeight="1" x14ac:dyDescent="0.25"/>
  <cols>
    <col min="1" max="1" width="6.28515625" style="4" customWidth="1"/>
    <col min="2" max="2" width="42.85546875" style="4" customWidth="1"/>
    <col min="3" max="3" width="4.85546875" style="115" hidden="1" customWidth="1"/>
    <col min="4" max="4" width="12.42578125" style="4" hidden="1" customWidth="1"/>
    <col min="5" max="5" width="9.7109375" style="4" customWidth="1"/>
    <col min="6" max="6" width="9.7109375" style="4" hidden="1" customWidth="1"/>
    <col min="7" max="7" width="9.7109375" style="63" customWidth="1"/>
    <col min="8" max="8" width="20.42578125" style="63" hidden="1" customWidth="1"/>
    <col min="9" max="9" width="9.140625" style="63" customWidth="1"/>
    <col min="10" max="10" width="11.85546875" style="63" hidden="1" customWidth="1"/>
    <col min="11" max="11" width="12.28515625" style="63" hidden="1" customWidth="1"/>
    <col min="12" max="12" width="6.28515625" style="134" hidden="1" customWidth="1"/>
    <col min="13" max="13" width="12.85546875" style="57" hidden="1" customWidth="1"/>
    <col min="14" max="14" width="17.28515625" style="4" hidden="1" customWidth="1"/>
    <col min="15" max="15" width="22.7109375" style="4" hidden="1" customWidth="1"/>
    <col min="16" max="16" width="22" style="4" customWidth="1"/>
    <col min="17" max="17" width="10.140625" style="79" customWidth="1"/>
    <col min="18" max="18" width="8.7109375" style="4" customWidth="1"/>
    <col min="19" max="19" width="11.7109375" style="1" hidden="1" customWidth="1"/>
    <col min="20" max="20" width="12.140625" style="1" customWidth="1"/>
    <col min="21" max="21" width="11.85546875" style="1" hidden="1" customWidth="1"/>
    <col min="22" max="22" width="13" style="1" hidden="1" customWidth="1"/>
    <col min="23" max="23" width="11.85546875" style="1" hidden="1" customWidth="1"/>
    <col min="24" max="24" width="38.28515625" style="50" customWidth="1"/>
    <col min="25" max="25" width="39.42578125" style="50" customWidth="1"/>
    <col min="26" max="26" width="11.7109375" style="30" hidden="1" customWidth="1"/>
    <col min="27" max="27" width="11" style="4" hidden="1" customWidth="1"/>
    <col min="28" max="28" width="13.140625" style="39" hidden="1" customWidth="1"/>
    <col min="29" max="29" width="41.7109375" style="39" customWidth="1"/>
    <col min="30" max="30" width="44.28515625" style="39" bestFit="1" customWidth="1"/>
    <col min="31" max="31" width="17.140625" style="39" customWidth="1"/>
    <col min="32" max="32" width="25.7109375" style="39" customWidth="1"/>
    <col min="33" max="33" width="11.85546875" style="94" hidden="1" customWidth="1"/>
    <col min="34" max="34" width="13" style="94" hidden="1" customWidth="1"/>
    <col min="35" max="35" width="32.42578125" style="39" hidden="1" customWidth="1"/>
    <col min="36" max="36" width="13.140625" style="108" hidden="1" customWidth="1"/>
    <col min="37" max="16384" width="11.42578125" style="4"/>
  </cols>
  <sheetData>
    <row r="1" spans="1:36" s="2" customFormat="1" ht="22.5" customHeight="1" x14ac:dyDescent="0.25">
      <c r="C1" s="114"/>
      <c r="G1" s="73"/>
      <c r="H1" s="73"/>
      <c r="I1" s="73"/>
      <c r="J1" s="63"/>
      <c r="K1" s="63"/>
      <c r="L1" s="71"/>
      <c r="M1" s="56"/>
      <c r="Q1" s="78"/>
      <c r="S1" s="82"/>
      <c r="T1" s="82"/>
      <c r="U1" s="82"/>
      <c r="V1" s="82"/>
      <c r="W1" s="82"/>
      <c r="X1" s="50"/>
      <c r="Y1" s="50"/>
      <c r="Z1" s="36"/>
      <c r="AB1" s="38"/>
      <c r="AC1" s="38"/>
      <c r="AD1" s="38"/>
      <c r="AE1" s="38"/>
      <c r="AF1" s="38"/>
      <c r="AG1" s="93"/>
      <c r="AH1" s="93"/>
      <c r="AI1" s="38"/>
      <c r="AJ1" s="107"/>
    </row>
    <row r="2" spans="1:36" s="2" customFormat="1" ht="22.5" customHeight="1" x14ac:dyDescent="0.25">
      <c r="C2" s="114"/>
      <c r="G2" s="73"/>
      <c r="H2" s="73"/>
      <c r="I2" s="73"/>
      <c r="J2" s="63"/>
      <c r="K2" s="63"/>
      <c r="L2" s="71"/>
      <c r="M2" s="56"/>
      <c r="Q2" s="78"/>
      <c r="S2" s="82"/>
      <c r="T2" s="82"/>
      <c r="U2" s="82"/>
      <c r="V2" s="82"/>
      <c r="W2" s="82"/>
      <c r="X2" s="50"/>
      <c r="Y2" s="50"/>
      <c r="Z2" s="36"/>
      <c r="AB2" s="38"/>
      <c r="AC2" s="38"/>
      <c r="AD2" s="38"/>
      <c r="AE2" s="38"/>
      <c r="AF2" s="38"/>
      <c r="AG2" s="93"/>
      <c r="AH2" s="93"/>
      <c r="AI2" s="38"/>
      <c r="AJ2" s="107"/>
    </row>
    <row r="3" spans="1:36" s="2" customFormat="1" ht="22.5" customHeight="1" x14ac:dyDescent="0.25">
      <c r="C3" s="114"/>
      <c r="G3" s="73"/>
      <c r="H3" s="73"/>
      <c r="I3" s="73"/>
      <c r="J3" s="63"/>
      <c r="K3" s="63"/>
      <c r="L3" s="71"/>
      <c r="M3" s="56"/>
      <c r="Q3" s="78"/>
      <c r="S3" s="82"/>
      <c r="T3" s="82"/>
      <c r="U3" s="82"/>
      <c r="V3" s="82"/>
      <c r="W3" s="82"/>
      <c r="X3" s="50"/>
      <c r="Y3" s="50"/>
      <c r="Z3" s="36"/>
      <c r="AB3" s="38"/>
      <c r="AC3" s="38"/>
      <c r="AD3" s="38"/>
      <c r="AE3" s="38"/>
      <c r="AF3" s="38"/>
      <c r="AG3" s="93"/>
      <c r="AH3" s="93"/>
      <c r="AI3" s="38"/>
      <c r="AJ3" s="107"/>
    </row>
    <row r="4" spans="1:36" ht="22.5" customHeight="1" x14ac:dyDescent="0.3">
      <c r="A4" s="3" t="s">
        <v>228</v>
      </c>
      <c r="AF4" s="135"/>
    </row>
    <row r="5" spans="1:36" s="5" customFormat="1" ht="63.75" x14ac:dyDescent="0.2">
      <c r="A5" s="26" t="s">
        <v>385</v>
      </c>
      <c r="B5" s="26" t="s">
        <v>0</v>
      </c>
      <c r="C5" s="26" t="s">
        <v>230</v>
      </c>
      <c r="D5" s="26" t="s">
        <v>14</v>
      </c>
      <c r="E5" s="26" t="s">
        <v>36</v>
      </c>
      <c r="F5" s="26" t="s">
        <v>76</v>
      </c>
      <c r="G5" s="47" t="s">
        <v>2</v>
      </c>
      <c r="H5" s="47" t="s">
        <v>321</v>
      </c>
      <c r="I5" s="47" t="s">
        <v>322</v>
      </c>
      <c r="J5" s="47" t="s">
        <v>91</v>
      </c>
      <c r="K5" s="58"/>
      <c r="L5" s="29" t="s">
        <v>90</v>
      </c>
      <c r="M5" s="58" t="s">
        <v>75</v>
      </c>
      <c r="N5" s="26" t="s">
        <v>35</v>
      </c>
      <c r="O5" s="26" t="s">
        <v>3</v>
      </c>
      <c r="P5" s="26" t="s">
        <v>93</v>
      </c>
      <c r="Q5" s="47" t="s">
        <v>94</v>
      </c>
      <c r="R5" s="26" t="s">
        <v>92</v>
      </c>
      <c r="S5" s="83" t="s">
        <v>95</v>
      </c>
      <c r="T5" s="83" t="s">
        <v>96</v>
      </c>
      <c r="U5" s="83" t="s">
        <v>100</v>
      </c>
      <c r="V5" s="83" t="s">
        <v>99</v>
      </c>
      <c r="W5" s="26" t="s">
        <v>43</v>
      </c>
      <c r="X5" s="139" t="s">
        <v>37</v>
      </c>
      <c r="Y5" s="140"/>
      <c r="Z5" s="141"/>
      <c r="AA5" s="141"/>
      <c r="AB5" s="141"/>
      <c r="AC5" s="140"/>
      <c r="AD5" s="142"/>
      <c r="AE5" s="137" t="s">
        <v>414</v>
      </c>
      <c r="AF5" s="29" t="s">
        <v>101</v>
      </c>
      <c r="AG5" s="95" t="s">
        <v>103</v>
      </c>
      <c r="AH5" s="95" t="s">
        <v>104</v>
      </c>
      <c r="AI5" s="29" t="s">
        <v>102</v>
      </c>
      <c r="AJ5" s="29" t="s">
        <v>221</v>
      </c>
    </row>
    <row r="6" spans="1:36" s="5" customFormat="1" ht="22.5" customHeight="1" x14ac:dyDescent="0.25">
      <c r="A6" s="143" t="s">
        <v>9</v>
      </c>
      <c r="B6" s="144"/>
      <c r="C6" s="116"/>
      <c r="D6" s="87">
        <v>21</v>
      </c>
      <c r="E6" s="15"/>
      <c r="F6" s="15"/>
      <c r="G6" s="64">
        <v>42004</v>
      </c>
      <c r="H6" s="64"/>
      <c r="I6" s="64"/>
      <c r="J6" s="64"/>
      <c r="K6" s="64"/>
      <c r="L6" s="125">
        <v>2014</v>
      </c>
      <c r="M6" s="15"/>
      <c r="N6" s="15"/>
      <c r="O6" s="15"/>
      <c r="P6" s="15"/>
      <c r="Q6" s="48"/>
      <c r="R6" s="15"/>
      <c r="S6" s="86"/>
      <c r="T6" s="84"/>
      <c r="U6" s="84"/>
      <c r="V6" s="84"/>
      <c r="W6" s="84"/>
      <c r="X6" s="136" t="s">
        <v>411</v>
      </c>
      <c r="Y6" s="136" t="s">
        <v>410</v>
      </c>
      <c r="Z6" s="27"/>
      <c r="AA6" s="27"/>
      <c r="AB6" s="41"/>
      <c r="AC6" s="109" t="s">
        <v>412</v>
      </c>
      <c r="AD6" s="109" t="s">
        <v>413</v>
      </c>
      <c r="AE6" s="109"/>
      <c r="AF6" s="41"/>
      <c r="AG6" s="96"/>
      <c r="AH6" s="96"/>
      <c r="AI6" s="41"/>
      <c r="AJ6" s="109"/>
    </row>
    <row r="7" spans="1:36" ht="18" customHeight="1" x14ac:dyDescent="0.25">
      <c r="A7" s="8">
        <v>1</v>
      </c>
      <c r="B7" s="9" t="s">
        <v>349</v>
      </c>
      <c r="C7" s="8" t="s">
        <v>231</v>
      </c>
      <c r="D7" s="10"/>
      <c r="E7" s="14">
        <v>37116</v>
      </c>
      <c r="F7" s="49"/>
      <c r="G7" s="74">
        <f t="shared" ref="G7:G17" si="0">($G$6-E7)/365</f>
        <v>13.391780821917807</v>
      </c>
      <c r="H7" s="74"/>
      <c r="I7" s="74" t="s">
        <v>325</v>
      </c>
      <c r="J7" s="65">
        <v>27042</v>
      </c>
      <c r="K7" s="124">
        <f t="shared" ref="K7:K28" si="1">MID(N7,5,2)+1900</f>
        <v>1974</v>
      </c>
      <c r="L7" s="70">
        <f t="shared" ref="L7:L28" si="2">$L$6-K7</f>
        <v>40</v>
      </c>
      <c r="M7" s="9">
        <v>80987426774</v>
      </c>
      <c r="N7" s="62" t="s">
        <v>280</v>
      </c>
      <c r="O7" s="9" t="s">
        <v>242</v>
      </c>
      <c r="P7" s="9" t="s">
        <v>324</v>
      </c>
      <c r="Q7" s="81">
        <v>348.3</v>
      </c>
      <c r="R7" s="8">
        <v>30</v>
      </c>
      <c r="S7" s="85">
        <f t="shared" ref="S7:S28" si="3">ROUND((Q7*R7)/2,2)</f>
        <v>5224.5</v>
      </c>
      <c r="T7" s="85">
        <f t="shared" ref="T7:T28" si="4">ROUND((Q7*R7),2)</f>
        <v>10449</v>
      </c>
      <c r="U7" s="85">
        <v>5386.6</v>
      </c>
      <c r="V7" s="85">
        <v>4469.03</v>
      </c>
      <c r="W7" s="85">
        <f t="shared" ref="W7:W28" si="5">+V7*2</f>
        <v>8938.06</v>
      </c>
      <c r="X7" s="53" t="s">
        <v>64</v>
      </c>
      <c r="Y7" s="53" t="s">
        <v>89</v>
      </c>
      <c r="Z7" s="28">
        <v>6893914</v>
      </c>
      <c r="AA7" s="28">
        <v>56239</v>
      </c>
      <c r="AB7" s="42">
        <v>1223942627</v>
      </c>
      <c r="AC7" s="42"/>
      <c r="AD7" s="42"/>
      <c r="AE7" s="42" t="s">
        <v>427</v>
      </c>
      <c r="AF7" s="42" t="s">
        <v>386</v>
      </c>
      <c r="AG7" s="92" t="s">
        <v>105</v>
      </c>
      <c r="AH7" s="92" t="s">
        <v>106</v>
      </c>
      <c r="AI7" s="42" t="s">
        <v>107</v>
      </c>
      <c r="AJ7" s="106" t="s">
        <v>222</v>
      </c>
    </row>
    <row r="8" spans="1:36" ht="15.75" customHeight="1" x14ac:dyDescent="0.25">
      <c r="A8" s="8">
        <v>2</v>
      </c>
      <c r="B8" s="9" t="s">
        <v>4</v>
      </c>
      <c r="C8" s="8" t="s">
        <v>231</v>
      </c>
      <c r="D8" s="10"/>
      <c r="E8" s="14">
        <v>37469</v>
      </c>
      <c r="F8" s="14"/>
      <c r="G8" s="74">
        <f t="shared" si="0"/>
        <v>12.424657534246576</v>
      </c>
      <c r="H8" s="74"/>
      <c r="I8" s="74" t="s">
        <v>325</v>
      </c>
      <c r="J8" s="65">
        <v>26231</v>
      </c>
      <c r="K8" s="124">
        <f t="shared" si="1"/>
        <v>1971</v>
      </c>
      <c r="L8" s="70">
        <f t="shared" si="2"/>
        <v>43</v>
      </c>
      <c r="M8" s="9">
        <v>80057124648</v>
      </c>
      <c r="N8" s="62" t="s">
        <v>281</v>
      </c>
      <c r="O8" s="9" t="s">
        <v>16</v>
      </c>
      <c r="P8" s="9" t="s">
        <v>324</v>
      </c>
      <c r="Q8" s="81">
        <v>348.3</v>
      </c>
      <c r="R8" s="8">
        <v>30</v>
      </c>
      <c r="S8" s="85">
        <f t="shared" si="3"/>
        <v>5224.5</v>
      </c>
      <c r="T8" s="85">
        <f t="shared" si="4"/>
        <v>10449</v>
      </c>
      <c r="U8" s="85">
        <v>5372.91</v>
      </c>
      <c r="V8" s="85">
        <v>4469.03</v>
      </c>
      <c r="W8" s="85">
        <f t="shared" si="5"/>
        <v>8938.06</v>
      </c>
      <c r="X8" s="53" t="s">
        <v>41</v>
      </c>
      <c r="Y8" s="53" t="s">
        <v>65</v>
      </c>
      <c r="Z8" s="28">
        <v>6160775</v>
      </c>
      <c r="AA8" s="28"/>
      <c r="AB8" s="42">
        <v>1223942708</v>
      </c>
      <c r="AC8" s="42"/>
      <c r="AD8" s="42"/>
      <c r="AE8" s="42" t="s">
        <v>426</v>
      </c>
      <c r="AF8" s="42" t="s">
        <v>387</v>
      </c>
      <c r="AG8" s="92" t="s">
        <v>108</v>
      </c>
      <c r="AH8" s="92" t="s">
        <v>109</v>
      </c>
      <c r="AI8" s="42" t="s">
        <v>110</v>
      </c>
      <c r="AJ8" s="106" t="s">
        <v>222</v>
      </c>
    </row>
    <row r="9" spans="1:36" ht="15.75" customHeight="1" x14ac:dyDescent="0.25">
      <c r="A9" s="8">
        <v>3</v>
      </c>
      <c r="B9" s="9" t="s">
        <v>350</v>
      </c>
      <c r="C9" s="8" t="s">
        <v>232</v>
      </c>
      <c r="D9" s="10"/>
      <c r="E9" s="14">
        <v>37116</v>
      </c>
      <c r="F9" s="14"/>
      <c r="G9" s="74">
        <f t="shared" si="0"/>
        <v>13.391780821917807</v>
      </c>
      <c r="H9" s="74"/>
      <c r="I9" s="74" t="s">
        <v>325</v>
      </c>
      <c r="J9" s="65">
        <v>27061</v>
      </c>
      <c r="K9" s="124">
        <f t="shared" si="1"/>
        <v>1974</v>
      </c>
      <c r="L9" s="70">
        <f t="shared" si="2"/>
        <v>40</v>
      </c>
      <c r="M9" s="9">
        <v>80057455366</v>
      </c>
      <c r="N9" s="62" t="s">
        <v>282</v>
      </c>
      <c r="O9" s="9" t="s">
        <v>17</v>
      </c>
      <c r="P9" s="9" t="s">
        <v>324</v>
      </c>
      <c r="Q9" s="81">
        <v>348.3</v>
      </c>
      <c r="R9" s="8">
        <v>30</v>
      </c>
      <c r="S9" s="85">
        <f t="shared" si="3"/>
        <v>5224.5</v>
      </c>
      <c r="T9" s="85">
        <f t="shared" si="4"/>
        <v>10449</v>
      </c>
      <c r="U9" s="85">
        <v>5455.08</v>
      </c>
      <c r="V9" s="85">
        <v>4469.03</v>
      </c>
      <c r="W9" s="85">
        <f t="shared" si="5"/>
        <v>8938.06</v>
      </c>
      <c r="X9" s="53" t="s">
        <v>39</v>
      </c>
      <c r="Y9" s="53"/>
      <c r="Z9" s="28">
        <v>3343247</v>
      </c>
      <c r="AA9" s="28"/>
      <c r="AB9" s="42">
        <v>1223942813</v>
      </c>
      <c r="AC9" s="42"/>
      <c r="AD9" s="42"/>
      <c r="AE9" s="42" t="s">
        <v>426</v>
      </c>
      <c r="AF9" s="42" t="s">
        <v>387</v>
      </c>
      <c r="AG9" s="92" t="s">
        <v>111</v>
      </c>
      <c r="AH9" s="92" t="s">
        <v>112</v>
      </c>
      <c r="AI9" s="42" t="s">
        <v>113</v>
      </c>
      <c r="AJ9" s="106" t="s">
        <v>224</v>
      </c>
    </row>
    <row r="10" spans="1:36" ht="15.75" customHeight="1" x14ac:dyDescent="0.25">
      <c r="A10" s="8">
        <v>4</v>
      </c>
      <c r="B10" s="9" t="s">
        <v>351</v>
      </c>
      <c r="C10" s="8" t="s">
        <v>231</v>
      </c>
      <c r="D10" s="10"/>
      <c r="E10" s="14">
        <v>37453</v>
      </c>
      <c r="F10" s="14"/>
      <c r="G10" s="74">
        <f t="shared" si="0"/>
        <v>12.468493150684932</v>
      </c>
      <c r="H10" s="74"/>
      <c r="I10" s="130" t="s">
        <v>325</v>
      </c>
      <c r="J10" s="65">
        <v>20098</v>
      </c>
      <c r="K10" s="124">
        <f t="shared" si="1"/>
        <v>1955</v>
      </c>
      <c r="L10" s="70">
        <f t="shared" si="2"/>
        <v>59</v>
      </c>
      <c r="M10" s="9">
        <v>80035507740</v>
      </c>
      <c r="N10" s="62" t="s">
        <v>8</v>
      </c>
      <c r="O10" s="9" t="s">
        <v>18</v>
      </c>
      <c r="P10" s="9" t="s">
        <v>77</v>
      </c>
      <c r="Q10" s="81">
        <v>305.5</v>
      </c>
      <c r="R10" s="8">
        <v>8</v>
      </c>
      <c r="S10" s="85">
        <f t="shared" si="3"/>
        <v>1222</v>
      </c>
      <c r="T10" s="85">
        <f t="shared" si="4"/>
        <v>2444</v>
      </c>
      <c r="U10" s="85">
        <v>1980.3600000000004</v>
      </c>
      <c r="V10" s="85">
        <v>1890.42</v>
      </c>
      <c r="W10" s="85">
        <f t="shared" si="5"/>
        <v>3780.84</v>
      </c>
      <c r="X10" s="53" t="s">
        <v>415</v>
      </c>
      <c r="Y10" s="53" t="s">
        <v>444</v>
      </c>
      <c r="Z10" s="28">
        <v>1284585</v>
      </c>
      <c r="AA10" s="28"/>
      <c r="AB10" s="42">
        <v>1223942805</v>
      </c>
      <c r="AC10" s="42"/>
      <c r="AD10" s="42"/>
      <c r="AE10" s="42" t="s">
        <v>428</v>
      </c>
      <c r="AF10" s="42" t="s">
        <v>388</v>
      </c>
      <c r="AG10" s="92" t="s">
        <v>114</v>
      </c>
      <c r="AH10" s="92" t="s">
        <v>115</v>
      </c>
      <c r="AI10" s="42" t="s">
        <v>116</v>
      </c>
      <c r="AJ10" s="106" t="s">
        <v>222</v>
      </c>
    </row>
    <row r="11" spans="1:36" ht="15.75" customHeight="1" x14ac:dyDescent="0.25">
      <c r="A11" s="8">
        <v>5</v>
      </c>
      <c r="B11" s="9" t="s">
        <v>352</v>
      </c>
      <c r="C11" s="8" t="s">
        <v>231</v>
      </c>
      <c r="D11" s="10"/>
      <c r="E11" s="14">
        <v>37284</v>
      </c>
      <c r="F11" s="14"/>
      <c r="G11" s="74">
        <f t="shared" si="0"/>
        <v>12.931506849315069</v>
      </c>
      <c r="H11" s="74"/>
      <c r="I11" s="74" t="s">
        <v>325</v>
      </c>
      <c r="J11" s="65">
        <v>27321</v>
      </c>
      <c r="K11" s="124">
        <f t="shared" si="1"/>
        <v>1974</v>
      </c>
      <c r="L11" s="70">
        <f t="shared" si="2"/>
        <v>40</v>
      </c>
      <c r="M11" s="9">
        <v>80007405188</v>
      </c>
      <c r="N11" s="62" t="s">
        <v>283</v>
      </c>
      <c r="O11" s="9" t="s">
        <v>19</v>
      </c>
      <c r="P11" s="9" t="s">
        <v>324</v>
      </c>
      <c r="Q11" s="81">
        <v>348.3</v>
      </c>
      <c r="R11" s="8">
        <v>20</v>
      </c>
      <c r="S11" s="85">
        <f t="shared" si="3"/>
        <v>3483</v>
      </c>
      <c r="T11" s="85">
        <f t="shared" si="4"/>
        <v>6966</v>
      </c>
      <c r="U11" s="85">
        <v>3746.55</v>
      </c>
      <c r="V11" s="85">
        <v>3108.8900000000003</v>
      </c>
      <c r="W11" s="85">
        <f t="shared" si="5"/>
        <v>6217.7800000000007</v>
      </c>
      <c r="X11" s="53" t="s">
        <v>416</v>
      </c>
      <c r="Y11" s="53" t="s">
        <v>375</v>
      </c>
      <c r="Z11" s="28">
        <v>7557519</v>
      </c>
      <c r="AA11" s="28"/>
      <c r="AB11" s="42">
        <v>1223943038</v>
      </c>
      <c r="AC11" s="42" t="s">
        <v>425</v>
      </c>
      <c r="AD11" s="42"/>
      <c r="AE11" s="42" t="s">
        <v>86</v>
      </c>
      <c r="AF11" s="42" t="s">
        <v>389</v>
      </c>
      <c r="AG11" s="92" t="s">
        <v>108</v>
      </c>
      <c r="AH11" s="92" t="s">
        <v>117</v>
      </c>
      <c r="AI11" s="42" t="s">
        <v>118</v>
      </c>
      <c r="AJ11" s="106" t="s">
        <v>222</v>
      </c>
    </row>
    <row r="12" spans="1:36" ht="15.75" customHeight="1" x14ac:dyDescent="0.25">
      <c r="A12" s="8">
        <v>6</v>
      </c>
      <c r="B12" s="9" t="s">
        <v>5</v>
      </c>
      <c r="C12" s="8" t="s">
        <v>232</v>
      </c>
      <c r="D12" s="85" t="s">
        <v>226</v>
      </c>
      <c r="E12" s="14">
        <v>38019</v>
      </c>
      <c r="F12" s="14"/>
      <c r="G12" s="74">
        <f t="shared" si="0"/>
        <v>10.917808219178083</v>
      </c>
      <c r="H12" s="74"/>
      <c r="I12" s="74" t="s">
        <v>325</v>
      </c>
      <c r="J12" s="65">
        <v>28045</v>
      </c>
      <c r="K12" s="124">
        <f t="shared" si="1"/>
        <v>1976</v>
      </c>
      <c r="L12" s="70">
        <f t="shared" si="2"/>
        <v>38</v>
      </c>
      <c r="M12" s="9">
        <v>80067663379</v>
      </c>
      <c r="N12" s="62" t="s">
        <v>284</v>
      </c>
      <c r="O12" s="9" t="s">
        <v>20</v>
      </c>
      <c r="P12" s="138" t="s">
        <v>227</v>
      </c>
      <c r="Q12" s="8">
        <v>300.94</v>
      </c>
      <c r="R12" s="8">
        <v>40</v>
      </c>
      <c r="S12" s="85">
        <f t="shared" si="3"/>
        <v>6018.8</v>
      </c>
      <c r="T12" s="85">
        <f t="shared" si="4"/>
        <v>12037.6</v>
      </c>
      <c r="U12" s="85">
        <v>6246.11</v>
      </c>
      <c r="V12" s="85">
        <v>5108.32</v>
      </c>
      <c r="W12" s="85">
        <f t="shared" si="5"/>
        <v>10216.64</v>
      </c>
      <c r="X12" s="53" t="s">
        <v>79</v>
      </c>
      <c r="Y12" s="53" t="s">
        <v>444</v>
      </c>
      <c r="Z12" s="28">
        <v>2973437</v>
      </c>
      <c r="AA12" s="28"/>
      <c r="AB12" s="42">
        <v>1100611204</v>
      </c>
      <c r="AC12" s="42"/>
      <c r="AD12" s="42"/>
      <c r="AE12" s="42"/>
      <c r="AF12" s="42" t="s">
        <v>394</v>
      </c>
      <c r="AG12" s="92" t="s">
        <v>119</v>
      </c>
      <c r="AH12" s="92" t="s">
        <v>120</v>
      </c>
      <c r="AI12" s="42" t="s">
        <v>121</v>
      </c>
      <c r="AJ12" s="106" t="s">
        <v>224</v>
      </c>
    </row>
    <row r="13" spans="1:36" ht="15.75" customHeight="1" x14ac:dyDescent="0.25">
      <c r="A13" s="8">
        <v>7</v>
      </c>
      <c r="B13" s="9" t="s">
        <v>6</v>
      </c>
      <c r="C13" s="8" t="s">
        <v>231</v>
      </c>
      <c r="D13" s="10"/>
      <c r="E13" s="14">
        <v>38201</v>
      </c>
      <c r="F13" s="14"/>
      <c r="G13" s="74">
        <f t="shared" si="0"/>
        <v>10.419178082191781</v>
      </c>
      <c r="H13" s="74"/>
      <c r="I13" s="74" t="s">
        <v>325</v>
      </c>
      <c r="J13" s="65">
        <v>23293</v>
      </c>
      <c r="K13" s="124">
        <f t="shared" si="1"/>
        <v>1963</v>
      </c>
      <c r="L13" s="70">
        <f t="shared" si="2"/>
        <v>51</v>
      </c>
      <c r="M13" s="9">
        <v>80876309149</v>
      </c>
      <c r="N13" s="62" t="s">
        <v>285</v>
      </c>
      <c r="O13" s="9" t="s">
        <v>21</v>
      </c>
      <c r="P13" s="9" t="s">
        <v>324</v>
      </c>
      <c r="Q13" s="81">
        <v>348.3</v>
      </c>
      <c r="R13" s="8">
        <v>20</v>
      </c>
      <c r="S13" s="85">
        <f t="shared" si="3"/>
        <v>3483</v>
      </c>
      <c r="T13" s="85">
        <f t="shared" si="4"/>
        <v>6966</v>
      </c>
      <c r="U13" s="85">
        <v>3632.2</v>
      </c>
      <c r="V13" s="85">
        <v>3108.8900000000003</v>
      </c>
      <c r="W13" s="85">
        <f t="shared" si="5"/>
        <v>6217.7800000000007</v>
      </c>
      <c r="X13" s="53" t="s">
        <v>418</v>
      </c>
      <c r="Y13" s="53" t="s">
        <v>89</v>
      </c>
      <c r="Z13" s="28">
        <v>7235873</v>
      </c>
      <c r="AA13" s="28">
        <v>61329</v>
      </c>
      <c r="AB13" s="42">
        <v>1294168402</v>
      </c>
      <c r="AC13" s="42"/>
      <c r="AD13" s="42" t="s">
        <v>424</v>
      </c>
      <c r="AE13" s="42" t="s">
        <v>428</v>
      </c>
      <c r="AF13" s="42" t="s">
        <v>390</v>
      </c>
      <c r="AG13" s="92" t="s">
        <v>108</v>
      </c>
      <c r="AH13" s="92" t="s">
        <v>115</v>
      </c>
      <c r="AI13" s="42" t="s">
        <v>122</v>
      </c>
      <c r="AJ13" s="106" t="s">
        <v>224</v>
      </c>
    </row>
    <row r="14" spans="1:36" ht="15.75" customHeight="1" x14ac:dyDescent="0.25">
      <c r="A14" s="8">
        <v>8</v>
      </c>
      <c r="B14" s="9" t="s">
        <v>353</v>
      </c>
      <c r="C14" s="8" t="s">
        <v>232</v>
      </c>
      <c r="D14" s="10"/>
      <c r="E14" s="14">
        <v>38253</v>
      </c>
      <c r="F14" s="14"/>
      <c r="G14" s="74">
        <f t="shared" si="0"/>
        <v>10.276712328767124</v>
      </c>
      <c r="H14" s="74"/>
      <c r="I14" s="130" t="s">
        <v>325</v>
      </c>
      <c r="J14" s="65">
        <v>26260</v>
      </c>
      <c r="K14" s="124">
        <f t="shared" si="1"/>
        <v>1971</v>
      </c>
      <c r="L14" s="70">
        <f t="shared" si="2"/>
        <v>43</v>
      </c>
      <c r="M14" s="9">
        <v>80067137564</v>
      </c>
      <c r="N14" s="62" t="s">
        <v>286</v>
      </c>
      <c r="O14" s="9" t="s">
        <v>22</v>
      </c>
      <c r="P14" s="9" t="s">
        <v>77</v>
      </c>
      <c r="Q14" s="81">
        <v>305.5</v>
      </c>
      <c r="R14" s="8">
        <v>36</v>
      </c>
      <c r="S14" s="85">
        <f t="shared" si="3"/>
        <v>5499</v>
      </c>
      <c r="T14" s="85">
        <f t="shared" si="4"/>
        <v>10998</v>
      </c>
      <c r="U14" s="85">
        <v>5433.57</v>
      </c>
      <c r="V14" s="85">
        <v>4715.24</v>
      </c>
      <c r="W14" s="85">
        <f t="shared" si="5"/>
        <v>9430.48</v>
      </c>
      <c r="X14" s="53" t="s">
        <v>41</v>
      </c>
      <c r="Y14" s="53"/>
      <c r="Z14" s="28">
        <v>2773811</v>
      </c>
      <c r="AA14" s="28"/>
      <c r="AB14" s="42">
        <v>1279137610</v>
      </c>
      <c r="AC14" s="42"/>
      <c r="AD14" s="42" t="s">
        <v>423</v>
      </c>
      <c r="AE14" s="42"/>
      <c r="AF14" s="42" t="s">
        <v>389</v>
      </c>
      <c r="AG14" s="92" t="s">
        <v>108</v>
      </c>
      <c r="AH14" s="92" t="s">
        <v>123</v>
      </c>
      <c r="AI14" s="42" t="s">
        <v>124</v>
      </c>
      <c r="AJ14" s="106" t="s">
        <v>223</v>
      </c>
    </row>
    <row r="15" spans="1:36" ht="15.75" customHeight="1" x14ac:dyDescent="0.25">
      <c r="A15" s="8">
        <v>9</v>
      </c>
      <c r="B15" s="9" t="s">
        <v>360</v>
      </c>
      <c r="C15" s="8" t="s">
        <v>232</v>
      </c>
      <c r="D15" s="85" t="s">
        <v>233</v>
      </c>
      <c r="E15" s="14">
        <v>38369</v>
      </c>
      <c r="F15" s="14"/>
      <c r="G15" s="74">
        <f>($G$6-E15)/365</f>
        <v>9.9589041095890405</v>
      </c>
      <c r="H15" s="74"/>
      <c r="I15" s="130" t="s">
        <v>325</v>
      </c>
      <c r="J15" s="14">
        <v>26795</v>
      </c>
      <c r="K15" s="124">
        <f>MID(N15,5,2)+1900</f>
        <v>1973</v>
      </c>
      <c r="L15" s="70">
        <f>$L$6-K15</f>
        <v>41</v>
      </c>
      <c r="M15" s="9">
        <v>80067345795</v>
      </c>
      <c r="N15" s="62" t="s">
        <v>296</v>
      </c>
      <c r="O15" s="9" t="s">
        <v>30</v>
      </c>
      <c r="P15" s="138" t="s">
        <v>227</v>
      </c>
      <c r="Q15" s="81">
        <v>300.94</v>
      </c>
      <c r="R15" s="8">
        <v>40</v>
      </c>
      <c r="S15" s="85">
        <f t="shared" si="3"/>
        <v>6018.8</v>
      </c>
      <c r="T15" s="85">
        <f>ROUND((Q15*R15),2)</f>
        <v>12037.6</v>
      </c>
      <c r="U15" s="85">
        <v>5865.63</v>
      </c>
      <c r="V15" s="85">
        <v>5108.32</v>
      </c>
      <c r="W15" s="85">
        <f>+V15*2</f>
        <v>10216.64</v>
      </c>
      <c r="X15" s="53" t="s">
        <v>41</v>
      </c>
      <c r="Y15" s="53" t="s">
        <v>446</v>
      </c>
      <c r="Z15" s="28">
        <v>3716590</v>
      </c>
      <c r="AA15" s="28"/>
      <c r="AB15" s="42">
        <v>1282329247</v>
      </c>
      <c r="AC15" s="42"/>
      <c r="AD15" s="42"/>
      <c r="AE15" s="42"/>
      <c r="AF15" s="42" t="s">
        <v>390</v>
      </c>
      <c r="AG15" s="92" t="s">
        <v>108</v>
      </c>
      <c r="AH15" s="92" t="s">
        <v>145</v>
      </c>
      <c r="AI15" s="42" t="s">
        <v>146</v>
      </c>
      <c r="AJ15" s="106" t="s">
        <v>224</v>
      </c>
    </row>
    <row r="16" spans="1:36" ht="15.75" customHeight="1" x14ac:dyDescent="0.25">
      <c r="A16" s="8">
        <v>10</v>
      </c>
      <c r="B16" s="9" t="s">
        <v>354</v>
      </c>
      <c r="C16" s="8" t="s">
        <v>232</v>
      </c>
      <c r="D16" s="85" t="s">
        <v>226</v>
      </c>
      <c r="E16" s="14">
        <v>39098</v>
      </c>
      <c r="F16" s="14"/>
      <c r="G16" s="74">
        <f t="shared" si="0"/>
        <v>7.9616438356164387</v>
      </c>
      <c r="H16" s="74"/>
      <c r="I16" s="74" t="s">
        <v>325</v>
      </c>
      <c r="J16" s="65">
        <v>28482</v>
      </c>
      <c r="K16" s="124">
        <f t="shared" si="1"/>
        <v>1977</v>
      </c>
      <c r="L16" s="70">
        <f t="shared" si="2"/>
        <v>37</v>
      </c>
      <c r="M16" s="9">
        <v>80037754521</v>
      </c>
      <c r="N16" s="62" t="s">
        <v>287</v>
      </c>
      <c r="O16" s="9" t="s">
        <v>23</v>
      </c>
      <c r="P16" s="138" t="s">
        <v>227</v>
      </c>
      <c r="Q16" s="8">
        <v>300.94</v>
      </c>
      <c r="R16" s="8">
        <v>40</v>
      </c>
      <c r="S16" s="85">
        <f t="shared" si="3"/>
        <v>6018.8</v>
      </c>
      <c r="T16" s="85">
        <f t="shared" si="4"/>
        <v>12037.6</v>
      </c>
      <c r="U16" s="85">
        <v>5676.3</v>
      </c>
      <c r="V16" s="85">
        <v>5108.32</v>
      </c>
      <c r="W16" s="85">
        <f t="shared" si="5"/>
        <v>10216.64</v>
      </c>
      <c r="X16" s="53" t="s">
        <v>420</v>
      </c>
      <c r="Y16" s="53" t="s">
        <v>419</v>
      </c>
      <c r="Z16" s="30">
        <v>5218887</v>
      </c>
      <c r="AA16" s="28"/>
      <c r="AB16" s="42">
        <v>1471175645</v>
      </c>
      <c r="AC16" s="42"/>
      <c r="AD16" s="42"/>
      <c r="AE16" s="42"/>
      <c r="AF16" s="42" t="s">
        <v>391</v>
      </c>
      <c r="AG16" s="92" t="s">
        <v>125</v>
      </c>
      <c r="AH16" s="92" t="s">
        <v>126</v>
      </c>
      <c r="AI16" s="42" t="s">
        <v>127</v>
      </c>
      <c r="AJ16" s="106" t="s">
        <v>223</v>
      </c>
    </row>
    <row r="17" spans="1:36" ht="15.75" customHeight="1" x14ac:dyDescent="0.25">
      <c r="A17" s="8">
        <v>11</v>
      </c>
      <c r="B17" s="9" t="s">
        <v>10</v>
      </c>
      <c r="C17" s="8" t="s">
        <v>231</v>
      </c>
      <c r="D17" s="10"/>
      <c r="E17" s="14">
        <v>39326</v>
      </c>
      <c r="F17" s="14"/>
      <c r="G17" s="74">
        <f t="shared" si="0"/>
        <v>7.3369863013698629</v>
      </c>
      <c r="H17" s="74"/>
      <c r="I17" s="130" t="s">
        <v>325</v>
      </c>
      <c r="J17" s="65">
        <v>29301</v>
      </c>
      <c r="K17" s="124">
        <f t="shared" si="1"/>
        <v>1980</v>
      </c>
      <c r="L17" s="70">
        <f t="shared" si="2"/>
        <v>34</v>
      </c>
      <c r="M17" s="9">
        <v>80088027109</v>
      </c>
      <c r="N17" s="62" t="s">
        <v>297</v>
      </c>
      <c r="O17" s="9" t="s">
        <v>31</v>
      </c>
      <c r="P17" s="9" t="s">
        <v>77</v>
      </c>
      <c r="Q17" s="81">
        <v>305.5</v>
      </c>
      <c r="R17" s="8">
        <v>36</v>
      </c>
      <c r="S17" s="85">
        <f t="shared" si="3"/>
        <v>5499</v>
      </c>
      <c r="T17" s="85">
        <f t="shared" si="4"/>
        <v>10998</v>
      </c>
      <c r="U17" s="85">
        <v>5053.99</v>
      </c>
      <c r="V17" s="85">
        <v>4715.24</v>
      </c>
      <c r="W17" s="85">
        <f t="shared" si="5"/>
        <v>9430.48</v>
      </c>
      <c r="X17" s="53" t="s">
        <v>41</v>
      </c>
      <c r="Y17" s="53"/>
      <c r="Z17" s="28">
        <v>5190143</v>
      </c>
      <c r="AA17" s="28"/>
      <c r="AB17" s="42">
        <v>1208557896</v>
      </c>
      <c r="AC17" s="42"/>
      <c r="AD17" s="42" t="s">
        <v>424</v>
      </c>
      <c r="AE17" s="42"/>
      <c r="AF17" s="42" t="s">
        <v>392</v>
      </c>
      <c r="AG17" s="92" t="s">
        <v>108</v>
      </c>
      <c r="AH17" s="92" t="s">
        <v>164</v>
      </c>
      <c r="AI17" s="42" t="s">
        <v>165</v>
      </c>
      <c r="AJ17" s="106" t="s">
        <v>225</v>
      </c>
    </row>
    <row r="18" spans="1:36" ht="15.75" customHeight="1" x14ac:dyDescent="0.25">
      <c r="A18" s="8">
        <v>12</v>
      </c>
      <c r="B18" s="9" t="s">
        <v>73</v>
      </c>
      <c r="C18" s="8" t="s">
        <v>231</v>
      </c>
      <c r="D18" s="14">
        <v>40543</v>
      </c>
      <c r="E18" s="14">
        <v>39479</v>
      </c>
      <c r="F18" s="14">
        <v>40756</v>
      </c>
      <c r="G18" s="74">
        <f>($G$6-F18)/365</f>
        <v>3.419178082191781</v>
      </c>
      <c r="H18" s="74"/>
      <c r="I18" s="74" t="s">
        <v>325</v>
      </c>
      <c r="J18" s="65">
        <v>30138</v>
      </c>
      <c r="K18" s="124">
        <f t="shared" si="1"/>
        <v>1982</v>
      </c>
      <c r="L18" s="70">
        <f t="shared" si="2"/>
        <v>32</v>
      </c>
      <c r="M18" s="9">
        <v>80098202528</v>
      </c>
      <c r="N18" s="62" t="s">
        <v>74</v>
      </c>
      <c r="O18" s="9" t="s">
        <v>24</v>
      </c>
      <c r="P18" s="9" t="s">
        <v>77</v>
      </c>
      <c r="Q18" s="81">
        <v>305.5</v>
      </c>
      <c r="R18" s="8">
        <v>36</v>
      </c>
      <c r="S18" s="85">
        <f t="shared" si="3"/>
        <v>5499</v>
      </c>
      <c r="T18" s="85">
        <f t="shared" si="4"/>
        <v>10998</v>
      </c>
      <c r="U18" s="85">
        <v>4595.1200000000008</v>
      </c>
      <c r="V18" s="85">
        <v>4715.24</v>
      </c>
      <c r="W18" s="85">
        <f t="shared" si="5"/>
        <v>9430.48</v>
      </c>
      <c r="X18" s="53" t="s">
        <v>41</v>
      </c>
      <c r="Y18" s="53"/>
      <c r="Z18" s="28">
        <v>6893804</v>
      </c>
      <c r="AA18" s="28">
        <v>52840</v>
      </c>
      <c r="AB18" s="42">
        <v>1227425112</v>
      </c>
      <c r="AC18" s="42"/>
      <c r="AD18" s="42" t="s">
        <v>423</v>
      </c>
      <c r="AE18" s="42" t="s">
        <v>429</v>
      </c>
      <c r="AF18" s="42" t="s">
        <v>390</v>
      </c>
      <c r="AG18" s="92" t="s">
        <v>108</v>
      </c>
      <c r="AH18" s="92" t="s">
        <v>128</v>
      </c>
      <c r="AI18" s="42" t="s">
        <v>129</v>
      </c>
      <c r="AJ18" s="106" t="s">
        <v>222</v>
      </c>
    </row>
    <row r="19" spans="1:36" ht="15.75" customHeight="1" x14ac:dyDescent="0.25">
      <c r="A19" s="8">
        <v>13</v>
      </c>
      <c r="B19" s="9" t="s">
        <v>7</v>
      </c>
      <c r="C19" s="8" t="s">
        <v>232</v>
      </c>
      <c r="D19" s="85" t="s">
        <v>226</v>
      </c>
      <c r="E19" s="14">
        <v>39661</v>
      </c>
      <c r="F19" s="14"/>
      <c r="G19" s="74">
        <f t="shared" ref="G19:G28" si="6">($G$6-E19)/365</f>
        <v>6.419178082191781</v>
      </c>
      <c r="H19" s="74"/>
      <c r="I19" s="130" t="s">
        <v>325</v>
      </c>
      <c r="J19" s="65">
        <v>30214</v>
      </c>
      <c r="K19" s="124">
        <f t="shared" si="1"/>
        <v>1982</v>
      </c>
      <c r="L19" s="70">
        <f t="shared" si="2"/>
        <v>32</v>
      </c>
      <c r="M19" s="9">
        <v>80098227699</v>
      </c>
      <c r="N19" s="62" t="s">
        <v>288</v>
      </c>
      <c r="O19" s="9" t="s">
        <v>25</v>
      </c>
      <c r="P19" s="9" t="s">
        <v>324</v>
      </c>
      <c r="Q19" s="81">
        <v>348.3</v>
      </c>
      <c r="R19" s="8">
        <v>30</v>
      </c>
      <c r="S19" s="85">
        <f t="shared" si="3"/>
        <v>5224.5</v>
      </c>
      <c r="T19" s="85">
        <f t="shared" si="4"/>
        <v>10449</v>
      </c>
      <c r="U19" s="85">
        <v>3318.29</v>
      </c>
      <c r="V19" s="85">
        <v>3036.0099999999998</v>
      </c>
      <c r="W19" s="85">
        <f t="shared" si="5"/>
        <v>6072.0199999999995</v>
      </c>
      <c r="X19" s="53" t="s">
        <v>41</v>
      </c>
      <c r="Y19" s="53" t="s">
        <v>432</v>
      </c>
      <c r="Z19" s="28">
        <v>4912311</v>
      </c>
      <c r="AA19" s="28"/>
      <c r="AB19" s="42">
        <v>2631060902</v>
      </c>
      <c r="AC19" s="42"/>
      <c r="AD19" s="42"/>
      <c r="AE19" s="42"/>
      <c r="AF19" s="42" t="s">
        <v>387</v>
      </c>
      <c r="AG19" s="92" t="s">
        <v>108</v>
      </c>
      <c r="AH19" s="92" t="s">
        <v>130</v>
      </c>
      <c r="AI19" s="42" t="s">
        <v>131</v>
      </c>
      <c r="AJ19" s="106" t="s">
        <v>223</v>
      </c>
    </row>
    <row r="20" spans="1:36" ht="15.75" customHeight="1" x14ac:dyDescent="0.25">
      <c r="A20" s="8">
        <v>14</v>
      </c>
      <c r="B20" s="9" t="s">
        <v>361</v>
      </c>
      <c r="C20" s="8" t="s">
        <v>231</v>
      </c>
      <c r="D20" s="85" t="s">
        <v>226</v>
      </c>
      <c r="E20" s="14">
        <v>39829</v>
      </c>
      <c r="F20" s="14"/>
      <c r="G20" s="74">
        <f t="shared" si="6"/>
        <v>5.9589041095890414</v>
      </c>
      <c r="H20" s="74"/>
      <c r="I20" s="74" t="s">
        <v>325</v>
      </c>
      <c r="J20" s="65">
        <v>29669</v>
      </c>
      <c r="K20" s="124">
        <f t="shared" si="1"/>
        <v>1981</v>
      </c>
      <c r="L20" s="70">
        <f t="shared" si="2"/>
        <v>33</v>
      </c>
      <c r="M20" s="9">
        <v>80108122419</v>
      </c>
      <c r="N20" s="62" t="s">
        <v>289</v>
      </c>
      <c r="O20" s="9" t="s">
        <v>26</v>
      </c>
      <c r="P20" s="138" t="s">
        <v>227</v>
      </c>
      <c r="Q20" s="8">
        <v>300.94</v>
      </c>
      <c r="R20" s="8">
        <v>40</v>
      </c>
      <c r="S20" s="85">
        <f t="shared" si="3"/>
        <v>6018.8</v>
      </c>
      <c r="T20" s="85">
        <f t="shared" si="4"/>
        <v>12037.6</v>
      </c>
      <c r="U20" s="85">
        <v>3476.7799999999997</v>
      </c>
      <c r="V20" s="85">
        <v>5108.32</v>
      </c>
      <c r="W20" s="85">
        <f t="shared" si="5"/>
        <v>10216.64</v>
      </c>
      <c r="X20" s="53" t="s">
        <v>41</v>
      </c>
      <c r="Y20" s="53"/>
      <c r="Z20" s="30">
        <v>6296525</v>
      </c>
      <c r="AA20" s="28"/>
      <c r="AB20" s="42">
        <v>2663701948</v>
      </c>
      <c r="AC20" s="42"/>
      <c r="AD20" s="42" t="s">
        <v>423</v>
      </c>
      <c r="AE20" s="42"/>
      <c r="AF20" s="42" t="s">
        <v>387</v>
      </c>
      <c r="AG20" s="92" t="s">
        <v>132</v>
      </c>
      <c r="AH20" s="92" t="s">
        <v>133</v>
      </c>
      <c r="AI20" s="42" t="s">
        <v>134</v>
      </c>
      <c r="AJ20" s="106" t="s">
        <v>222</v>
      </c>
    </row>
    <row r="21" spans="1:36" ht="15.75" customHeight="1" x14ac:dyDescent="0.25">
      <c r="A21" s="8">
        <v>15</v>
      </c>
      <c r="B21" s="9" t="s">
        <v>355</v>
      </c>
      <c r="C21" s="8" t="s">
        <v>232</v>
      </c>
      <c r="D21" s="85" t="s">
        <v>226</v>
      </c>
      <c r="E21" s="14">
        <v>39845</v>
      </c>
      <c r="F21" s="14"/>
      <c r="G21" s="74">
        <f t="shared" si="6"/>
        <v>5.9150684931506845</v>
      </c>
      <c r="H21" s="74"/>
      <c r="I21" s="74" t="s">
        <v>325</v>
      </c>
      <c r="J21" s="65">
        <v>29724</v>
      </c>
      <c r="K21" s="124">
        <f t="shared" si="1"/>
        <v>1981</v>
      </c>
      <c r="L21" s="70">
        <f t="shared" si="2"/>
        <v>33</v>
      </c>
      <c r="M21" s="9">
        <v>80108122393</v>
      </c>
      <c r="N21" s="62" t="s">
        <v>290</v>
      </c>
      <c r="O21" s="9" t="s">
        <v>27</v>
      </c>
      <c r="P21" s="138" t="s">
        <v>227</v>
      </c>
      <c r="Q21" s="8">
        <v>300.94</v>
      </c>
      <c r="R21" s="8">
        <v>40</v>
      </c>
      <c r="S21" s="85">
        <f t="shared" si="3"/>
        <v>6018.8</v>
      </c>
      <c r="T21" s="85">
        <f t="shared" si="4"/>
        <v>12037.6</v>
      </c>
      <c r="U21" s="85">
        <v>3476.7799999999997</v>
      </c>
      <c r="V21" s="85">
        <v>5108.32</v>
      </c>
      <c r="W21" s="85">
        <f t="shared" si="5"/>
        <v>10216.64</v>
      </c>
      <c r="X21" s="53" t="s">
        <v>41</v>
      </c>
      <c r="Y21" s="53"/>
      <c r="Z21" s="28">
        <v>4718266</v>
      </c>
      <c r="AA21" s="28"/>
      <c r="AB21" s="42">
        <v>2665371740</v>
      </c>
      <c r="AC21" s="42"/>
      <c r="AD21" s="42" t="s">
        <v>421</v>
      </c>
      <c r="AE21" s="42" t="s">
        <v>430</v>
      </c>
      <c r="AF21" s="42" t="s">
        <v>395</v>
      </c>
      <c r="AG21" s="92" t="s">
        <v>135</v>
      </c>
      <c r="AH21" s="92" t="s">
        <v>136</v>
      </c>
      <c r="AI21" s="42" t="s">
        <v>137</v>
      </c>
      <c r="AJ21" s="106" t="s">
        <v>224</v>
      </c>
    </row>
    <row r="22" spans="1:36" ht="15.75" customHeight="1" x14ac:dyDescent="0.25">
      <c r="A22" s="8">
        <v>16</v>
      </c>
      <c r="B22" s="9" t="s">
        <v>15</v>
      </c>
      <c r="C22" s="8" t="s">
        <v>232</v>
      </c>
      <c r="D22" s="10"/>
      <c r="E22" s="14">
        <v>40350</v>
      </c>
      <c r="F22" s="14"/>
      <c r="G22" s="74">
        <f t="shared" si="6"/>
        <v>4.5315068493150683</v>
      </c>
      <c r="H22" s="74"/>
      <c r="I22" s="130" t="s">
        <v>325</v>
      </c>
      <c r="J22" s="65">
        <v>30702</v>
      </c>
      <c r="K22" s="124">
        <f t="shared" si="1"/>
        <v>1984</v>
      </c>
      <c r="L22" s="70">
        <f t="shared" si="2"/>
        <v>30</v>
      </c>
      <c r="M22" s="9">
        <v>80128456755</v>
      </c>
      <c r="N22" s="62" t="s">
        <v>291</v>
      </c>
      <c r="O22" s="9" t="s">
        <v>32</v>
      </c>
      <c r="P22" s="9" t="s">
        <v>324</v>
      </c>
      <c r="Q22" s="81">
        <v>348.3</v>
      </c>
      <c r="R22" s="8">
        <v>30</v>
      </c>
      <c r="S22" s="85">
        <f t="shared" si="3"/>
        <v>5224.5</v>
      </c>
      <c r="T22" s="85">
        <f t="shared" si="4"/>
        <v>10449</v>
      </c>
      <c r="U22" s="85">
        <v>4019.1099999999997</v>
      </c>
      <c r="V22" s="85">
        <v>4019.1099999999997</v>
      </c>
      <c r="W22" s="85">
        <f t="shared" si="5"/>
        <v>8038.2199999999993</v>
      </c>
      <c r="X22" s="53" t="s">
        <v>377</v>
      </c>
      <c r="Y22" s="53"/>
      <c r="Z22" s="28">
        <v>6885573</v>
      </c>
      <c r="AA22" s="28">
        <v>54231</v>
      </c>
      <c r="AB22" s="42">
        <v>2665371740</v>
      </c>
      <c r="AC22" s="42"/>
      <c r="AD22" s="42"/>
      <c r="AE22" s="42"/>
      <c r="AF22" s="42" t="s">
        <v>387</v>
      </c>
      <c r="AG22" s="92" t="s">
        <v>108</v>
      </c>
      <c r="AH22" s="92" t="s">
        <v>138</v>
      </c>
      <c r="AI22" s="42" t="s">
        <v>139</v>
      </c>
      <c r="AJ22" s="106" t="s">
        <v>223</v>
      </c>
    </row>
    <row r="23" spans="1:36" ht="15.75" customHeight="1" x14ac:dyDescent="0.25">
      <c r="A23" s="8">
        <v>17</v>
      </c>
      <c r="B23" s="9" t="s">
        <v>356</v>
      </c>
      <c r="C23" s="8" t="s">
        <v>231</v>
      </c>
      <c r="D23" s="10"/>
      <c r="E23" s="14">
        <v>40391</v>
      </c>
      <c r="F23" s="14"/>
      <c r="G23" s="74">
        <f t="shared" si="6"/>
        <v>4.419178082191781</v>
      </c>
      <c r="H23" s="74"/>
      <c r="I23" s="130" t="s">
        <v>325</v>
      </c>
      <c r="J23" s="65">
        <v>30189</v>
      </c>
      <c r="K23" s="124">
        <f t="shared" si="1"/>
        <v>1982</v>
      </c>
      <c r="L23" s="70">
        <f t="shared" si="2"/>
        <v>32</v>
      </c>
      <c r="M23" s="9">
        <v>80118251351</v>
      </c>
      <c r="N23" s="62" t="s">
        <v>292</v>
      </c>
      <c r="O23" s="9" t="s">
        <v>28</v>
      </c>
      <c r="P23" s="9" t="s">
        <v>324</v>
      </c>
      <c r="Q23" s="81">
        <v>348.3</v>
      </c>
      <c r="R23" s="8">
        <v>30</v>
      </c>
      <c r="S23" s="85">
        <f t="shared" si="3"/>
        <v>5224.5</v>
      </c>
      <c r="T23" s="85">
        <f t="shared" si="4"/>
        <v>10449</v>
      </c>
      <c r="U23" s="85">
        <v>4469.03</v>
      </c>
      <c r="V23" s="85">
        <v>4469.03</v>
      </c>
      <c r="W23" s="85">
        <f t="shared" si="5"/>
        <v>8938.06</v>
      </c>
      <c r="X23" s="53" t="s">
        <v>41</v>
      </c>
      <c r="Y23" s="53"/>
      <c r="Z23" s="28">
        <v>5999554</v>
      </c>
      <c r="AA23" s="28">
        <v>44345</v>
      </c>
      <c r="AB23" s="42">
        <v>2743188868</v>
      </c>
      <c r="AC23" s="42"/>
      <c r="AD23" s="42" t="s">
        <v>423</v>
      </c>
      <c r="AE23" s="42" t="s">
        <v>431</v>
      </c>
      <c r="AF23" s="42" t="s">
        <v>391</v>
      </c>
      <c r="AG23" s="92" t="s">
        <v>108</v>
      </c>
      <c r="AH23" s="92" t="s">
        <v>140</v>
      </c>
      <c r="AI23" s="42" t="s">
        <v>141</v>
      </c>
      <c r="AJ23" s="106" t="s">
        <v>222</v>
      </c>
    </row>
    <row r="24" spans="1:36" ht="15.75" customHeight="1" x14ac:dyDescent="0.25">
      <c r="A24" s="8">
        <v>18</v>
      </c>
      <c r="B24" s="9" t="s">
        <v>357</v>
      </c>
      <c r="C24" s="8" t="s">
        <v>232</v>
      </c>
      <c r="D24" s="11"/>
      <c r="E24" s="14">
        <v>40391</v>
      </c>
      <c r="F24" s="14"/>
      <c r="G24" s="74">
        <f t="shared" si="6"/>
        <v>4.419178082191781</v>
      </c>
      <c r="H24" s="74"/>
      <c r="I24" s="130" t="s">
        <v>325</v>
      </c>
      <c r="J24" s="65">
        <v>30367</v>
      </c>
      <c r="K24" s="124">
        <f t="shared" si="1"/>
        <v>1983</v>
      </c>
      <c r="L24" s="70">
        <f t="shared" si="2"/>
        <v>31</v>
      </c>
      <c r="M24" s="9">
        <v>80128383462</v>
      </c>
      <c r="N24" s="62" t="s">
        <v>293</v>
      </c>
      <c r="O24" s="9" t="s">
        <v>29</v>
      </c>
      <c r="P24" s="9" t="s">
        <v>77</v>
      </c>
      <c r="Q24" s="81">
        <v>305.5</v>
      </c>
      <c r="R24" s="8">
        <v>36</v>
      </c>
      <c r="S24" s="85">
        <f t="shared" si="3"/>
        <v>5499</v>
      </c>
      <c r="T24" s="85">
        <f t="shared" si="4"/>
        <v>10998</v>
      </c>
      <c r="U24" s="85">
        <v>4655.18</v>
      </c>
      <c r="V24" s="85">
        <v>4715.24</v>
      </c>
      <c r="W24" s="85">
        <f t="shared" si="5"/>
        <v>9430.48</v>
      </c>
      <c r="X24" s="53" t="s">
        <v>64</v>
      </c>
      <c r="Y24" s="53" t="s">
        <v>376</v>
      </c>
      <c r="Z24" s="28">
        <v>8490219</v>
      </c>
      <c r="AA24" s="28"/>
      <c r="AB24" s="42">
        <v>2734876334</v>
      </c>
      <c r="AC24" s="42"/>
      <c r="AD24" s="42"/>
      <c r="AE24" s="42"/>
      <c r="AF24" s="42" t="s">
        <v>386</v>
      </c>
      <c r="AG24" s="92" t="s">
        <v>142</v>
      </c>
      <c r="AH24" s="92" t="s">
        <v>143</v>
      </c>
      <c r="AI24" s="42" t="s">
        <v>144</v>
      </c>
      <c r="AJ24" s="106" t="s">
        <v>223</v>
      </c>
    </row>
    <row r="25" spans="1:36" s="6" customFormat="1" ht="15.75" customHeight="1" x14ac:dyDescent="0.25">
      <c r="A25" s="8">
        <v>19</v>
      </c>
      <c r="B25" s="9" t="s">
        <v>397</v>
      </c>
      <c r="C25" s="8" t="s">
        <v>231</v>
      </c>
      <c r="D25" s="12"/>
      <c r="E25" s="14">
        <v>40924</v>
      </c>
      <c r="F25" s="13"/>
      <c r="G25" s="74">
        <f t="shared" si="6"/>
        <v>2.9589041095890409</v>
      </c>
      <c r="H25" s="65">
        <v>27951</v>
      </c>
      <c r="I25" s="130" t="s">
        <v>325</v>
      </c>
      <c r="J25" s="74">
        <v>27951</v>
      </c>
      <c r="K25" s="124">
        <f t="shared" si="1"/>
        <v>1976</v>
      </c>
      <c r="L25" s="70">
        <f t="shared" ref="L25" si="7">$L$7-K25</f>
        <v>-1936</v>
      </c>
      <c r="M25" s="9">
        <v>80128383462</v>
      </c>
      <c r="N25" s="62" t="s">
        <v>398</v>
      </c>
      <c r="O25" s="9" t="s">
        <v>399</v>
      </c>
      <c r="P25" s="138" t="s">
        <v>447</v>
      </c>
      <c r="Q25" s="81">
        <v>437.1</v>
      </c>
      <c r="R25" s="8">
        <v>40</v>
      </c>
      <c r="S25" s="85">
        <f t="shared" si="3"/>
        <v>8742</v>
      </c>
      <c r="T25" s="85">
        <f t="shared" si="4"/>
        <v>17484</v>
      </c>
      <c r="U25" s="85">
        <v>5108.32</v>
      </c>
      <c r="V25" s="85">
        <v>5108.32</v>
      </c>
      <c r="W25" s="85">
        <f t="shared" si="5"/>
        <v>10216.64</v>
      </c>
      <c r="X25" s="53" t="s">
        <v>417</v>
      </c>
      <c r="Y25" s="53"/>
      <c r="Z25" s="28">
        <v>7311387</v>
      </c>
      <c r="AA25" s="28"/>
      <c r="AB25" s="42">
        <v>2903620700</v>
      </c>
      <c r="AC25" s="53" t="s">
        <v>400</v>
      </c>
      <c r="AD25" s="42"/>
      <c r="AE25" s="42"/>
      <c r="AF25" s="42" t="s">
        <v>389</v>
      </c>
      <c r="AG25" s="92" t="s">
        <v>108</v>
      </c>
      <c r="AH25" s="92" t="s">
        <v>402</v>
      </c>
      <c r="AI25" s="122" t="s">
        <v>403</v>
      </c>
      <c r="AJ25" s="106" t="s">
        <v>222</v>
      </c>
    </row>
    <row r="26" spans="1:36" s="6" customFormat="1" ht="15.75" customHeight="1" x14ac:dyDescent="0.25">
      <c r="A26" s="8">
        <v>20</v>
      </c>
      <c r="B26" s="9" t="s">
        <v>358</v>
      </c>
      <c r="C26" s="8" t="s">
        <v>231</v>
      </c>
      <c r="D26" s="12"/>
      <c r="E26" s="14">
        <v>41183</v>
      </c>
      <c r="F26" s="13"/>
      <c r="G26" s="74">
        <f t="shared" si="6"/>
        <v>2.2493150684931509</v>
      </c>
      <c r="H26" s="74" t="s">
        <v>318</v>
      </c>
      <c r="I26" s="130" t="s">
        <v>325</v>
      </c>
      <c r="J26" s="65">
        <v>30126</v>
      </c>
      <c r="K26" s="124">
        <f t="shared" si="1"/>
        <v>1982</v>
      </c>
      <c r="L26" s="70">
        <f t="shared" si="2"/>
        <v>32</v>
      </c>
      <c r="M26" s="9">
        <v>80158220188</v>
      </c>
      <c r="N26" s="62" t="s">
        <v>294</v>
      </c>
      <c r="O26" s="9" t="s">
        <v>234</v>
      </c>
      <c r="P26" s="9" t="s">
        <v>77</v>
      </c>
      <c r="Q26" s="81">
        <v>305.5</v>
      </c>
      <c r="R26" s="8">
        <v>36</v>
      </c>
      <c r="S26" s="85">
        <f t="shared" si="3"/>
        <v>5499</v>
      </c>
      <c r="T26" s="85">
        <f t="shared" si="4"/>
        <v>10998</v>
      </c>
      <c r="U26" s="85">
        <v>4715.24</v>
      </c>
      <c r="V26" s="85">
        <v>4715.24</v>
      </c>
      <c r="W26" s="85">
        <f t="shared" si="5"/>
        <v>9430.48</v>
      </c>
      <c r="X26" s="10" t="s">
        <v>41</v>
      </c>
      <c r="Y26" s="10"/>
      <c r="Z26" s="28">
        <v>4581883</v>
      </c>
      <c r="AA26" s="28">
        <v>30446</v>
      </c>
      <c r="AB26" s="28">
        <v>2936815510</v>
      </c>
      <c r="AC26" s="28"/>
      <c r="AD26" s="42" t="s">
        <v>423</v>
      </c>
      <c r="AE26" s="28"/>
      <c r="AF26" s="28" t="s">
        <v>392</v>
      </c>
      <c r="AG26" s="98" t="s">
        <v>237</v>
      </c>
      <c r="AH26" s="98">
        <v>7731289134</v>
      </c>
      <c r="AI26" s="112" t="s">
        <v>238</v>
      </c>
      <c r="AJ26" s="105" t="s">
        <v>222</v>
      </c>
    </row>
    <row r="27" spans="1:36" s="6" customFormat="1" ht="15.75" customHeight="1" x14ac:dyDescent="0.25">
      <c r="A27" s="8">
        <v>21</v>
      </c>
      <c r="B27" s="9" t="s">
        <v>359</v>
      </c>
      <c r="C27" s="8" t="s">
        <v>232</v>
      </c>
      <c r="D27" s="12"/>
      <c r="E27" s="14">
        <v>41183</v>
      </c>
      <c r="F27" s="13"/>
      <c r="G27" s="74">
        <f t="shared" si="6"/>
        <v>2.2493150684931509</v>
      </c>
      <c r="H27" s="74" t="s">
        <v>318</v>
      </c>
      <c r="I27" s="130" t="s">
        <v>325</v>
      </c>
      <c r="J27" s="65">
        <v>29555</v>
      </c>
      <c r="K27" s="124">
        <f t="shared" si="1"/>
        <v>1980</v>
      </c>
      <c r="L27" s="70">
        <f t="shared" si="2"/>
        <v>34</v>
      </c>
      <c r="M27" s="9">
        <v>80138091816</v>
      </c>
      <c r="N27" s="62" t="s">
        <v>295</v>
      </c>
      <c r="O27" s="9" t="s">
        <v>235</v>
      </c>
      <c r="P27" s="9" t="s">
        <v>77</v>
      </c>
      <c r="Q27" s="81">
        <v>305.5</v>
      </c>
      <c r="R27" s="8">
        <v>29</v>
      </c>
      <c r="S27" s="85">
        <f t="shared" si="3"/>
        <v>4429.75</v>
      </c>
      <c r="T27" s="85">
        <f t="shared" si="4"/>
        <v>8859.5</v>
      </c>
      <c r="U27" s="85">
        <v>4469.03</v>
      </c>
      <c r="V27" s="85">
        <v>4469.03</v>
      </c>
      <c r="W27" s="85">
        <f t="shared" si="5"/>
        <v>8938.06</v>
      </c>
      <c r="X27" s="10" t="s">
        <v>422</v>
      </c>
      <c r="Y27" s="10"/>
      <c r="Z27" s="28">
        <v>5115628</v>
      </c>
      <c r="AA27" s="12"/>
      <c r="AB27" s="28">
        <v>2936838383</v>
      </c>
      <c r="AC27" s="28"/>
      <c r="AD27" s="28"/>
      <c r="AE27" s="28"/>
      <c r="AF27" s="28" t="s">
        <v>393</v>
      </c>
      <c r="AG27" s="98" t="s">
        <v>166</v>
      </c>
      <c r="AH27" s="98" t="s">
        <v>240</v>
      </c>
      <c r="AI27" s="112" t="s">
        <v>241</v>
      </c>
      <c r="AJ27" s="105" t="s">
        <v>223</v>
      </c>
    </row>
    <row r="28" spans="1:36" s="6" customFormat="1" ht="15.75" customHeight="1" x14ac:dyDescent="0.25">
      <c r="A28" s="8">
        <v>22</v>
      </c>
      <c r="B28" s="9" t="s">
        <v>362</v>
      </c>
      <c r="C28" s="8" t="s">
        <v>231</v>
      </c>
      <c r="D28" s="12"/>
      <c r="E28" s="14">
        <v>41656</v>
      </c>
      <c r="F28" s="13"/>
      <c r="G28" s="74">
        <f t="shared" si="6"/>
        <v>0.95342465753424654</v>
      </c>
      <c r="H28" s="74"/>
      <c r="I28" s="130" t="s">
        <v>325</v>
      </c>
      <c r="J28" s="132">
        <v>27347</v>
      </c>
      <c r="K28" s="124">
        <f t="shared" si="1"/>
        <v>1974</v>
      </c>
      <c r="L28" s="70">
        <f t="shared" si="2"/>
        <v>40</v>
      </c>
      <c r="M28" s="9">
        <v>80097425674</v>
      </c>
      <c r="N28" s="62" t="s">
        <v>363</v>
      </c>
      <c r="O28" s="9" t="s">
        <v>364</v>
      </c>
      <c r="P28" s="9" t="s">
        <v>77</v>
      </c>
      <c r="Q28" s="81">
        <v>305.5</v>
      </c>
      <c r="R28" s="8">
        <v>36</v>
      </c>
      <c r="S28" s="85">
        <f t="shared" si="3"/>
        <v>5499</v>
      </c>
      <c r="T28" s="85">
        <f t="shared" si="4"/>
        <v>10998</v>
      </c>
      <c r="U28" s="85">
        <v>4715.24</v>
      </c>
      <c r="V28" s="85">
        <v>4715.24</v>
      </c>
      <c r="W28" s="85">
        <f t="shared" si="5"/>
        <v>9430.48</v>
      </c>
      <c r="X28" s="10" t="s">
        <v>41</v>
      </c>
      <c r="Y28" s="10"/>
      <c r="Z28" s="28">
        <v>3371856</v>
      </c>
      <c r="AA28" s="12"/>
      <c r="AB28" s="28">
        <v>2996338275</v>
      </c>
      <c r="AC28" s="28"/>
      <c r="AD28" s="28" t="s">
        <v>445</v>
      </c>
      <c r="AE28" s="28"/>
      <c r="AF28" s="28" t="s">
        <v>392</v>
      </c>
      <c r="AG28" s="98" t="s">
        <v>366</v>
      </c>
      <c r="AH28" s="98" t="s">
        <v>367</v>
      </c>
      <c r="AI28" s="112" t="s">
        <v>368</v>
      </c>
      <c r="AJ28" s="105" t="s">
        <v>225</v>
      </c>
    </row>
    <row r="29" spans="1:36" ht="15.75" customHeight="1" x14ac:dyDescent="0.25">
      <c r="A29" s="8">
        <v>23</v>
      </c>
      <c r="B29" s="9" t="s">
        <v>437</v>
      </c>
      <c r="C29" s="129" t="s">
        <v>231</v>
      </c>
      <c r="D29" s="9"/>
      <c r="E29" s="14">
        <v>41887</v>
      </c>
      <c r="F29" s="9"/>
      <c r="G29" s="74">
        <f>($G$6-E29)/365</f>
        <v>0.32054794520547947</v>
      </c>
      <c r="H29" s="74"/>
      <c r="I29" s="130" t="s">
        <v>325</v>
      </c>
      <c r="J29" s="90">
        <v>31121</v>
      </c>
      <c r="K29" s="124">
        <f>MID(N29,5,2)+1900</f>
        <v>1985</v>
      </c>
      <c r="L29" s="70">
        <f t="shared" ref="L29" si="8">$L$7-K29</f>
        <v>-1945</v>
      </c>
      <c r="M29" s="9"/>
      <c r="N29" s="9" t="s">
        <v>407</v>
      </c>
      <c r="O29" s="9" t="s">
        <v>406</v>
      </c>
      <c r="P29" s="9" t="s">
        <v>77</v>
      </c>
      <c r="Q29" s="81">
        <v>305.5</v>
      </c>
      <c r="R29" s="8">
        <v>28</v>
      </c>
      <c r="S29" s="85">
        <f>ROUND((Q29*R29)/2,2)</f>
        <v>4277</v>
      </c>
      <c r="T29" s="85">
        <f>ROUND((Q29*R29),2)</f>
        <v>8554</v>
      </c>
      <c r="U29" s="85">
        <v>1890.42</v>
      </c>
      <c r="V29" s="85">
        <v>1890.42</v>
      </c>
      <c r="W29" s="85">
        <f>+V29*2</f>
        <v>3780.84</v>
      </c>
      <c r="X29" s="53" t="s">
        <v>41</v>
      </c>
      <c r="Y29" s="53"/>
      <c r="Z29" s="28">
        <v>7009368</v>
      </c>
      <c r="AA29" s="28"/>
      <c r="AB29" s="42"/>
      <c r="AC29" s="42"/>
      <c r="AD29" s="42"/>
      <c r="AE29" s="42"/>
      <c r="AF29" s="42" t="s">
        <v>396</v>
      </c>
      <c r="AG29" s="92" t="s">
        <v>408</v>
      </c>
      <c r="AH29" s="92" t="s">
        <v>409</v>
      </c>
      <c r="AI29" s="122"/>
      <c r="AJ29" s="106" t="s">
        <v>225</v>
      </c>
    </row>
    <row r="30" spans="1:36" ht="22.5" customHeight="1" x14ac:dyDescent="0.25">
      <c r="E30" s="126"/>
      <c r="P30" s="119"/>
      <c r="Q30" s="80"/>
      <c r="R30" s="120"/>
      <c r="S30" s="7"/>
      <c r="T30" s="7"/>
      <c r="U30" s="7"/>
      <c r="V30" s="7"/>
      <c r="W30" s="7"/>
      <c r="X30" s="54"/>
      <c r="Y30" s="54"/>
      <c r="Z30" s="37"/>
      <c r="AA30" s="7"/>
      <c r="AB30" s="43"/>
      <c r="AC30" s="43"/>
      <c r="AD30" s="43"/>
      <c r="AE30" s="43"/>
      <c r="AF30" s="43"/>
      <c r="AG30" s="99"/>
      <c r="AH30" s="99"/>
      <c r="AI30" s="43"/>
      <c r="AJ30" s="110"/>
    </row>
    <row r="31" spans="1:36" ht="22.5" customHeight="1" x14ac:dyDescent="0.25">
      <c r="R31" s="126"/>
    </row>
  </sheetData>
  <sheetProtection formatCells="0" formatColumns="0" formatRows="0" insertColumns="0" insertRows="0" insertHyperlinks="0" deleteColumns="0" deleteRows="0" sort="0" autoFilter="0" pivotTables="0"/>
  <autoFilter ref="A5:AB30"/>
  <mergeCells count="2">
    <mergeCell ref="X5:AD5"/>
    <mergeCell ref="A6:B6"/>
  </mergeCells>
  <hyperlinks>
    <hyperlink ref="AI26" r:id="rId1"/>
    <hyperlink ref="AI27" r:id="rId2"/>
    <hyperlink ref="Q3" location="'Incidencias Docentes'!A1" display="Descuentos por Inasistencia"/>
    <hyperlink ref="P3" location="'Incidencias Docentes'!A1" display="Descuentos por Inasistencia"/>
    <hyperlink ref="P1" location="'Incidencias Docentes'!A1" display="Descuentos por Inasistencia"/>
    <hyperlink ref="Q1" location="'Incidencias Docentes'!A1" display="Descuentos por Inasistencia"/>
    <hyperlink ref="AI28" r:id="rId3"/>
    <hyperlink ref="AI25" r:id="rId4"/>
  </hyperlinks>
  <printOptions horizontalCentered="1"/>
  <pageMargins left="0.23622047244094491" right="0.23622047244094491" top="0.35433070866141736" bottom="0.35433070866141736" header="0.31496062992125984" footer="0.31496062992125984"/>
  <pageSetup paperSize="9" scale="40" fitToHeight="3" orientation="landscape" r:id="rId5"/>
  <headerFooter alignWithMargins="0"/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view="pageBreakPreview" topLeftCell="A6" zoomScaleNormal="115" zoomScaleSheetLayoutView="100" workbookViewId="0">
      <pane xSplit="3" ySplit="2" topLeftCell="T8" activePane="bottomRight" state="frozen"/>
      <selection activeCell="A6" sqref="A6"/>
      <selection pane="topRight" activeCell="D6" sqref="D6"/>
      <selection pane="bottomLeft" activeCell="A8" sqref="A8"/>
      <selection pane="bottomRight" activeCell="U6" sqref="U6"/>
    </sheetView>
  </sheetViews>
  <sheetFormatPr baseColWidth="10" defaultRowHeight="22.5" customHeight="1" x14ac:dyDescent="0.25"/>
  <cols>
    <col min="1" max="1" width="13" style="4" customWidth="1"/>
    <col min="2" max="2" width="41.42578125" style="4" customWidth="1"/>
    <col min="3" max="3" width="4.85546875" style="115" customWidth="1"/>
    <col min="4" max="4" width="12.42578125" style="4" customWidth="1"/>
    <col min="5" max="6" width="9.7109375" style="4" customWidth="1"/>
    <col min="7" max="7" width="9.7109375" style="63" customWidth="1"/>
    <col min="8" max="8" width="20.42578125" style="63" customWidth="1"/>
    <col min="9" max="9" width="9.140625" style="63" customWidth="1"/>
    <col min="10" max="10" width="11.85546875" style="63" customWidth="1"/>
    <col min="11" max="11" width="12.28515625" style="63" hidden="1" customWidth="1"/>
    <col min="12" max="12" width="6.28515625" style="72" customWidth="1"/>
    <col min="13" max="13" width="12.85546875" style="57" customWidth="1"/>
    <col min="14" max="14" width="17.28515625" style="4" customWidth="1"/>
    <col min="15" max="15" width="22.7109375" style="4" customWidth="1"/>
    <col min="16" max="16" width="22" style="4" customWidth="1"/>
    <col min="17" max="17" width="10.140625" style="79" customWidth="1"/>
    <col min="18" max="18" width="8.7109375" style="4" customWidth="1"/>
    <col min="19" max="19" width="11.7109375" style="1" customWidth="1"/>
    <col min="20" max="20" width="13.28515625" style="1" customWidth="1"/>
    <col min="21" max="21" width="30.28515625" style="50" customWidth="1"/>
    <col min="22" max="22" width="11.7109375" style="30" customWidth="1"/>
    <col min="23" max="23" width="11" style="4" customWidth="1"/>
    <col min="24" max="24" width="13.140625" style="39" customWidth="1"/>
    <col min="25" max="25" width="35.85546875" style="39" customWidth="1"/>
    <col min="26" max="26" width="11.85546875" style="94" customWidth="1"/>
    <col min="27" max="27" width="13" style="94" customWidth="1"/>
    <col min="28" max="28" width="32.42578125" style="39" customWidth="1"/>
    <col min="29" max="29" width="13.140625" style="108" customWidth="1"/>
    <col min="30" max="16384" width="11.42578125" style="4"/>
  </cols>
  <sheetData>
    <row r="1" spans="1:29" s="2" customFormat="1" ht="22.5" customHeight="1" x14ac:dyDescent="0.25">
      <c r="C1" s="114"/>
      <c r="G1" s="73"/>
      <c r="H1" s="73"/>
      <c r="I1" s="73"/>
      <c r="J1" s="63"/>
      <c r="K1" s="63"/>
      <c r="L1" s="71"/>
      <c r="M1" s="56"/>
      <c r="Q1" s="78"/>
      <c r="S1" s="82"/>
      <c r="T1" s="82"/>
      <c r="U1" s="50"/>
      <c r="V1" s="36"/>
      <c r="X1" s="38"/>
      <c r="Y1" s="38"/>
      <c r="Z1" s="93"/>
      <c r="AA1" s="93"/>
      <c r="AB1" s="38"/>
      <c r="AC1" s="107"/>
    </row>
    <row r="2" spans="1:29" s="2" customFormat="1" ht="22.5" customHeight="1" x14ac:dyDescent="0.25">
      <c r="C2" s="114"/>
      <c r="G2" s="73"/>
      <c r="H2" s="73"/>
      <c r="I2" s="73"/>
      <c r="J2" s="63"/>
      <c r="K2" s="63"/>
      <c r="L2" s="71"/>
      <c r="M2" s="56"/>
      <c r="Q2" s="78"/>
      <c r="S2" s="82"/>
      <c r="T2" s="82"/>
      <c r="U2" s="50"/>
      <c r="V2" s="36"/>
      <c r="X2" s="38"/>
      <c r="Y2" s="38"/>
      <c r="Z2" s="93"/>
      <c r="AA2" s="93"/>
      <c r="AB2" s="38"/>
      <c r="AC2" s="107"/>
    </row>
    <row r="3" spans="1:29" s="2" customFormat="1" ht="22.5" customHeight="1" x14ac:dyDescent="0.25">
      <c r="C3" s="114"/>
      <c r="G3" s="73"/>
      <c r="H3" s="73"/>
      <c r="I3" s="73"/>
      <c r="J3" s="63"/>
      <c r="K3" s="63"/>
      <c r="L3" s="71"/>
      <c r="M3" s="56"/>
      <c r="Q3" s="78"/>
      <c r="S3" s="82"/>
      <c r="T3" s="82"/>
      <c r="U3" s="50"/>
      <c r="V3" s="36"/>
      <c r="X3" s="38"/>
      <c r="Y3" s="38"/>
      <c r="Z3" s="93"/>
      <c r="AA3" s="93"/>
      <c r="AB3" s="38"/>
      <c r="AC3" s="107"/>
    </row>
    <row r="4" spans="1:29" ht="22.5" customHeight="1" x14ac:dyDescent="0.3">
      <c r="A4" s="3" t="s">
        <v>228</v>
      </c>
    </row>
    <row r="5" spans="1:29" ht="22.5" customHeight="1" x14ac:dyDescent="0.25">
      <c r="N5" s="20"/>
      <c r="O5" s="20"/>
      <c r="P5" s="20"/>
    </row>
    <row r="6" spans="1:29" s="5" customFormat="1" ht="38.25" x14ac:dyDescent="0.2">
      <c r="A6" s="26" t="s">
        <v>1</v>
      </c>
      <c r="B6" s="26" t="s">
        <v>0</v>
      </c>
      <c r="C6" s="26" t="s">
        <v>230</v>
      </c>
      <c r="D6" s="26" t="s">
        <v>14</v>
      </c>
      <c r="E6" s="26" t="s">
        <v>36</v>
      </c>
      <c r="F6" s="26" t="s">
        <v>76</v>
      </c>
      <c r="G6" s="47" t="s">
        <v>2</v>
      </c>
      <c r="H6" s="47" t="s">
        <v>321</v>
      </c>
      <c r="I6" s="47" t="s">
        <v>322</v>
      </c>
      <c r="J6" s="47" t="s">
        <v>91</v>
      </c>
      <c r="K6" s="58"/>
      <c r="L6" s="29" t="s">
        <v>90</v>
      </c>
      <c r="M6" s="58" t="s">
        <v>75</v>
      </c>
      <c r="N6" s="26" t="s">
        <v>35</v>
      </c>
      <c r="O6" s="26" t="s">
        <v>3</v>
      </c>
      <c r="P6" s="26" t="s">
        <v>93</v>
      </c>
      <c r="Q6" s="47" t="s">
        <v>94</v>
      </c>
      <c r="R6" s="26" t="s">
        <v>92</v>
      </c>
      <c r="S6" s="83" t="s">
        <v>95</v>
      </c>
      <c r="T6" s="83" t="s">
        <v>96</v>
      </c>
      <c r="U6" s="51" t="s">
        <v>37</v>
      </c>
      <c r="V6" s="26" t="s">
        <v>45</v>
      </c>
      <c r="W6" s="26" t="s">
        <v>44</v>
      </c>
      <c r="X6" s="40" t="s">
        <v>42</v>
      </c>
      <c r="Y6" s="29" t="s">
        <v>101</v>
      </c>
      <c r="Z6" s="95" t="s">
        <v>103</v>
      </c>
      <c r="AA6" s="95" t="s">
        <v>104</v>
      </c>
      <c r="AB6" s="29" t="s">
        <v>102</v>
      </c>
      <c r="AC6" s="29" t="s">
        <v>221</v>
      </c>
    </row>
    <row r="7" spans="1:29" s="5" customFormat="1" ht="22.5" customHeight="1" x14ac:dyDescent="0.25">
      <c r="A7" s="143" t="s">
        <v>9</v>
      </c>
      <c r="B7" s="144"/>
      <c r="C7" s="116"/>
      <c r="D7" s="87">
        <v>23</v>
      </c>
      <c r="E7" s="15"/>
      <c r="F7" s="15"/>
      <c r="G7" s="64">
        <v>41943</v>
      </c>
      <c r="H7" s="64"/>
      <c r="I7" s="64"/>
      <c r="J7" s="64"/>
      <c r="K7" s="64"/>
      <c r="L7" s="125">
        <v>2014</v>
      </c>
      <c r="M7" s="15"/>
      <c r="N7" s="15"/>
      <c r="O7" s="15"/>
      <c r="P7" s="15"/>
      <c r="Q7" s="48"/>
      <c r="R7" s="15"/>
      <c r="S7" s="86"/>
      <c r="T7" s="84"/>
      <c r="U7" s="52"/>
      <c r="V7" s="27"/>
      <c r="W7" s="27"/>
      <c r="X7" s="41"/>
      <c r="Y7" s="41"/>
      <c r="Z7" s="96"/>
      <c r="AA7" s="96"/>
      <c r="AB7" s="41"/>
      <c r="AC7" s="109"/>
    </row>
    <row r="8" spans="1:29" ht="18" customHeight="1" x14ac:dyDescent="0.25">
      <c r="A8" s="8">
        <v>12</v>
      </c>
      <c r="B8" s="9" t="s">
        <v>349</v>
      </c>
      <c r="C8" s="8" t="s">
        <v>231</v>
      </c>
      <c r="D8" s="10"/>
      <c r="E8" s="14">
        <v>37116</v>
      </c>
      <c r="F8" s="49"/>
      <c r="G8" s="74">
        <f t="shared" ref="G8:G18" si="0">($G$7-E8)/365</f>
        <v>13.224657534246575</v>
      </c>
      <c r="H8" s="74"/>
      <c r="I8" s="74" t="s">
        <v>325</v>
      </c>
      <c r="J8" s="65">
        <v>27042</v>
      </c>
      <c r="K8" s="124">
        <f t="shared" ref="K8:K29" si="1">MID(N8,5,2)+1900</f>
        <v>1974</v>
      </c>
      <c r="L8" s="70">
        <f t="shared" ref="L8:L29" si="2">$L$7-K8</f>
        <v>40</v>
      </c>
      <c r="M8" s="9">
        <v>80987426774</v>
      </c>
      <c r="N8" s="62" t="s">
        <v>280</v>
      </c>
      <c r="O8" s="9" t="s">
        <v>242</v>
      </c>
      <c r="P8" s="9"/>
      <c r="Q8" s="81"/>
      <c r="R8" s="8"/>
      <c r="S8" s="85">
        <f t="shared" ref="S8:S29" si="3">ROUND((Q8*R8)/2,2)</f>
        <v>0</v>
      </c>
      <c r="T8" s="85">
        <f t="shared" ref="T8:T29" si="4">ROUND((Q8*R8),2)</f>
        <v>0</v>
      </c>
      <c r="U8" s="53" t="s">
        <v>89</v>
      </c>
      <c r="V8" s="28">
        <v>6893914</v>
      </c>
      <c r="W8" s="28">
        <v>56239</v>
      </c>
      <c r="X8" s="42">
        <v>1223942627</v>
      </c>
      <c r="Y8" s="42" t="s">
        <v>147</v>
      </c>
      <c r="Z8" s="92" t="s">
        <v>105</v>
      </c>
      <c r="AA8" s="92" t="s">
        <v>106</v>
      </c>
      <c r="AB8" s="42" t="s">
        <v>107</v>
      </c>
      <c r="AC8" s="106" t="s">
        <v>222</v>
      </c>
    </row>
    <row r="9" spans="1:29" ht="15.75" customHeight="1" x14ac:dyDescent="0.25">
      <c r="A9" s="8">
        <v>31</v>
      </c>
      <c r="B9" s="9" t="s">
        <v>4</v>
      </c>
      <c r="C9" s="8" t="s">
        <v>231</v>
      </c>
      <c r="D9" s="10"/>
      <c r="E9" s="14">
        <v>37469</v>
      </c>
      <c r="F9" s="14"/>
      <c r="G9" s="74">
        <f t="shared" si="0"/>
        <v>12.257534246575343</v>
      </c>
      <c r="H9" s="74"/>
      <c r="I9" s="74" t="s">
        <v>325</v>
      </c>
      <c r="J9" s="65">
        <v>26231</v>
      </c>
      <c r="K9" s="124">
        <f t="shared" si="1"/>
        <v>1971</v>
      </c>
      <c r="L9" s="70">
        <f t="shared" si="2"/>
        <v>43</v>
      </c>
      <c r="M9" s="9">
        <v>80057124648</v>
      </c>
      <c r="N9" s="62" t="s">
        <v>281</v>
      </c>
      <c r="O9" s="9" t="s">
        <v>16</v>
      </c>
      <c r="P9" s="9"/>
      <c r="Q9" s="81"/>
      <c r="R9" s="8"/>
      <c r="S9" s="85">
        <f t="shared" si="3"/>
        <v>0</v>
      </c>
      <c r="T9" s="85">
        <f t="shared" si="4"/>
        <v>0</v>
      </c>
      <c r="U9" s="53" t="s">
        <v>65</v>
      </c>
      <c r="V9" s="28">
        <v>6160775</v>
      </c>
      <c r="W9" s="28"/>
      <c r="X9" s="42">
        <v>1223942708</v>
      </c>
      <c r="Y9" s="42" t="s">
        <v>148</v>
      </c>
      <c r="Z9" s="92" t="s">
        <v>108</v>
      </c>
      <c r="AA9" s="92" t="s">
        <v>109</v>
      </c>
      <c r="AB9" s="42" t="s">
        <v>110</v>
      </c>
      <c r="AC9" s="106" t="s">
        <v>222</v>
      </c>
    </row>
    <row r="10" spans="1:29" ht="15.75" customHeight="1" x14ac:dyDescent="0.25">
      <c r="A10" s="8">
        <v>33</v>
      </c>
      <c r="B10" s="9" t="s">
        <v>350</v>
      </c>
      <c r="C10" s="8" t="s">
        <v>232</v>
      </c>
      <c r="D10" s="10"/>
      <c r="E10" s="14">
        <v>37116</v>
      </c>
      <c r="F10" s="14"/>
      <c r="G10" s="74">
        <f t="shared" si="0"/>
        <v>13.224657534246575</v>
      </c>
      <c r="H10" s="74"/>
      <c r="I10" s="74" t="s">
        <v>325</v>
      </c>
      <c r="J10" s="65">
        <v>27061</v>
      </c>
      <c r="K10" s="124">
        <f t="shared" si="1"/>
        <v>1974</v>
      </c>
      <c r="L10" s="70">
        <f t="shared" si="2"/>
        <v>40</v>
      </c>
      <c r="M10" s="9">
        <v>80057455366</v>
      </c>
      <c r="N10" s="62" t="s">
        <v>282</v>
      </c>
      <c r="O10" s="9" t="s">
        <v>17</v>
      </c>
      <c r="P10" s="9"/>
      <c r="Q10" s="81"/>
      <c r="R10" s="8"/>
      <c r="S10" s="85">
        <f t="shared" si="3"/>
        <v>0</v>
      </c>
      <c r="T10" s="85">
        <f t="shared" si="4"/>
        <v>0</v>
      </c>
      <c r="U10" s="53" t="s">
        <v>39</v>
      </c>
      <c r="V10" s="28">
        <v>3343247</v>
      </c>
      <c r="W10" s="28"/>
      <c r="X10" s="42">
        <v>1223942813</v>
      </c>
      <c r="Y10" s="42" t="s">
        <v>149</v>
      </c>
      <c r="Z10" s="92" t="s">
        <v>111</v>
      </c>
      <c r="AA10" s="92" t="s">
        <v>112</v>
      </c>
      <c r="AB10" s="42" t="s">
        <v>113</v>
      </c>
      <c r="AC10" s="106" t="s">
        <v>224</v>
      </c>
    </row>
    <row r="11" spans="1:29" ht="15.75" customHeight="1" x14ac:dyDescent="0.25">
      <c r="A11" s="8">
        <v>35</v>
      </c>
      <c r="B11" s="9" t="s">
        <v>351</v>
      </c>
      <c r="C11" s="8" t="s">
        <v>231</v>
      </c>
      <c r="D11" s="10"/>
      <c r="E11" s="14">
        <v>37453</v>
      </c>
      <c r="F11" s="14"/>
      <c r="G11" s="74">
        <f t="shared" si="0"/>
        <v>12.301369863013699</v>
      </c>
      <c r="H11" s="74"/>
      <c r="I11" s="130" t="s">
        <v>325</v>
      </c>
      <c r="J11" s="65">
        <v>20098</v>
      </c>
      <c r="K11" s="124">
        <f t="shared" si="1"/>
        <v>1955</v>
      </c>
      <c r="L11" s="70">
        <f t="shared" si="2"/>
        <v>59</v>
      </c>
      <c r="M11" s="9">
        <v>80035507740</v>
      </c>
      <c r="N11" s="62" t="s">
        <v>8</v>
      </c>
      <c r="O11" s="9" t="s">
        <v>18</v>
      </c>
      <c r="P11" s="9"/>
      <c r="Q11" s="81"/>
      <c r="R11" s="8"/>
      <c r="S11" s="85">
        <f t="shared" si="3"/>
        <v>0</v>
      </c>
      <c r="T11" s="85">
        <f t="shared" si="4"/>
        <v>0</v>
      </c>
      <c r="U11" s="53" t="s">
        <v>66</v>
      </c>
      <c r="V11" s="28">
        <v>1284585</v>
      </c>
      <c r="W11" s="28"/>
      <c r="X11" s="42">
        <v>1223942805</v>
      </c>
      <c r="Y11" s="42" t="s">
        <v>150</v>
      </c>
      <c r="Z11" s="92" t="s">
        <v>114</v>
      </c>
      <c r="AA11" s="92" t="s">
        <v>115</v>
      </c>
      <c r="AB11" s="42" t="s">
        <v>116</v>
      </c>
      <c r="AC11" s="106" t="s">
        <v>222</v>
      </c>
    </row>
    <row r="12" spans="1:29" ht="15.75" customHeight="1" x14ac:dyDescent="0.25">
      <c r="A12" s="8">
        <v>37</v>
      </c>
      <c r="B12" s="9" t="s">
        <v>352</v>
      </c>
      <c r="C12" s="8" t="s">
        <v>231</v>
      </c>
      <c r="D12" s="10"/>
      <c r="E12" s="14">
        <v>37284</v>
      </c>
      <c r="F12" s="14"/>
      <c r="G12" s="74">
        <f t="shared" si="0"/>
        <v>12.764383561643836</v>
      </c>
      <c r="H12" s="74"/>
      <c r="I12" s="74" t="s">
        <v>325</v>
      </c>
      <c r="J12" s="65">
        <v>27321</v>
      </c>
      <c r="K12" s="124">
        <f t="shared" si="1"/>
        <v>1974</v>
      </c>
      <c r="L12" s="70">
        <f t="shared" si="2"/>
        <v>40</v>
      </c>
      <c r="M12" s="9">
        <v>80007405188</v>
      </c>
      <c r="N12" s="62" t="s">
        <v>283</v>
      </c>
      <c r="O12" s="9" t="s">
        <v>19</v>
      </c>
      <c r="P12" s="9"/>
      <c r="Q12" s="81"/>
      <c r="R12" s="8"/>
      <c r="S12" s="85">
        <f t="shared" si="3"/>
        <v>0</v>
      </c>
      <c r="T12" s="85">
        <f t="shared" si="4"/>
        <v>0</v>
      </c>
      <c r="U12" s="53" t="s">
        <v>375</v>
      </c>
      <c r="V12" s="28">
        <v>7557519</v>
      </c>
      <c r="W12" s="28"/>
      <c r="X12" s="42">
        <v>1223943038</v>
      </c>
      <c r="Y12" s="42" t="s">
        <v>151</v>
      </c>
      <c r="Z12" s="92" t="s">
        <v>108</v>
      </c>
      <c r="AA12" s="92" t="s">
        <v>117</v>
      </c>
      <c r="AB12" s="42" t="s">
        <v>118</v>
      </c>
      <c r="AC12" s="106" t="s">
        <v>222</v>
      </c>
    </row>
    <row r="13" spans="1:29" ht="15.75" customHeight="1" x14ac:dyDescent="0.25">
      <c r="A13" s="8">
        <v>107</v>
      </c>
      <c r="B13" s="9" t="s">
        <v>5</v>
      </c>
      <c r="C13" s="8" t="s">
        <v>232</v>
      </c>
      <c r="D13" s="85" t="s">
        <v>226</v>
      </c>
      <c r="E13" s="14">
        <v>38019</v>
      </c>
      <c r="F13" s="14"/>
      <c r="G13" s="74">
        <f t="shared" si="0"/>
        <v>10.75068493150685</v>
      </c>
      <c r="H13" s="74"/>
      <c r="I13" s="74" t="s">
        <v>325</v>
      </c>
      <c r="J13" s="65">
        <v>28045</v>
      </c>
      <c r="K13" s="124">
        <f t="shared" si="1"/>
        <v>1976</v>
      </c>
      <c r="L13" s="70">
        <f t="shared" si="2"/>
        <v>38</v>
      </c>
      <c r="M13" s="9">
        <v>80067663379</v>
      </c>
      <c r="N13" s="62" t="s">
        <v>284</v>
      </c>
      <c r="O13" s="9" t="s">
        <v>20</v>
      </c>
      <c r="P13" s="9"/>
      <c r="Q13" s="8"/>
      <c r="R13" s="8"/>
      <c r="S13" s="85">
        <f t="shared" si="3"/>
        <v>0</v>
      </c>
      <c r="T13" s="85">
        <f t="shared" si="4"/>
        <v>0</v>
      </c>
      <c r="U13" s="53" t="s">
        <v>79</v>
      </c>
      <c r="V13" s="28">
        <v>2973437</v>
      </c>
      <c r="W13" s="28"/>
      <c r="X13" s="42">
        <v>1100611204</v>
      </c>
      <c r="Y13" s="42" t="s">
        <v>152</v>
      </c>
      <c r="Z13" s="92" t="s">
        <v>119</v>
      </c>
      <c r="AA13" s="92" t="s">
        <v>120</v>
      </c>
      <c r="AB13" s="42" t="s">
        <v>121</v>
      </c>
      <c r="AC13" s="106" t="s">
        <v>224</v>
      </c>
    </row>
    <row r="14" spans="1:29" ht="15.75" customHeight="1" x14ac:dyDescent="0.25">
      <c r="A14" s="8">
        <v>125</v>
      </c>
      <c r="B14" s="9" t="s">
        <v>6</v>
      </c>
      <c r="C14" s="8" t="s">
        <v>231</v>
      </c>
      <c r="D14" s="10"/>
      <c r="E14" s="14">
        <v>38201</v>
      </c>
      <c r="F14" s="14"/>
      <c r="G14" s="74">
        <f t="shared" si="0"/>
        <v>10.252054794520548</v>
      </c>
      <c r="H14" s="74"/>
      <c r="I14" s="74" t="s">
        <v>325</v>
      </c>
      <c r="J14" s="65">
        <v>23293</v>
      </c>
      <c r="K14" s="124">
        <f t="shared" si="1"/>
        <v>1963</v>
      </c>
      <c r="L14" s="70">
        <f t="shared" si="2"/>
        <v>51</v>
      </c>
      <c r="M14" s="9">
        <v>80876309149</v>
      </c>
      <c r="N14" s="62" t="s">
        <v>285</v>
      </c>
      <c r="O14" s="9" t="s">
        <v>21</v>
      </c>
      <c r="P14" s="9"/>
      <c r="Q14" s="81"/>
      <c r="R14" s="8"/>
      <c r="S14" s="85">
        <f t="shared" si="3"/>
        <v>0</v>
      </c>
      <c r="T14" s="85">
        <f t="shared" si="4"/>
        <v>0</v>
      </c>
      <c r="U14" s="53" t="s">
        <v>89</v>
      </c>
      <c r="V14" s="28">
        <v>7235873</v>
      </c>
      <c r="W14" s="28">
        <v>61329</v>
      </c>
      <c r="X14" s="42">
        <v>1294168402</v>
      </c>
      <c r="Y14" s="42" t="s">
        <v>153</v>
      </c>
      <c r="Z14" s="92" t="s">
        <v>108</v>
      </c>
      <c r="AA14" s="92" t="s">
        <v>115</v>
      </c>
      <c r="AB14" s="42" t="s">
        <v>122</v>
      </c>
      <c r="AC14" s="106" t="s">
        <v>224</v>
      </c>
    </row>
    <row r="15" spans="1:29" ht="15.75" customHeight="1" x14ac:dyDescent="0.25">
      <c r="A15" s="8">
        <v>139</v>
      </c>
      <c r="B15" s="9" t="s">
        <v>353</v>
      </c>
      <c r="C15" s="8" t="s">
        <v>232</v>
      </c>
      <c r="D15" s="10"/>
      <c r="E15" s="14">
        <v>38253</v>
      </c>
      <c r="F15" s="14"/>
      <c r="G15" s="74">
        <f t="shared" si="0"/>
        <v>10.109589041095891</v>
      </c>
      <c r="H15" s="74"/>
      <c r="I15" s="130" t="s">
        <v>325</v>
      </c>
      <c r="J15" s="65">
        <v>26260</v>
      </c>
      <c r="K15" s="124">
        <f t="shared" si="1"/>
        <v>1971</v>
      </c>
      <c r="L15" s="70">
        <f t="shared" si="2"/>
        <v>43</v>
      </c>
      <c r="M15" s="9">
        <v>80067137564</v>
      </c>
      <c r="N15" s="62" t="s">
        <v>286</v>
      </c>
      <c r="O15" s="9" t="s">
        <v>22</v>
      </c>
      <c r="P15" s="9"/>
      <c r="Q15" s="81"/>
      <c r="R15" s="8"/>
      <c r="S15" s="85">
        <f t="shared" si="3"/>
        <v>0</v>
      </c>
      <c r="T15" s="85">
        <f t="shared" si="4"/>
        <v>0</v>
      </c>
      <c r="U15" s="53" t="s">
        <v>41</v>
      </c>
      <c r="V15" s="28">
        <v>2773811</v>
      </c>
      <c r="W15" s="28"/>
      <c r="X15" s="42">
        <v>1279137610</v>
      </c>
      <c r="Y15" s="42" t="s">
        <v>154</v>
      </c>
      <c r="Z15" s="92" t="s">
        <v>108</v>
      </c>
      <c r="AA15" s="92" t="s">
        <v>123</v>
      </c>
      <c r="AB15" s="42" t="s">
        <v>124</v>
      </c>
      <c r="AC15" s="106" t="s">
        <v>223</v>
      </c>
    </row>
    <row r="16" spans="1:29" ht="15.75" customHeight="1" x14ac:dyDescent="0.25">
      <c r="A16" s="8">
        <v>163</v>
      </c>
      <c r="B16" s="9" t="s">
        <v>360</v>
      </c>
      <c r="C16" s="8" t="s">
        <v>232</v>
      </c>
      <c r="D16" s="85" t="s">
        <v>233</v>
      </c>
      <c r="E16" s="14">
        <v>38369</v>
      </c>
      <c r="F16" s="14"/>
      <c r="G16" s="74">
        <f>($G$7-E16)/365</f>
        <v>9.7917808219178077</v>
      </c>
      <c r="H16" s="74"/>
      <c r="I16" s="130" t="s">
        <v>325</v>
      </c>
      <c r="J16" s="14">
        <v>26795</v>
      </c>
      <c r="K16" s="124">
        <f>MID(N16,5,2)+1900</f>
        <v>1973</v>
      </c>
      <c r="L16" s="70">
        <f>$L$7-K16</f>
        <v>41</v>
      </c>
      <c r="M16" s="9">
        <v>80067345795</v>
      </c>
      <c r="N16" s="62" t="s">
        <v>296</v>
      </c>
      <c r="O16" s="9" t="s">
        <v>30</v>
      </c>
      <c r="P16" s="9"/>
      <c r="Q16" s="81"/>
      <c r="R16" s="8"/>
      <c r="S16" s="85">
        <f t="shared" si="3"/>
        <v>0</v>
      </c>
      <c r="T16" s="85">
        <f>ROUND((Q16*R16),2)</f>
        <v>0</v>
      </c>
      <c r="U16" s="53" t="s">
        <v>41</v>
      </c>
      <c r="V16" s="28">
        <v>3716590</v>
      </c>
      <c r="W16" s="28"/>
      <c r="X16" s="42">
        <v>1282329247</v>
      </c>
      <c r="Y16" s="91" t="s">
        <v>243</v>
      </c>
      <c r="Z16" s="92" t="s">
        <v>108</v>
      </c>
      <c r="AA16" s="92" t="s">
        <v>145</v>
      </c>
      <c r="AB16" s="42" t="s">
        <v>146</v>
      </c>
      <c r="AC16" s="106" t="s">
        <v>224</v>
      </c>
    </row>
    <row r="17" spans="1:29" ht="15.75" customHeight="1" x14ac:dyDescent="0.25">
      <c r="A17" s="8">
        <v>205</v>
      </c>
      <c r="B17" s="9" t="s">
        <v>354</v>
      </c>
      <c r="C17" s="8" t="s">
        <v>232</v>
      </c>
      <c r="D17" s="85" t="s">
        <v>226</v>
      </c>
      <c r="E17" s="14">
        <v>39098</v>
      </c>
      <c r="F17" s="14"/>
      <c r="G17" s="74">
        <f t="shared" si="0"/>
        <v>7.7945205479452051</v>
      </c>
      <c r="H17" s="74"/>
      <c r="I17" s="74" t="s">
        <v>325</v>
      </c>
      <c r="J17" s="65">
        <v>28482</v>
      </c>
      <c r="K17" s="124">
        <f t="shared" si="1"/>
        <v>1977</v>
      </c>
      <c r="L17" s="70">
        <f t="shared" si="2"/>
        <v>37</v>
      </c>
      <c r="M17" s="9">
        <v>80037754521</v>
      </c>
      <c r="N17" s="62" t="s">
        <v>287</v>
      </c>
      <c r="O17" s="9" t="s">
        <v>23</v>
      </c>
      <c r="P17" s="9"/>
      <c r="Q17" s="8"/>
      <c r="R17" s="8"/>
      <c r="S17" s="85">
        <f t="shared" si="3"/>
        <v>0</v>
      </c>
      <c r="T17" s="85">
        <f t="shared" si="4"/>
        <v>0</v>
      </c>
      <c r="U17" s="53" t="s">
        <v>40</v>
      </c>
      <c r="V17" s="30">
        <v>5218887</v>
      </c>
      <c r="W17" s="28"/>
      <c r="X17" s="42">
        <v>1471175645</v>
      </c>
      <c r="Y17" s="42" t="s">
        <v>155</v>
      </c>
      <c r="Z17" s="92" t="s">
        <v>125</v>
      </c>
      <c r="AA17" s="92" t="s">
        <v>126</v>
      </c>
      <c r="AB17" s="42" t="s">
        <v>127</v>
      </c>
      <c r="AC17" s="106" t="s">
        <v>223</v>
      </c>
    </row>
    <row r="18" spans="1:29" ht="15.75" customHeight="1" x14ac:dyDescent="0.25">
      <c r="A18" s="8">
        <v>225</v>
      </c>
      <c r="B18" s="9" t="s">
        <v>10</v>
      </c>
      <c r="C18" s="8" t="s">
        <v>231</v>
      </c>
      <c r="D18" s="10"/>
      <c r="E18" s="14">
        <v>39326</v>
      </c>
      <c r="F18" s="14"/>
      <c r="G18" s="74">
        <f t="shared" si="0"/>
        <v>7.1698630136986301</v>
      </c>
      <c r="H18" s="74"/>
      <c r="I18" s="130" t="s">
        <v>325</v>
      </c>
      <c r="J18" s="65">
        <v>29301</v>
      </c>
      <c r="K18" s="124">
        <f t="shared" si="1"/>
        <v>1980</v>
      </c>
      <c r="L18" s="70">
        <f t="shared" si="2"/>
        <v>34</v>
      </c>
      <c r="M18" s="9">
        <v>80088027109</v>
      </c>
      <c r="N18" s="62" t="s">
        <v>297</v>
      </c>
      <c r="O18" s="9" t="s">
        <v>31</v>
      </c>
      <c r="P18" s="9"/>
      <c r="Q18" s="81"/>
      <c r="R18" s="8"/>
      <c r="S18" s="85">
        <f t="shared" si="3"/>
        <v>0</v>
      </c>
      <c r="T18" s="85">
        <f t="shared" si="4"/>
        <v>0</v>
      </c>
      <c r="U18" s="53" t="s">
        <v>41</v>
      </c>
      <c r="V18" s="28">
        <v>5190143</v>
      </c>
      <c r="W18" s="28"/>
      <c r="X18" s="42">
        <v>1208557896</v>
      </c>
      <c r="Y18" s="42" t="s">
        <v>163</v>
      </c>
      <c r="Z18" s="92" t="s">
        <v>108</v>
      </c>
      <c r="AA18" s="92" t="s">
        <v>164</v>
      </c>
      <c r="AB18" s="42" t="s">
        <v>165</v>
      </c>
      <c r="AC18" s="106" t="s">
        <v>225</v>
      </c>
    </row>
    <row r="19" spans="1:29" ht="15.75" customHeight="1" x14ac:dyDescent="0.25">
      <c r="A19" s="8">
        <v>251</v>
      </c>
      <c r="B19" s="9" t="s">
        <v>73</v>
      </c>
      <c r="C19" s="8" t="s">
        <v>231</v>
      </c>
      <c r="D19" s="14">
        <v>40543</v>
      </c>
      <c r="E19" s="14">
        <v>39479</v>
      </c>
      <c r="F19" s="14">
        <v>40756</v>
      </c>
      <c r="G19" s="74">
        <f>($G$7-F19)/365</f>
        <v>3.2520547945205478</v>
      </c>
      <c r="H19" s="74"/>
      <c r="I19" s="74" t="s">
        <v>325</v>
      </c>
      <c r="J19" s="65">
        <v>30138</v>
      </c>
      <c r="K19" s="124">
        <f t="shared" si="1"/>
        <v>1982</v>
      </c>
      <c r="L19" s="70">
        <f t="shared" si="2"/>
        <v>32</v>
      </c>
      <c r="M19" s="9">
        <v>80098202528</v>
      </c>
      <c r="N19" s="62" t="s">
        <v>74</v>
      </c>
      <c r="O19" s="9" t="s">
        <v>24</v>
      </c>
      <c r="P19" s="9"/>
      <c r="Q19" s="81"/>
      <c r="R19" s="8"/>
      <c r="S19" s="85">
        <f t="shared" si="3"/>
        <v>0</v>
      </c>
      <c r="T19" s="85">
        <f t="shared" si="4"/>
        <v>0</v>
      </c>
      <c r="U19" s="53" t="s">
        <v>78</v>
      </c>
      <c r="V19" s="28">
        <v>6893804</v>
      </c>
      <c r="W19" s="28">
        <v>52840</v>
      </c>
      <c r="X19" s="42">
        <v>1227425112</v>
      </c>
      <c r="Y19" s="42" t="s">
        <v>156</v>
      </c>
      <c r="Z19" s="92" t="s">
        <v>108</v>
      </c>
      <c r="AA19" s="92" t="s">
        <v>128</v>
      </c>
      <c r="AB19" s="42" t="s">
        <v>129</v>
      </c>
      <c r="AC19" s="106" t="s">
        <v>222</v>
      </c>
    </row>
    <row r="20" spans="1:29" ht="15.75" customHeight="1" x14ac:dyDescent="0.25">
      <c r="A20" s="8">
        <v>264</v>
      </c>
      <c r="B20" s="9" t="s">
        <v>7</v>
      </c>
      <c r="C20" s="8" t="s">
        <v>232</v>
      </c>
      <c r="D20" s="85" t="s">
        <v>226</v>
      </c>
      <c r="E20" s="14">
        <v>39661</v>
      </c>
      <c r="F20" s="14"/>
      <c r="G20" s="74">
        <f t="shared" ref="G20:G29" si="5">($G$7-E20)/365</f>
        <v>6.2520547945205482</v>
      </c>
      <c r="H20" s="74"/>
      <c r="I20" s="130" t="s">
        <v>325</v>
      </c>
      <c r="J20" s="65">
        <v>30214</v>
      </c>
      <c r="K20" s="124">
        <f t="shared" si="1"/>
        <v>1982</v>
      </c>
      <c r="L20" s="70">
        <f t="shared" si="2"/>
        <v>32</v>
      </c>
      <c r="M20" s="9">
        <v>80098227699</v>
      </c>
      <c r="N20" s="62" t="s">
        <v>288</v>
      </c>
      <c r="O20" s="9" t="s">
        <v>25</v>
      </c>
      <c r="P20" s="138"/>
      <c r="Q20" s="81"/>
      <c r="R20" s="8"/>
      <c r="S20" s="85">
        <f t="shared" si="3"/>
        <v>0</v>
      </c>
      <c r="T20" s="85">
        <f t="shared" si="4"/>
        <v>0</v>
      </c>
      <c r="U20" s="53" t="s">
        <v>41</v>
      </c>
      <c r="V20" s="28">
        <v>4912311</v>
      </c>
      <c r="W20" s="28"/>
      <c r="X20" s="42">
        <v>2631060902</v>
      </c>
      <c r="Y20" s="42" t="s">
        <v>157</v>
      </c>
      <c r="Z20" s="92" t="s">
        <v>108</v>
      </c>
      <c r="AA20" s="92" t="s">
        <v>130</v>
      </c>
      <c r="AB20" s="42" t="s">
        <v>131</v>
      </c>
      <c r="AC20" s="106" t="s">
        <v>223</v>
      </c>
    </row>
    <row r="21" spans="1:29" ht="15.75" customHeight="1" x14ac:dyDescent="0.25">
      <c r="A21" s="8">
        <v>274</v>
      </c>
      <c r="B21" s="9" t="s">
        <v>361</v>
      </c>
      <c r="C21" s="8" t="s">
        <v>231</v>
      </c>
      <c r="D21" s="85" t="s">
        <v>226</v>
      </c>
      <c r="E21" s="14">
        <v>39829</v>
      </c>
      <c r="F21" s="14"/>
      <c r="G21" s="74">
        <f t="shared" si="5"/>
        <v>5.7917808219178086</v>
      </c>
      <c r="H21" s="74"/>
      <c r="I21" s="74" t="s">
        <v>325</v>
      </c>
      <c r="J21" s="65">
        <v>29669</v>
      </c>
      <c r="K21" s="124">
        <f t="shared" si="1"/>
        <v>1981</v>
      </c>
      <c r="L21" s="70">
        <f t="shared" si="2"/>
        <v>33</v>
      </c>
      <c r="M21" s="9">
        <v>80108122419</v>
      </c>
      <c r="N21" s="62" t="s">
        <v>289</v>
      </c>
      <c r="O21" s="9" t="s">
        <v>26</v>
      </c>
      <c r="P21" s="9"/>
      <c r="Q21" s="8"/>
      <c r="R21" s="8"/>
      <c r="S21" s="85">
        <f t="shared" si="3"/>
        <v>0</v>
      </c>
      <c r="T21" s="85">
        <f t="shared" si="4"/>
        <v>0</v>
      </c>
      <c r="U21" s="53" t="s">
        <v>41</v>
      </c>
      <c r="V21" s="30">
        <v>6296525</v>
      </c>
      <c r="W21" s="28"/>
      <c r="X21" s="42">
        <v>2663701948</v>
      </c>
      <c r="Y21" s="42" t="s">
        <v>158</v>
      </c>
      <c r="Z21" s="92" t="s">
        <v>132</v>
      </c>
      <c r="AA21" s="92" t="s">
        <v>133</v>
      </c>
      <c r="AB21" s="42" t="s">
        <v>134</v>
      </c>
      <c r="AC21" s="106" t="s">
        <v>222</v>
      </c>
    </row>
    <row r="22" spans="1:29" ht="15.75" customHeight="1" x14ac:dyDescent="0.25">
      <c r="A22" s="8">
        <v>275</v>
      </c>
      <c r="B22" s="9" t="s">
        <v>355</v>
      </c>
      <c r="C22" s="8" t="s">
        <v>232</v>
      </c>
      <c r="D22" s="85" t="s">
        <v>226</v>
      </c>
      <c r="E22" s="14">
        <v>39845</v>
      </c>
      <c r="F22" s="14"/>
      <c r="G22" s="74">
        <f t="shared" si="5"/>
        <v>5.7479452054794518</v>
      </c>
      <c r="H22" s="74"/>
      <c r="I22" s="74" t="s">
        <v>325</v>
      </c>
      <c r="J22" s="65">
        <v>29724</v>
      </c>
      <c r="K22" s="124">
        <f t="shared" si="1"/>
        <v>1981</v>
      </c>
      <c r="L22" s="70">
        <f t="shared" si="2"/>
        <v>33</v>
      </c>
      <c r="M22" s="9">
        <v>80108122393</v>
      </c>
      <c r="N22" s="62" t="s">
        <v>290</v>
      </c>
      <c r="O22" s="9" t="s">
        <v>27</v>
      </c>
      <c r="P22" s="9"/>
      <c r="Q22" s="8"/>
      <c r="R22" s="8"/>
      <c r="S22" s="85">
        <f t="shared" si="3"/>
        <v>0</v>
      </c>
      <c r="T22" s="85">
        <f t="shared" si="4"/>
        <v>0</v>
      </c>
      <c r="U22" s="53" t="s">
        <v>41</v>
      </c>
      <c r="V22" s="28">
        <v>4718266</v>
      </c>
      <c r="W22" s="28"/>
      <c r="X22" s="42">
        <v>2665371740</v>
      </c>
      <c r="Y22" s="42" t="s">
        <v>159</v>
      </c>
      <c r="Z22" s="92" t="s">
        <v>135</v>
      </c>
      <c r="AA22" s="92" t="s">
        <v>136</v>
      </c>
      <c r="AB22" s="42" t="s">
        <v>137</v>
      </c>
      <c r="AC22" s="106" t="s">
        <v>224</v>
      </c>
    </row>
    <row r="23" spans="1:29" ht="15.75" customHeight="1" x14ac:dyDescent="0.25">
      <c r="A23" s="8">
        <v>311</v>
      </c>
      <c r="B23" s="9" t="s">
        <v>15</v>
      </c>
      <c r="C23" s="8" t="s">
        <v>232</v>
      </c>
      <c r="D23" s="10"/>
      <c r="E23" s="14">
        <v>40350</v>
      </c>
      <c r="F23" s="14"/>
      <c r="G23" s="74">
        <f t="shared" si="5"/>
        <v>4.3643835616438356</v>
      </c>
      <c r="H23" s="74"/>
      <c r="I23" s="130" t="s">
        <v>325</v>
      </c>
      <c r="J23" s="65">
        <v>30702</v>
      </c>
      <c r="K23" s="124">
        <f t="shared" si="1"/>
        <v>1984</v>
      </c>
      <c r="L23" s="70">
        <f t="shared" si="2"/>
        <v>30</v>
      </c>
      <c r="M23" s="9">
        <v>80128456755</v>
      </c>
      <c r="N23" s="62" t="s">
        <v>291</v>
      </c>
      <c r="O23" s="9" t="s">
        <v>32</v>
      </c>
      <c r="P23" s="138"/>
      <c r="Q23" s="81"/>
      <c r="R23" s="8"/>
      <c r="S23" s="85">
        <f t="shared" si="3"/>
        <v>0</v>
      </c>
      <c r="T23" s="85">
        <f t="shared" si="4"/>
        <v>0</v>
      </c>
      <c r="U23" s="53" t="s">
        <v>38</v>
      </c>
      <c r="V23" s="28">
        <v>6885573</v>
      </c>
      <c r="W23" s="28">
        <v>54231</v>
      </c>
      <c r="X23" s="42">
        <v>2665371740</v>
      </c>
      <c r="Y23" s="42" t="s">
        <v>160</v>
      </c>
      <c r="Z23" s="92" t="s">
        <v>108</v>
      </c>
      <c r="AA23" s="92" t="s">
        <v>138</v>
      </c>
      <c r="AB23" s="42" t="s">
        <v>139</v>
      </c>
      <c r="AC23" s="106" t="s">
        <v>223</v>
      </c>
    </row>
    <row r="24" spans="1:29" ht="15.75" customHeight="1" x14ac:dyDescent="0.25">
      <c r="A24" s="8">
        <v>313</v>
      </c>
      <c r="B24" s="9" t="s">
        <v>356</v>
      </c>
      <c r="C24" s="8" t="s">
        <v>231</v>
      </c>
      <c r="D24" s="10"/>
      <c r="E24" s="14">
        <v>40391</v>
      </c>
      <c r="F24" s="14"/>
      <c r="G24" s="74">
        <f t="shared" si="5"/>
        <v>4.2520547945205482</v>
      </c>
      <c r="H24" s="74"/>
      <c r="I24" s="130" t="s">
        <v>325</v>
      </c>
      <c r="J24" s="65">
        <v>30189</v>
      </c>
      <c r="K24" s="124">
        <f t="shared" si="1"/>
        <v>1982</v>
      </c>
      <c r="L24" s="70">
        <f t="shared" si="2"/>
        <v>32</v>
      </c>
      <c r="M24" s="9">
        <v>80118251351</v>
      </c>
      <c r="N24" s="62" t="s">
        <v>292</v>
      </c>
      <c r="O24" s="9" t="s">
        <v>28</v>
      </c>
      <c r="P24" s="9"/>
      <c r="Q24" s="81"/>
      <c r="R24" s="8"/>
      <c r="S24" s="85">
        <f t="shared" si="3"/>
        <v>0</v>
      </c>
      <c r="T24" s="85">
        <f t="shared" si="4"/>
        <v>0</v>
      </c>
      <c r="U24" s="53" t="s">
        <v>41</v>
      </c>
      <c r="V24" s="28">
        <v>5999554</v>
      </c>
      <c r="W24" s="28">
        <v>44345</v>
      </c>
      <c r="X24" s="42">
        <v>2743188868</v>
      </c>
      <c r="Y24" s="42" t="s">
        <v>161</v>
      </c>
      <c r="Z24" s="92" t="s">
        <v>108</v>
      </c>
      <c r="AA24" s="92" t="s">
        <v>140</v>
      </c>
      <c r="AB24" s="42" t="s">
        <v>141</v>
      </c>
      <c r="AC24" s="106" t="s">
        <v>222</v>
      </c>
    </row>
    <row r="25" spans="1:29" ht="15.75" customHeight="1" x14ac:dyDescent="0.25">
      <c r="A25" s="8">
        <v>314</v>
      </c>
      <c r="B25" s="9" t="s">
        <v>357</v>
      </c>
      <c r="C25" s="8" t="s">
        <v>232</v>
      </c>
      <c r="D25" s="11"/>
      <c r="E25" s="14">
        <v>40391</v>
      </c>
      <c r="F25" s="14"/>
      <c r="G25" s="74">
        <f t="shared" si="5"/>
        <v>4.2520547945205482</v>
      </c>
      <c r="H25" s="74"/>
      <c r="I25" s="130" t="s">
        <v>325</v>
      </c>
      <c r="J25" s="65">
        <v>30367</v>
      </c>
      <c r="K25" s="124">
        <f t="shared" si="1"/>
        <v>1983</v>
      </c>
      <c r="L25" s="70">
        <f t="shared" si="2"/>
        <v>31</v>
      </c>
      <c r="M25" s="9">
        <v>80128383462</v>
      </c>
      <c r="N25" s="62" t="s">
        <v>293</v>
      </c>
      <c r="O25" s="9" t="s">
        <v>29</v>
      </c>
      <c r="P25" s="9"/>
      <c r="Q25" s="81"/>
      <c r="R25" s="8"/>
      <c r="S25" s="85">
        <f t="shared" si="3"/>
        <v>0</v>
      </c>
      <c r="T25" s="85">
        <f t="shared" si="4"/>
        <v>0</v>
      </c>
      <c r="U25" s="53" t="s">
        <v>376</v>
      </c>
      <c r="V25" s="28">
        <v>8490219</v>
      </c>
      <c r="W25" s="28"/>
      <c r="X25" s="42">
        <v>2734876334</v>
      </c>
      <c r="Y25" s="42" t="s">
        <v>162</v>
      </c>
      <c r="Z25" s="92" t="s">
        <v>142</v>
      </c>
      <c r="AA25" s="92" t="s">
        <v>143</v>
      </c>
      <c r="AB25" s="42" t="s">
        <v>144</v>
      </c>
      <c r="AC25" s="106" t="s">
        <v>223</v>
      </c>
    </row>
    <row r="26" spans="1:29" s="6" customFormat="1" ht="15.75" customHeight="1" x14ac:dyDescent="0.25">
      <c r="A26" s="8">
        <v>336</v>
      </c>
      <c r="B26" s="9" t="s">
        <v>397</v>
      </c>
      <c r="C26" s="8" t="s">
        <v>231</v>
      </c>
      <c r="D26" s="12"/>
      <c r="E26" s="14">
        <v>40924</v>
      </c>
      <c r="F26" s="13"/>
      <c r="G26" s="74">
        <f t="shared" si="5"/>
        <v>2.7917808219178082</v>
      </c>
      <c r="H26" s="65">
        <v>27951</v>
      </c>
      <c r="I26" s="130" t="s">
        <v>325</v>
      </c>
      <c r="J26" s="74">
        <v>27951</v>
      </c>
      <c r="K26" s="124">
        <f t="shared" ref="K26" si="6">MID(N26,5,2)+1900</f>
        <v>1976</v>
      </c>
      <c r="L26" s="70">
        <f t="shared" si="2"/>
        <v>38</v>
      </c>
      <c r="M26" s="9">
        <v>80128383462</v>
      </c>
      <c r="N26" s="62" t="s">
        <v>398</v>
      </c>
      <c r="O26" s="9" t="s">
        <v>399</v>
      </c>
      <c r="P26" s="138"/>
      <c r="Q26" s="81"/>
      <c r="R26" s="8"/>
      <c r="S26" s="85">
        <f t="shared" si="3"/>
        <v>0</v>
      </c>
      <c r="T26" s="85">
        <f t="shared" ref="T26" si="7">ROUND((Q26*R26),2)</f>
        <v>0</v>
      </c>
      <c r="U26" s="53" t="s">
        <v>400</v>
      </c>
      <c r="V26" s="28">
        <v>7311387</v>
      </c>
      <c r="W26" s="28"/>
      <c r="X26" s="42">
        <v>2903620700</v>
      </c>
      <c r="Y26" s="42" t="s">
        <v>401</v>
      </c>
      <c r="Z26" s="92" t="s">
        <v>108</v>
      </c>
      <c r="AA26" s="92" t="s">
        <v>402</v>
      </c>
      <c r="AB26" s="122" t="s">
        <v>403</v>
      </c>
      <c r="AC26" s="106" t="s">
        <v>222</v>
      </c>
    </row>
    <row r="27" spans="1:29" s="6" customFormat="1" ht="15.75" customHeight="1" x14ac:dyDescent="0.25">
      <c r="A27" s="111">
        <v>364</v>
      </c>
      <c r="B27" s="9" t="s">
        <v>358</v>
      </c>
      <c r="C27" s="8" t="s">
        <v>231</v>
      </c>
      <c r="D27" s="12"/>
      <c r="E27" s="14">
        <v>41183</v>
      </c>
      <c r="F27" s="13"/>
      <c r="G27" s="74">
        <f t="shared" si="5"/>
        <v>2.0821917808219177</v>
      </c>
      <c r="H27" s="74" t="s">
        <v>318</v>
      </c>
      <c r="I27" s="130" t="s">
        <v>325</v>
      </c>
      <c r="J27" s="65">
        <v>30126</v>
      </c>
      <c r="K27" s="124">
        <f t="shared" si="1"/>
        <v>1982</v>
      </c>
      <c r="L27" s="70">
        <f t="shared" si="2"/>
        <v>32</v>
      </c>
      <c r="M27" s="9">
        <v>80158220188</v>
      </c>
      <c r="N27" s="62" t="s">
        <v>294</v>
      </c>
      <c r="O27" s="9" t="s">
        <v>234</v>
      </c>
      <c r="P27" s="9"/>
      <c r="Q27" s="81"/>
      <c r="R27" s="8"/>
      <c r="S27" s="85">
        <f t="shared" si="3"/>
        <v>0</v>
      </c>
      <c r="T27" s="85">
        <f t="shared" si="4"/>
        <v>0</v>
      </c>
      <c r="U27" s="10" t="s">
        <v>41</v>
      </c>
      <c r="V27" s="28">
        <v>4581883</v>
      </c>
      <c r="W27" s="28">
        <v>30446</v>
      </c>
      <c r="X27" s="28">
        <v>2936815510</v>
      </c>
      <c r="Y27" s="28" t="s">
        <v>236</v>
      </c>
      <c r="Z27" s="98" t="s">
        <v>237</v>
      </c>
      <c r="AA27" s="98">
        <v>7731289134</v>
      </c>
      <c r="AB27" s="112" t="s">
        <v>238</v>
      </c>
      <c r="AC27" s="105" t="s">
        <v>222</v>
      </c>
    </row>
    <row r="28" spans="1:29" s="6" customFormat="1" ht="15.75" customHeight="1" x14ac:dyDescent="0.25">
      <c r="A28" s="111">
        <v>366</v>
      </c>
      <c r="B28" s="9" t="s">
        <v>359</v>
      </c>
      <c r="C28" s="8" t="s">
        <v>232</v>
      </c>
      <c r="D28" s="12"/>
      <c r="E28" s="14">
        <v>41183</v>
      </c>
      <c r="F28" s="13"/>
      <c r="G28" s="74">
        <f t="shared" si="5"/>
        <v>2.0821917808219177</v>
      </c>
      <c r="H28" s="74" t="s">
        <v>318</v>
      </c>
      <c r="I28" s="130" t="s">
        <v>325</v>
      </c>
      <c r="J28" s="65">
        <v>29555</v>
      </c>
      <c r="K28" s="124">
        <f t="shared" si="1"/>
        <v>1980</v>
      </c>
      <c r="L28" s="70">
        <f t="shared" si="2"/>
        <v>34</v>
      </c>
      <c r="M28" s="9">
        <v>80138091816</v>
      </c>
      <c r="N28" s="62" t="s">
        <v>295</v>
      </c>
      <c r="O28" s="9" t="s">
        <v>235</v>
      </c>
      <c r="P28" s="138"/>
      <c r="Q28" s="81"/>
      <c r="R28" s="8"/>
      <c r="S28" s="85">
        <f t="shared" si="3"/>
        <v>0</v>
      </c>
      <c r="T28" s="85">
        <f t="shared" si="4"/>
        <v>0</v>
      </c>
      <c r="U28" s="10" t="s">
        <v>239</v>
      </c>
      <c r="V28" s="28">
        <v>5115628</v>
      </c>
      <c r="W28" s="12"/>
      <c r="X28" s="28">
        <v>2936838383</v>
      </c>
      <c r="Y28" s="28" t="s">
        <v>320</v>
      </c>
      <c r="Z28" s="98" t="s">
        <v>166</v>
      </c>
      <c r="AA28" s="98" t="s">
        <v>240</v>
      </c>
      <c r="AB28" s="112" t="s">
        <v>241</v>
      </c>
      <c r="AC28" s="105" t="s">
        <v>223</v>
      </c>
    </row>
    <row r="29" spans="1:29" s="6" customFormat="1" ht="15.75" customHeight="1" x14ac:dyDescent="0.25">
      <c r="A29" s="111">
        <v>398</v>
      </c>
      <c r="B29" s="9" t="s">
        <v>362</v>
      </c>
      <c r="C29" s="8" t="s">
        <v>231</v>
      </c>
      <c r="D29" s="12"/>
      <c r="E29" s="14">
        <v>41656</v>
      </c>
      <c r="F29" s="13"/>
      <c r="G29" s="74">
        <f t="shared" si="5"/>
        <v>0.78630136986301369</v>
      </c>
      <c r="H29" s="74"/>
      <c r="I29" s="130" t="s">
        <v>325</v>
      </c>
      <c r="J29" s="132">
        <v>27347</v>
      </c>
      <c r="K29" s="124">
        <f t="shared" si="1"/>
        <v>1974</v>
      </c>
      <c r="L29" s="70">
        <f t="shared" si="2"/>
        <v>40</v>
      </c>
      <c r="M29" s="9">
        <v>80097425674</v>
      </c>
      <c r="N29" s="62" t="s">
        <v>363</v>
      </c>
      <c r="O29" s="9" t="s">
        <v>364</v>
      </c>
      <c r="P29" s="9"/>
      <c r="Q29" s="81"/>
      <c r="R29" s="8"/>
      <c r="S29" s="85">
        <f t="shared" si="3"/>
        <v>0</v>
      </c>
      <c r="T29" s="85">
        <f t="shared" si="4"/>
        <v>0</v>
      </c>
      <c r="U29" s="10" t="s">
        <v>41</v>
      </c>
      <c r="V29" s="28">
        <v>3371856</v>
      </c>
      <c r="W29" s="12"/>
      <c r="X29" s="28">
        <v>2996338275</v>
      </c>
      <c r="Y29" s="28" t="s">
        <v>365</v>
      </c>
      <c r="Z29" s="98" t="s">
        <v>366</v>
      </c>
      <c r="AA29" s="98" t="s">
        <v>367</v>
      </c>
      <c r="AB29" s="112" t="s">
        <v>368</v>
      </c>
      <c r="AC29" s="105" t="s">
        <v>225</v>
      </c>
    </row>
    <row r="30" spans="1:29" ht="15.75" customHeight="1" x14ac:dyDescent="0.25">
      <c r="A30" s="8">
        <v>411</v>
      </c>
      <c r="B30" s="9" t="s">
        <v>437</v>
      </c>
      <c r="C30" s="129" t="s">
        <v>231</v>
      </c>
      <c r="D30" s="9"/>
      <c r="E30" s="14">
        <v>41887</v>
      </c>
      <c r="F30" s="9"/>
      <c r="G30" s="74">
        <f>($G$7-E30)/365</f>
        <v>0.15342465753424658</v>
      </c>
      <c r="H30" s="74"/>
      <c r="I30" s="130" t="s">
        <v>325</v>
      </c>
      <c r="J30" s="132">
        <v>27466</v>
      </c>
      <c r="K30" s="124">
        <f>MID(N30,5,2)+1900</f>
        <v>1974</v>
      </c>
      <c r="L30" s="70">
        <f>$L$7-K30+1</f>
        <v>41</v>
      </c>
      <c r="M30" s="9">
        <v>80147420956</v>
      </c>
      <c r="N30" s="62" t="s">
        <v>438</v>
      </c>
      <c r="O30" s="9" t="s">
        <v>439</v>
      </c>
      <c r="P30" s="9"/>
      <c r="Q30" s="81"/>
      <c r="R30" s="8"/>
      <c r="S30" s="85">
        <f>ROUND((Q30*R30)/2,2)</f>
        <v>0</v>
      </c>
      <c r="T30" s="85">
        <f>ROUND((Q30*R30),2)</f>
        <v>0</v>
      </c>
      <c r="U30" s="53" t="s">
        <v>41</v>
      </c>
      <c r="V30" s="53">
        <v>6156482</v>
      </c>
      <c r="W30" s="28">
        <v>44970</v>
      </c>
      <c r="X30" s="28">
        <v>1434709667</v>
      </c>
      <c r="Y30" s="42" t="s">
        <v>440</v>
      </c>
      <c r="Z30" s="42"/>
      <c r="AA30" s="42" t="s">
        <v>441</v>
      </c>
      <c r="AB30" s="122" t="s">
        <v>442</v>
      </c>
      <c r="AC30" s="105" t="s">
        <v>222</v>
      </c>
    </row>
    <row r="31" spans="1:29" ht="22.5" customHeight="1" x14ac:dyDescent="0.25">
      <c r="P31" s="119"/>
      <c r="Q31" s="80"/>
    </row>
    <row r="32" spans="1:29" ht="22.5" customHeight="1" x14ac:dyDescent="0.25">
      <c r="P32" s="119" t="s">
        <v>443</v>
      </c>
    </row>
  </sheetData>
  <sheetProtection formatCells="0" formatColumns="0" formatRows="0" insertColumns="0" insertRows="0" insertHyperlinks="0" deleteColumns="0" deleteRows="0" sort="0" autoFilter="0" pivotTables="0"/>
  <autoFilter ref="A6:X30"/>
  <mergeCells count="1">
    <mergeCell ref="A7:B7"/>
  </mergeCells>
  <phoneticPr fontId="2" type="noConversion"/>
  <hyperlinks>
    <hyperlink ref="AB27" r:id="rId1"/>
    <hyperlink ref="AB28" r:id="rId2"/>
    <hyperlink ref="AB29" r:id="rId3"/>
    <hyperlink ref="AB26" r:id="rId4"/>
    <hyperlink ref="AB30" r:id="rId5"/>
    <hyperlink ref="Q1" location="'Incidencias Docentes'!A1" display="Descuentos por Inasistencia"/>
    <hyperlink ref="P1" location="'Incidencias Docentes'!A1" display="Descuentos por Inasistencia"/>
    <hyperlink ref="P3" location="'Incidencias Docentes'!A1" display="Descuentos por Inasistencia"/>
    <hyperlink ref="Q3" location="'Incidencias Docentes'!A1" display="Descuentos por Inasistencia"/>
    <hyperlink ref="Q5" location="'Incidencias Docentes'!A1" display="Descuentos por Inasistencia"/>
    <hyperlink ref="P5" location="'Incidencias Docentes'!A1" display="Descuentos por Inasistencia"/>
  </hyperlinks>
  <printOptions horizontalCentered="1"/>
  <pageMargins left="0.86" right="0.23622047244094491" top="0.02" bottom="23091222.02" header="0.04" footer="23091222.02"/>
  <pageSetup paperSize="9" scale="54" fitToHeight="3" orientation="landscape" r:id="rId6"/>
  <headerFooter alignWithMargins="0"/>
  <colBreaks count="1" manualBreakCount="1">
    <brk id="21" max="151" man="1"/>
  </colBrea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0"/>
  <sheetViews>
    <sheetView tabSelected="1" view="pageBreakPreview" topLeftCell="A9" zoomScale="115" zoomScaleNormal="115" zoomScaleSheetLayoutView="115" workbookViewId="0">
      <pane xSplit="3" ySplit="2" topLeftCell="Y21" activePane="bottomRight" state="frozen"/>
      <selection activeCell="A9" sqref="A9"/>
      <selection pane="topRight" activeCell="D9" sqref="D9"/>
      <selection pane="bottomLeft" activeCell="A11" sqref="A11"/>
      <selection pane="bottomRight" activeCell="T32" sqref="T32"/>
    </sheetView>
  </sheetViews>
  <sheetFormatPr baseColWidth="10" defaultRowHeight="15.75" x14ac:dyDescent="0.25"/>
  <cols>
    <col min="1" max="1" width="6.140625" style="17" customWidth="1"/>
    <col min="2" max="2" width="40.42578125" style="17" bestFit="1" customWidth="1"/>
    <col min="3" max="3" width="4.85546875" style="118" customWidth="1"/>
    <col min="4" max="4" width="10.140625" style="17" customWidth="1"/>
    <col min="5" max="5" width="10.140625" style="76" customWidth="1"/>
    <col min="6" max="6" width="27" style="76" customWidth="1"/>
    <col min="7" max="7" width="9.5703125" style="76" customWidth="1"/>
    <col min="8" max="8" width="11.7109375" style="45" customWidth="1"/>
    <col min="9" max="9" width="11.7109375" style="76" customWidth="1"/>
    <col min="10" max="10" width="9.42578125" style="67" customWidth="1"/>
    <col min="11" max="11" width="12.85546875" style="60" customWidth="1"/>
    <col min="12" max="12" width="16.85546875" style="17" customWidth="1"/>
    <col min="13" max="13" width="23" style="17" customWidth="1"/>
    <col min="14" max="14" width="5" style="118" customWidth="1"/>
    <col min="15" max="15" width="27.7109375" style="17" customWidth="1"/>
    <col min="16" max="16" width="26" style="17" customWidth="1"/>
    <col min="17" max="17" width="16.7109375" style="17" customWidth="1"/>
    <col min="18" max="18" width="11.5703125" style="17" customWidth="1"/>
    <col min="19" max="19" width="11.42578125" style="17" customWidth="1"/>
    <col min="20" max="20" width="35.85546875" style="19" customWidth="1"/>
    <col min="21" max="22" width="12.140625" style="33" customWidth="1"/>
    <col min="23" max="23" width="15.5703125" style="33" customWidth="1"/>
    <col min="24" max="24" width="29.42578125" style="33" customWidth="1"/>
    <col min="25" max="26" width="15.5703125" style="101" customWidth="1"/>
    <col min="27" max="27" width="30.5703125" style="33" customWidth="1"/>
    <col min="28" max="28" width="13.7109375" style="67" customWidth="1"/>
    <col min="29" max="16384" width="11.42578125" style="17"/>
  </cols>
  <sheetData>
    <row r="1" spans="1:28" s="22" customFormat="1" ht="15" x14ac:dyDescent="0.2">
      <c r="C1" s="117"/>
      <c r="E1" s="75"/>
      <c r="F1" s="75"/>
      <c r="G1" s="75"/>
      <c r="H1" s="44"/>
      <c r="I1" s="75"/>
      <c r="J1" s="66"/>
      <c r="K1" s="59"/>
      <c r="N1" s="117"/>
      <c r="U1" s="31"/>
      <c r="V1" s="31"/>
      <c r="W1" s="31"/>
      <c r="X1" s="31"/>
      <c r="Y1" s="100"/>
      <c r="Z1" s="100"/>
      <c r="AA1" s="31"/>
      <c r="AB1" s="66"/>
    </row>
    <row r="2" spans="1:28" s="22" customFormat="1" ht="15" x14ac:dyDescent="0.2">
      <c r="C2" s="117"/>
      <c r="E2" s="75"/>
      <c r="F2" s="75"/>
      <c r="G2" s="75"/>
      <c r="H2" s="44"/>
      <c r="I2" s="75"/>
      <c r="J2" s="66"/>
      <c r="K2" s="59"/>
      <c r="N2" s="117"/>
      <c r="U2" s="31"/>
      <c r="V2" s="31"/>
      <c r="W2" s="31"/>
      <c r="X2" s="31"/>
      <c r="Y2" s="100"/>
      <c r="Z2" s="100"/>
      <c r="AA2" s="31"/>
      <c r="AB2" s="66"/>
    </row>
    <row r="3" spans="1:28" s="22" customFormat="1" ht="15" x14ac:dyDescent="0.2">
      <c r="C3" s="117"/>
      <c r="E3" s="75"/>
      <c r="F3" s="75"/>
      <c r="G3" s="75"/>
      <c r="H3" s="44"/>
      <c r="I3" s="75"/>
      <c r="J3" s="66"/>
      <c r="K3" s="59"/>
      <c r="N3" s="117"/>
      <c r="U3" s="31"/>
      <c r="V3" s="31"/>
      <c r="W3" s="31"/>
      <c r="X3" s="31"/>
      <c r="Y3" s="100"/>
      <c r="Z3" s="100"/>
      <c r="AA3" s="31"/>
      <c r="AB3" s="66"/>
    </row>
    <row r="4" spans="1:28" s="22" customFormat="1" ht="15" x14ac:dyDescent="0.2">
      <c r="C4" s="117"/>
      <c r="E4" s="75"/>
      <c r="F4" s="75"/>
      <c r="G4" s="75"/>
      <c r="H4" s="44"/>
      <c r="I4" s="75"/>
      <c r="J4" s="66"/>
      <c r="K4" s="59"/>
      <c r="N4" s="117"/>
      <c r="U4" s="31"/>
      <c r="V4" s="31"/>
      <c r="W4" s="31"/>
      <c r="X4" s="31"/>
      <c r="Y4" s="100"/>
      <c r="Z4" s="100"/>
      <c r="AA4" s="31"/>
      <c r="AB4" s="66"/>
    </row>
    <row r="5" spans="1:28" s="22" customFormat="1" ht="15" x14ac:dyDescent="0.2">
      <c r="C5" s="117"/>
      <c r="E5" s="75"/>
      <c r="F5" s="75"/>
      <c r="G5" s="75"/>
      <c r="H5" s="44"/>
      <c r="I5" s="75"/>
      <c r="J5" s="66"/>
      <c r="K5" s="59"/>
      <c r="N5" s="117"/>
      <c r="U5" s="31"/>
      <c r="V5" s="31"/>
      <c r="W5" s="31"/>
      <c r="X5" s="31"/>
      <c r="Y5" s="100"/>
      <c r="Z5" s="100"/>
      <c r="AA5" s="31"/>
      <c r="AB5" s="66"/>
    </row>
    <row r="6" spans="1:28" s="22" customFormat="1" ht="15" x14ac:dyDescent="0.2">
      <c r="C6" s="117"/>
      <c r="E6" s="75"/>
      <c r="F6" s="75"/>
      <c r="G6" s="75"/>
      <c r="H6" s="44"/>
      <c r="I6" s="75"/>
      <c r="J6" s="66"/>
      <c r="K6" s="59"/>
      <c r="N6" s="117"/>
      <c r="U6" s="31"/>
      <c r="V6" s="31"/>
      <c r="W6" s="31"/>
      <c r="X6" s="31"/>
      <c r="Y6" s="100"/>
      <c r="Z6" s="100"/>
      <c r="AA6" s="31"/>
      <c r="AB6" s="66"/>
    </row>
    <row r="7" spans="1:28" ht="16.5" x14ac:dyDescent="0.3">
      <c r="A7" s="16" t="s">
        <v>61</v>
      </c>
      <c r="T7" s="17"/>
      <c r="U7" s="32"/>
      <c r="V7" s="32"/>
    </row>
    <row r="8" spans="1:28" x14ac:dyDescent="0.25">
      <c r="E8" s="77"/>
      <c r="F8" s="77"/>
      <c r="G8" s="77"/>
      <c r="H8" s="46"/>
      <c r="I8" s="77"/>
      <c r="J8" s="68"/>
      <c r="K8" s="61"/>
      <c r="L8" s="20" t="s">
        <v>258</v>
      </c>
      <c r="T8" s="17"/>
    </row>
    <row r="9" spans="1:28" s="18" customFormat="1" ht="37.5" customHeight="1" x14ac:dyDescent="0.2">
      <c r="A9" s="26" t="s">
        <v>1</v>
      </c>
      <c r="B9" s="26" t="s">
        <v>0</v>
      </c>
      <c r="C9" s="26" t="s">
        <v>230</v>
      </c>
      <c r="D9" s="26" t="s">
        <v>36</v>
      </c>
      <c r="E9" s="47" t="s">
        <v>2</v>
      </c>
      <c r="F9" s="47" t="s">
        <v>263</v>
      </c>
      <c r="G9" s="47" t="s">
        <v>322</v>
      </c>
      <c r="H9" s="47" t="s">
        <v>91</v>
      </c>
      <c r="I9" s="47"/>
      <c r="J9" s="29" t="s">
        <v>90</v>
      </c>
      <c r="K9" s="58" t="s">
        <v>75</v>
      </c>
      <c r="L9" s="26" t="s">
        <v>35</v>
      </c>
      <c r="M9" s="26" t="s">
        <v>3</v>
      </c>
      <c r="N9" s="26" t="s">
        <v>323</v>
      </c>
      <c r="O9" s="26" t="s">
        <v>70</v>
      </c>
      <c r="P9" s="26" t="s">
        <v>317</v>
      </c>
      <c r="Q9" s="26" t="s">
        <v>268</v>
      </c>
      <c r="R9" s="83" t="s">
        <v>95</v>
      </c>
      <c r="S9" s="83" t="s">
        <v>96</v>
      </c>
      <c r="T9" s="26" t="s">
        <v>37</v>
      </c>
      <c r="U9" s="26" t="s">
        <v>45</v>
      </c>
      <c r="V9" s="26" t="s">
        <v>44</v>
      </c>
      <c r="W9" s="29" t="s">
        <v>60</v>
      </c>
      <c r="X9" s="29" t="s">
        <v>101</v>
      </c>
      <c r="Y9" s="29" t="s">
        <v>103</v>
      </c>
      <c r="Z9" s="29" t="s">
        <v>104</v>
      </c>
      <c r="AA9" s="29" t="s">
        <v>102</v>
      </c>
      <c r="AB9" s="29" t="s">
        <v>221</v>
      </c>
    </row>
    <row r="10" spans="1:28" s="18" customFormat="1" ht="15.75" customHeight="1" x14ac:dyDescent="0.25">
      <c r="A10" s="145" t="s">
        <v>11</v>
      </c>
      <c r="B10" s="145"/>
      <c r="C10" s="87"/>
      <c r="D10" s="87">
        <v>27</v>
      </c>
      <c r="E10" s="64">
        <v>42004</v>
      </c>
      <c r="F10" s="64"/>
      <c r="G10" s="64"/>
      <c r="H10" s="55"/>
      <c r="I10" s="64"/>
      <c r="J10" s="125">
        <v>2014</v>
      </c>
      <c r="K10" s="48"/>
      <c r="L10" s="15"/>
      <c r="M10" s="15"/>
      <c r="N10" s="15"/>
      <c r="O10" s="15"/>
      <c r="P10" s="15"/>
      <c r="Q10" s="15"/>
      <c r="R10" s="87"/>
      <c r="S10" s="15"/>
      <c r="T10" s="15"/>
      <c r="U10" s="27"/>
      <c r="V10" s="27"/>
      <c r="W10" s="27"/>
      <c r="X10" s="27"/>
      <c r="Y10" s="102"/>
      <c r="Z10" s="102"/>
      <c r="AA10" s="27"/>
      <c r="AB10" s="69"/>
    </row>
    <row r="11" spans="1:28" x14ac:dyDescent="0.25">
      <c r="A11" s="23">
        <v>8</v>
      </c>
      <c r="B11" s="24" t="s">
        <v>326</v>
      </c>
      <c r="C11" s="23" t="s">
        <v>231</v>
      </c>
      <c r="D11" s="14">
        <v>36831</v>
      </c>
      <c r="E11" s="74">
        <f t="shared" ref="E11:E37" si="0">($E$10-D11)/365</f>
        <v>14.172602739726027</v>
      </c>
      <c r="F11" s="74"/>
      <c r="G11" s="131" t="s">
        <v>348</v>
      </c>
      <c r="H11" s="14">
        <v>22835</v>
      </c>
      <c r="I11" s="124">
        <f t="shared" ref="I11:I37" si="1">MID(L11,5,2)+1900</f>
        <v>1962</v>
      </c>
      <c r="J11" s="123">
        <f t="shared" ref="J11:J37" si="2">$J$10-I11</f>
        <v>52</v>
      </c>
      <c r="K11" s="9">
        <v>80076214370</v>
      </c>
      <c r="L11" s="9" t="s">
        <v>302</v>
      </c>
      <c r="M11" s="9" t="s">
        <v>46</v>
      </c>
      <c r="N11" s="8"/>
      <c r="O11" s="9"/>
      <c r="P11" s="9"/>
      <c r="Q11" s="9" t="s">
        <v>269</v>
      </c>
      <c r="R11" s="25"/>
      <c r="S11" s="25"/>
      <c r="T11" s="9" t="s">
        <v>82</v>
      </c>
      <c r="U11" s="34"/>
      <c r="V11" s="34"/>
      <c r="W11" s="34">
        <v>1223942856</v>
      </c>
      <c r="X11" s="34" t="s">
        <v>167</v>
      </c>
      <c r="Y11" s="97" t="s">
        <v>183</v>
      </c>
      <c r="Z11" s="97" t="s">
        <v>184</v>
      </c>
      <c r="AA11" s="34" t="s">
        <v>108</v>
      </c>
      <c r="AB11" s="104" t="s">
        <v>222</v>
      </c>
    </row>
    <row r="12" spans="1:28" x14ac:dyDescent="0.25">
      <c r="A12" s="23">
        <v>10</v>
      </c>
      <c r="B12" s="24" t="s">
        <v>327</v>
      </c>
      <c r="C12" s="23" t="s">
        <v>231</v>
      </c>
      <c r="D12" s="14">
        <v>37028</v>
      </c>
      <c r="E12" s="74">
        <f t="shared" si="0"/>
        <v>13.632876712328768</v>
      </c>
      <c r="F12" s="74"/>
      <c r="G12" s="131" t="s">
        <v>348</v>
      </c>
      <c r="H12" s="14">
        <v>23476</v>
      </c>
      <c r="I12" s="124">
        <f t="shared" si="1"/>
        <v>1964</v>
      </c>
      <c r="J12" s="123">
        <f t="shared" si="2"/>
        <v>50</v>
      </c>
      <c r="K12" s="9">
        <v>80066472822</v>
      </c>
      <c r="L12" s="9" t="s">
        <v>303</v>
      </c>
      <c r="M12" s="9" t="s">
        <v>47</v>
      </c>
      <c r="N12" s="8"/>
      <c r="O12" s="9"/>
      <c r="P12" s="9"/>
      <c r="Q12" s="9" t="s">
        <v>269</v>
      </c>
      <c r="R12" s="25"/>
      <c r="S12" s="25"/>
      <c r="T12" s="9" t="s">
        <v>83</v>
      </c>
      <c r="U12" s="34"/>
      <c r="V12" s="34"/>
      <c r="W12" s="34">
        <v>1223942775</v>
      </c>
      <c r="X12" s="34" t="s">
        <v>168</v>
      </c>
      <c r="Y12" s="97" t="s">
        <v>108</v>
      </c>
      <c r="Z12" s="97" t="s">
        <v>185</v>
      </c>
      <c r="AA12" s="34" t="s">
        <v>108</v>
      </c>
      <c r="AB12" s="104" t="s">
        <v>222</v>
      </c>
    </row>
    <row r="13" spans="1:28" x14ac:dyDescent="0.25">
      <c r="A13" s="23">
        <v>71</v>
      </c>
      <c r="B13" s="24" t="s">
        <v>328</v>
      </c>
      <c r="C13" s="23" t="s">
        <v>231</v>
      </c>
      <c r="D13" s="14">
        <v>38123</v>
      </c>
      <c r="E13" s="74">
        <f t="shared" si="0"/>
        <v>10.632876712328768</v>
      </c>
      <c r="F13" s="74"/>
      <c r="G13" s="131" t="s">
        <v>348</v>
      </c>
      <c r="H13" s="14">
        <v>18890</v>
      </c>
      <c r="I13" s="124">
        <f t="shared" si="1"/>
        <v>1951</v>
      </c>
      <c r="J13" s="123">
        <f t="shared" si="2"/>
        <v>63</v>
      </c>
      <c r="K13" s="9">
        <v>80075151920</v>
      </c>
      <c r="L13" s="9" t="s">
        <v>304</v>
      </c>
      <c r="M13" s="9" t="s">
        <v>48</v>
      </c>
      <c r="N13" s="8"/>
      <c r="O13" s="9"/>
      <c r="P13" s="9"/>
      <c r="Q13" s="9" t="s">
        <v>269</v>
      </c>
      <c r="R13" s="25"/>
      <c r="S13" s="25"/>
      <c r="T13" s="9" t="s">
        <v>83</v>
      </c>
      <c r="U13" s="34"/>
      <c r="V13" s="34"/>
      <c r="W13" s="34">
        <v>1248903506</v>
      </c>
      <c r="X13" s="34" t="s">
        <v>170</v>
      </c>
      <c r="Y13" s="97" t="s">
        <v>186</v>
      </c>
      <c r="Z13" s="97" t="s">
        <v>187</v>
      </c>
      <c r="AA13" s="34" t="s">
        <v>108</v>
      </c>
      <c r="AB13" s="104" t="s">
        <v>225</v>
      </c>
    </row>
    <row r="14" spans="1:28" x14ac:dyDescent="0.25">
      <c r="A14" s="23">
        <v>85</v>
      </c>
      <c r="B14" s="24" t="s">
        <v>329</v>
      </c>
      <c r="C14" s="23" t="s">
        <v>231</v>
      </c>
      <c r="D14" s="14">
        <v>38384</v>
      </c>
      <c r="E14" s="74">
        <f t="shared" si="0"/>
        <v>9.9178082191780828</v>
      </c>
      <c r="F14" s="74"/>
      <c r="G14" s="131" t="s">
        <v>348</v>
      </c>
      <c r="H14" s="14">
        <v>21425</v>
      </c>
      <c r="I14" s="124">
        <f t="shared" si="1"/>
        <v>1958</v>
      </c>
      <c r="J14" s="123">
        <f t="shared" si="2"/>
        <v>56</v>
      </c>
      <c r="K14" s="9">
        <v>80075879280</v>
      </c>
      <c r="L14" s="9" t="s">
        <v>305</v>
      </c>
      <c r="M14" s="9" t="s">
        <v>49</v>
      </c>
      <c r="N14" s="8"/>
      <c r="O14" s="9"/>
      <c r="P14" s="9"/>
      <c r="Q14" s="9" t="s">
        <v>269</v>
      </c>
      <c r="R14" s="25"/>
      <c r="S14" s="25"/>
      <c r="T14" s="9" t="s">
        <v>84</v>
      </c>
      <c r="U14" s="34"/>
      <c r="V14" s="34"/>
      <c r="W14" s="34">
        <v>1286854346</v>
      </c>
      <c r="X14" s="34" t="s">
        <v>171</v>
      </c>
      <c r="Y14" s="97" t="s">
        <v>108</v>
      </c>
      <c r="Z14" s="97" t="s">
        <v>108</v>
      </c>
      <c r="AA14" s="34" t="s">
        <v>108</v>
      </c>
      <c r="AB14" s="104" t="s">
        <v>222</v>
      </c>
    </row>
    <row r="15" spans="1:28" x14ac:dyDescent="0.25">
      <c r="A15" s="23">
        <v>90</v>
      </c>
      <c r="B15" s="9" t="s">
        <v>343</v>
      </c>
      <c r="C15" s="23" t="s">
        <v>232</v>
      </c>
      <c r="D15" s="14">
        <v>38488</v>
      </c>
      <c r="E15" s="74">
        <f t="shared" si="0"/>
        <v>9.632876712328768</v>
      </c>
      <c r="F15" s="74"/>
      <c r="G15" s="131" t="s">
        <v>348</v>
      </c>
      <c r="H15" s="14">
        <v>28921</v>
      </c>
      <c r="I15" s="124">
        <f t="shared" si="1"/>
        <v>1979</v>
      </c>
      <c r="J15" s="123">
        <f t="shared" si="2"/>
        <v>35</v>
      </c>
      <c r="K15" s="9">
        <v>80975909989</v>
      </c>
      <c r="L15" s="62" t="s">
        <v>314</v>
      </c>
      <c r="M15" s="9" t="s">
        <v>56</v>
      </c>
      <c r="N15" s="8"/>
      <c r="O15" s="9"/>
      <c r="P15" s="9"/>
      <c r="Q15" s="9" t="s">
        <v>269</v>
      </c>
      <c r="R15" s="25"/>
      <c r="S15" s="25"/>
      <c r="T15" s="25" t="s">
        <v>69</v>
      </c>
      <c r="U15" s="34">
        <v>3362880</v>
      </c>
      <c r="V15" s="34"/>
      <c r="W15" s="34">
        <v>1406754392</v>
      </c>
      <c r="X15" s="34" t="s">
        <v>212</v>
      </c>
      <c r="Y15" s="97" t="s">
        <v>214</v>
      </c>
      <c r="Z15" s="97" t="s">
        <v>108</v>
      </c>
      <c r="AA15" s="103" t="s">
        <v>215</v>
      </c>
      <c r="AB15" s="104" t="s">
        <v>224</v>
      </c>
    </row>
    <row r="16" spans="1:28" x14ac:dyDescent="0.25">
      <c r="A16" s="8">
        <v>105</v>
      </c>
      <c r="B16" s="9" t="s">
        <v>330</v>
      </c>
      <c r="C16" s="23" t="s">
        <v>231</v>
      </c>
      <c r="D16" s="14">
        <v>39083</v>
      </c>
      <c r="E16" s="74">
        <f t="shared" si="0"/>
        <v>8.0027397260273965</v>
      </c>
      <c r="F16" s="74"/>
      <c r="G16" s="81"/>
      <c r="H16" s="14">
        <v>17645</v>
      </c>
      <c r="I16" s="124">
        <f t="shared" si="1"/>
        <v>1948</v>
      </c>
      <c r="J16" s="123">
        <f t="shared" si="2"/>
        <v>66</v>
      </c>
      <c r="K16" s="9">
        <v>80994801753</v>
      </c>
      <c r="L16" s="9" t="s">
        <v>306</v>
      </c>
      <c r="M16" s="9" t="s">
        <v>50</v>
      </c>
      <c r="N16" s="9"/>
      <c r="O16" s="9"/>
      <c r="P16" s="9"/>
      <c r="Q16" s="9" t="s">
        <v>269</v>
      </c>
      <c r="R16" s="25"/>
      <c r="S16" s="25"/>
      <c r="T16" s="9" t="s">
        <v>80</v>
      </c>
      <c r="U16" s="34">
        <v>1460258</v>
      </c>
      <c r="V16" s="34"/>
      <c r="W16" s="34">
        <v>1470791229</v>
      </c>
      <c r="X16" s="34" t="s">
        <v>172</v>
      </c>
      <c r="Y16" s="97" t="s">
        <v>188</v>
      </c>
      <c r="Z16" s="97" t="s">
        <v>108</v>
      </c>
      <c r="AA16" s="34" t="s">
        <v>108</v>
      </c>
      <c r="AB16" s="104" t="s">
        <v>222</v>
      </c>
    </row>
    <row r="17" spans="1:28" x14ac:dyDescent="0.25">
      <c r="A17" s="23">
        <v>109</v>
      </c>
      <c r="B17" s="24" t="s">
        <v>331</v>
      </c>
      <c r="C17" s="23" t="s">
        <v>232</v>
      </c>
      <c r="D17" s="14">
        <v>39129</v>
      </c>
      <c r="E17" s="74">
        <f t="shared" si="0"/>
        <v>7.8767123287671232</v>
      </c>
      <c r="F17" s="74"/>
      <c r="G17" s="131" t="s">
        <v>348</v>
      </c>
      <c r="H17" s="14">
        <v>26461</v>
      </c>
      <c r="I17" s="124">
        <f t="shared" si="1"/>
        <v>1972</v>
      </c>
      <c r="J17" s="123">
        <f t="shared" si="2"/>
        <v>42</v>
      </c>
      <c r="K17" s="9">
        <v>80077207496</v>
      </c>
      <c r="L17" s="9" t="s">
        <v>307</v>
      </c>
      <c r="M17" s="9" t="s">
        <v>51</v>
      </c>
      <c r="N17" s="8"/>
      <c r="O17" s="9"/>
      <c r="P17" s="9"/>
      <c r="Q17" s="9" t="s">
        <v>269</v>
      </c>
      <c r="R17" s="25"/>
      <c r="S17" s="25"/>
      <c r="T17" s="9" t="s">
        <v>62</v>
      </c>
      <c r="U17" s="34">
        <v>2403651</v>
      </c>
      <c r="V17" s="34"/>
      <c r="W17" s="34">
        <v>1476182526</v>
      </c>
      <c r="X17" s="34" t="s">
        <v>173</v>
      </c>
      <c r="Y17" s="97" t="s">
        <v>189</v>
      </c>
      <c r="Z17" s="97" t="s">
        <v>190</v>
      </c>
      <c r="AA17" s="34" t="s">
        <v>191</v>
      </c>
      <c r="AB17" s="104" t="s">
        <v>223</v>
      </c>
    </row>
    <row r="18" spans="1:28" s="20" customFormat="1" x14ac:dyDescent="0.25">
      <c r="A18" s="23">
        <v>163</v>
      </c>
      <c r="B18" s="24" t="s">
        <v>12</v>
      </c>
      <c r="C18" s="23" t="s">
        <v>232</v>
      </c>
      <c r="D18" s="14">
        <v>40041</v>
      </c>
      <c r="E18" s="74">
        <f t="shared" si="0"/>
        <v>5.3780821917808215</v>
      </c>
      <c r="F18" s="74"/>
      <c r="G18" s="131" t="s">
        <v>348</v>
      </c>
      <c r="H18" s="14">
        <v>28020</v>
      </c>
      <c r="I18" s="124">
        <f t="shared" si="1"/>
        <v>1976</v>
      </c>
      <c r="J18" s="123">
        <f t="shared" si="2"/>
        <v>38</v>
      </c>
      <c r="K18" s="9">
        <v>80097641411</v>
      </c>
      <c r="L18" s="9" t="s">
        <v>308</v>
      </c>
      <c r="M18" s="9" t="s">
        <v>52</v>
      </c>
      <c r="N18" s="8"/>
      <c r="O18" s="9"/>
      <c r="P18" s="9"/>
      <c r="Q18" s="9" t="s">
        <v>269</v>
      </c>
      <c r="R18" s="25"/>
      <c r="S18" s="25"/>
      <c r="T18" s="9" t="s">
        <v>85</v>
      </c>
      <c r="U18" s="34" t="s">
        <v>67</v>
      </c>
      <c r="V18" s="34"/>
      <c r="W18" s="34">
        <v>2693971244</v>
      </c>
      <c r="X18" s="34" t="s">
        <v>174</v>
      </c>
      <c r="Y18" s="97" t="s">
        <v>192</v>
      </c>
      <c r="Z18" s="97" t="s">
        <v>193</v>
      </c>
      <c r="AA18" s="103" t="s">
        <v>194</v>
      </c>
      <c r="AB18" s="104" t="s">
        <v>224</v>
      </c>
    </row>
    <row r="19" spans="1:28" ht="15.75" customHeight="1" x14ac:dyDescent="0.25">
      <c r="A19" s="23">
        <v>166</v>
      </c>
      <c r="B19" s="24" t="s">
        <v>332</v>
      </c>
      <c r="C19" s="23" t="s">
        <v>231</v>
      </c>
      <c r="D19" s="14">
        <v>40087</v>
      </c>
      <c r="E19" s="74">
        <f t="shared" si="0"/>
        <v>5.2520547945205482</v>
      </c>
      <c r="F19" s="74"/>
      <c r="G19" s="131" t="s">
        <v>348</v>
      </c>
      <c r="H19" s="14">
        <v>19097</v>
      </c>
      <c r="I19" s="124">
        <f t="shared" si="1"/>
        <v>1952</v>
      </c>
      <c r="J19" s="123">
        <f t="shared" si="2"/>
        <v>62</v>
      </c>
      <c r="K19" s="9">
        <v>80105202180</v>
      </c>
      <c r="L19" s="9" t="s">
        <v>309</v>
      </c>
      <c r="M19" s="9" t="s">
        <v>53</v>
      </c>
      <c r="N19" s="8"/>
      <c r="O19" s="9"/>
      <c r="P19" s="9"/>
      <c r="Q19" s="9" t="s">
        <v>269</v>
      </c>
      <c r="R19" s="25"/>
      <c r="S19" s="25"/>
      <c r="T19" s="9" t="s">
        <v>83</v>
      </c>
      <c r="U19" s="34"/>
      <c r="V19" s="34"/>
      <c r="W19" s="34">
        <v>2703215520</v>
      </c>
      <c r="X19" s="34" t="s">
        <v>175</v>
      </c>
      <c r="Y19" s="97" t="s">
        <v>195</v>
      </c>
      <c r="Z19" s="97" t="s">
        <v>108</v>
      </c>
      <c r="AA19" s="34" t="s">
        <v>108</v>
      </c>
      <c r="AB19" s="104" t="s">
        <v>222</v>
      </c>
    </row>
    <row r="20" spans="1:28" x14ac:dyDescent="0.25">
      <c r="A20" s="23">
        <v>167</v>
      </c>
      <c r="B20" s="24" t="s">
        <v>333</v>
      </c>
      <c r="C20" s="23" t="s">
        <v>232</v>
      </c>
      <c r="D20" s="14">
        <v>37727</v>
      </c>
      <c r="E20" s="74">
        <f t="shared" si="0"/>
        <v>11.717808219178082</v>
      </c>
      <c r="F20" s="74"/>
      <c r="G20" s="131" t="s">
        <v>348</v>
      </c>
      <c r="H20" s="14">
        <v>26745</v>
      </c>
      <c r="I20" s="124">
        <f t="shared" si="1"/>
        <v>1973</v>
      </c>
      <c r="J20" s="123">
        <f t="shared" si="2"/>
        <v>41</v>
      </c>
      <c r="K20" s="9">
        <v>80067345829</v>
      </c>
      <c r="L20" s="9" t="s">
        <v>298</v>
      </c>
      <c r="M20" s="9" t="s">
        <v>54</v>
      </c>
      <c r="N20" s="8"/>
      <c r="O20" s="9"/>
      <c r="P20" s="9"/>
      <c r="Q20" s="9" t="s">
        <v>269</v>
      </c>
      <c r="R20" s="25"/>
      <c r="S20" s="25"/>
      <c r="T20" s="9" t="s">
        <v>68</v>
      </c>
      <c r="U20" s="34">
        <v>2204546</v>
      </c>
      <c r="V20" s="34"/>
      <c r="W20" s="34">
        <v>1184475852</v>
      </c>
      <c r="X20" s="34" t="s">
        <v>176</v>
      </c>
      <c r="Y20" s="97" t="s">
        <v>196</v>
      </c>
      <c r="Z20" s="97" t="s">
        <v>108</v>
      </c>
      <c r="AA20" s="34" t="s">
        <v>197</v>
      </c>
      <c r="AB20" s="104" t="s">
        <v>223</v>
      </c>
    </row>
    <row r="21" spans="1:28" x14ac:dyDescent="0.25">
      <c r="A21" s="8">
        <v>178</v>
      </c>
      <c r="B21" s="9" t="s">
        <v>334</v>
      </c>
      <c r="C21" s="23" t="s">
        <v>232</v>
      </c>
      <c r="D21" s="14">
        <v>37272</v>
      </c>
      <c r="E21" s="74">
        <f t="shared" si="0"/>
        <v>12.964383561643835</v>
      </c>
      <c r="F21" s="74"/>
      <c r="G21" s="81"/>
      <c r="H21" s="14">
        <v>29395</v>
      </c>
      <c r="I21" s="124">
        <f t="shared" si="1"/>
        <v>1980</v>
      </c>
      <c r="J21" s="123">
        <f t="shared" si="2"/>
        <v>34</v>
      </c>
      <c r="K21" s="9">
        <v>80078052497</v>
      </c>
      <c r="L21" s="9" t="s">
        <v>229</v>
      </c>
      <c r="M21" s="9" t="s">
        <v>57</v>
      </c>
      <c r="N21" s="9"/>
      <c r="O21" s="9"/>
      <c r="P21" s="9"/>
      <c r="Q21" s="9" t="s">
        <v>269</v>
      </c>
      <c r="R21" s="25"/>
      <c r="S21" s="25"/>
      <c r="T21" s="9" t="s">
        <v>259</v>
      </c>
      <c r="U21" s="34">
        <v>6042042</v>
      </c>
      <c r="V21" s="34"/>
      <c r="W21" s="34">
        <v>1223943127</v>
      </c>
      <c r="X21" s="34" t="s">
        <v>177</v>
      </c>
      <c r="Y21" s="97" t="s">
        <v>198</v>
      </c>
      <c r="Z21" s="97" t="s">
        <v>199</v>
      </c>
      <c r="AA21" s="103" t="s">
        <v>200</v>
      </c>
      <c r="AB21" s="104" t="s">
        <v>223</v>
      </c>
    </row>
    <row r="22" spans="1:28" s="4" customFormat="1" x14ac:dyDescent="0.25">
      <c r="A22" s="23">
        <v>181</v>
      </c>
      <c r="B22" s="24" t="s">
        <v>335</v>
      </c>
      <c r="C22" s="23" t="s">
        <v>231</v>
      </c>
      <c r="D22" s="14">
        <v>40330</v>
      </c>
      <c r="E22" s="74">
        <f t="shared" si="0"/>
        <v>4.5863013698630137</v>
      </c>
      <c r="F22" s="74"/>
      <c r="G22" s="131" t="s">
        <v>348</v>
      </c>
      <c r="H22" s="14">
        <v>26581</v>
      </c>
      <c r="I22" s="124">
        <f t="shared" si="1"/>
        <v>1972</v>
      </c>
      <c r="J22" s="123">
        <f t="shared" si="2"/>
        <v>42</v>
      </c>
      <c r="K22" s="9">
        <v>80107239875</v>
      </c>
      <c r="L22" s="9" t="s">
        <v>310</v>
      </c>
      <c r="M22" s="9" t="s">
        <v>59</v>
      </c>
      <c r="N22" s="8"/>
      <c r="O22" s="9"/>
      <c r="P22" s="9"/>
      <c r="Q22" s="9" t="s">
        <v>269</v>
      </c>
      <c r="R22" s="10"/>
      <c r="S22" s="25"/>
      <c r="T22" s="9" t="s">
        <v>86</v>
      </c>
      <c r="U22" s="28"/>
      <c r="V22" s="28"/>
      <c r="W22" s="28">
        <v>2732198576</v>
      </c>
      <c r="X22" s="28" t="s">
        <v>169</v>
      </c>
      <c r="Y22" s="98" t="s">
        <v>108</v>
      </c>
      <c r="Z22" s="98" t="s">
        <v>201</v>
      </c>
      <c r="AA22" s="28" t="s">
        <v>108</v>
      </c>
      <c r="AB22" s="104" t="s">
        <v>222</v>
      </c>
    </row>
    <row r="23" spans="1:28" x14ac:dyDescent="0.25">
      <c r="A23" s="23">
        <v>184</v>
      </c>
      <c r="B23" s="9" t="s">
        <v>336</v>
      </c>
      <c r="C23" s="23" t="s">
        <v>232</v>
      </c>
      <c r="D23" s="14">
        <v>40422</v>
      </c>
      <c r="E23" s="74">
        <f t="shared" si="0"/>
        <v>4.3342465753424655</v>
      </c>
      <c r="F23" s="74"/>
      <c r="G23" s="131" t="s">
        <v>348</v>
      </c>
      <c r="H23" s="14">
        <v>33369</v>
      </c>
      <c r="I23" s="124">
        <f t="shared" si="1"/>
        <v>1991</v>
      </c>
      <c r="J23" s="123">
        <f t="shared" si="2"/>
        <v>23</v>
      </c>
      <c r="K23" s="9">
        <v>80129106748</v>
      </c>
      <c r="L23" s="62" t="s">
        <v>315</v>
      </c>
      <c r="M23" s="9" t="s">
        <v>58</v>
      </c>
      <c r="N23" s="8"/>
      <c r="O23" s="9"/>
      <c r="P23" s="9"/>
      <c r="Q23" s="9" t="s">
        <v>269</v>
      </c>
      <c r="R23" s="25"/>
      <c r="S23" s="25"/>
      <c r="T23" s="25" t="s">
        <v>87</v>
      </c>
      <c r="U23" s="34"/>
      <c r="V23" s="34"/>
      <c r="W23" s="34">
        <v>2744646274</v>
      </c>
      <c r="X23" s="34" t="s">
        <v>213</v>
      </c>
      <c r="Y23" s="97" t="s">
        <v>108</v>
      </c>
      <c r="Z23" s="97" t="s">
        <v>216</v>
      </c>
      <c r="AA23" s="34" t="s">
        <v>217</v>
      </c>
      <c r="AB23" s="104" t="s">
        <v>224</v>
      </c>
    </row>
    <row r="24" spans="1:28" x14ac:dyDescent="0.25">
      <c r="A24" s="23">
        <v>188</v>
      </c>
      <c r="B24" s="9" t="s">
        <v>344</v>
      </c>
      <c r="C24" s="23" t="s">
        <v>232</v>
      </c>
      <c r="D24" s="14">
        <v>40483</v>
      </c>
      <c r="E24" s="74">
        <f t="shared" si="0"/>
        <v>4.1671232876712327</v>
      </c>
      <c r="F24" s="74"/>
      <c r="G24" s="131" t="s">
        <v>348</v>
      </c>
      <c r="H24" s="14">
        <v>31535</v>
      </c>
      <c r="I24" s="124">
        <f t="shared" si="1"/>
        <v>1986</v>
      </c>
      <c r="J24" s="123">
        <f t="shared" si="2"/>
        <v>28</v>
      </c>
      <c r="K24" s="9">
        <v>80128679729</v>
      </c>
      <c r="L24" s="62" t="s">
        <v>55</v>
      </c>
      <c r="M24" s="9" t="s">
        <v>34</v>
      </c>
      <c r="N24" s="8"/>
      <c r="O24" s="9"/>
      <c r="P24" s="9"/>
      <c r="Q24" s="9" t="s">
        <v>269</v>
      </c>
      <c r="R24" s="25"/>
      <c r="S24" s="25"/>
      <c r="T24" s="25" t="s">
        <v>262</v>
      </c>
      <c r="U24" s="34"/>
      <c r="V24" s="34"/>
      <c r="W24" s="34">
        <v>2753063445</v>
      </c>
      <c r="X24" s="34" t="s">
        <v>178</v>
      </c>
      <c r="Y24" s="97" t="s">
        <v>202</v>
      </c>
      <c r="Z24" s="97" t="s">
        <v>203</v>
      </c>
      <c r="AA24" s="34" t="s">
        <v>204</v>
      </c>
      <c r="AB24" s="104" t="s">
        <v>224</v>
      </c>
    </row>
    <row r="25" spans="1:28" x14ac:dyDescent="0.25">
      <c r="A25" s="23">
        <v>195</v>
      </c>
      <c r="B25" s="24" t="s">
        <v>337</v>
      </c>
      <c r="C25" s="23" t="s">
        <v>231</v>
      </c>
      <c r="D25" s="14">
        <v>40284</v>
      </c>
      <c r="E25" s="74">
        <f t="shared" si="0"/>
        <v>4.7123287671232879</v>
      </c>
      <c r="F25" s="74"/>
      <c r="G25" s="131" t="s">
        <v>348</v>
      </c>
      <c r="H25" s="14">
        <v>31480</v>
      </c>
      <c r="I25" s="124">
        <f t="shared" si="1"/>
        <v>1986</v>
      </c>
      <c r="J25" s="123">
        <f t="shared" si="2"/>
        <v>28</v>
      </c>
      <c r="K25" s="9">
        <v>80108697147</v>
      </c>
      <c r="L25" s="9" t="s">
        <v>311</v>
      </c>
      <c r="M25" s="9" t="s">
        <v>13</v>
      </c>
      <c r="N25" s="8"/>
      <c r="O25" s="9"/>
      <c r="P25" s="9"/>
      <c r="Q25" s="9" t="s">
        <v>269</v>
      </c>
      <c r="R25" s="25"/>
      <c r="S25" s="25"/>
      <c r="T25" s="9" t="s">
        <v>86</v>
      </c>
      <c r="U25" s="34"/>
      <c r="V25" s="34"/>
      <c r="W25" s="34">
        <v>2729523863</v>
      </c>
      <c r="X25" s="34" t="s">
        <v>179</v>
      </c>
      <c r="Y25" s="97" t="s">
        <v>108</v>
      </c>
      <c r="Z25" s="97" t="s">
        <v>205</v>
      </c>
      <c r="AA25" s="34" t="s">
        <v>108</v>
      </c>
      <c r="AB25" s="104" t="s">
        <v>222</v>
      </c>
    </row>
    <row r="26" spans="1:28" x14ac:dyDescent="0.25">
      <c r="A26" s="23">
        <v>197</v>
      </c>
      <c r="B26" s="24" t="s">
        <v>338</v>
      </c>
      <c r="C26" s="23" t="s">
        <v>231</v>
      </c>
      <c r="D26" s="14">
        <v>40817</v>
      </c>
      <c r="E26" s="74">
        <f t="shared" si="0"/>
        <v>3.2520547945205478</v>
      </c>
      <c r="F26" s="74"/>
      <c r="G26" s="131" t="s">
        <v>383</v>
      </c>
      <c r="H26" s="14">
        <v>27077</v>
      </c>
      <c r="I26" s="124">
        <f t="shared" si="1"/>
        <v>1974</v>
      </c>
      <c r="J26" s="123">
        <f t="shared" si="2"/>
        <v>40</v>
      </c>
      <c r="K26" s="9">
        <v>80127426502</v>
      </c>
      <c r="L26" s="9" t="s">
        <v>71</v>
      </c>
      <c r="M26" s="9" t="s">
        <v>72</v>
      </c>
      <c r="N26" s="8"/>
      <c r="O26" s="9"/>
      <c r="P26" s="9"/>
      <c r="Q26" s="9" t="s">
        <v>269</v>
      </c>
      <c r="R26" s="25"/>
      <c r="S26" s="25"/>
      <c r="T26" s="9" t="s">
        <v>260</v>
      </c>
      <c r="U26" s="34"/>
      <c r="V26" s="34"/>
      <c r="W26" s="34">
        <v>2790848204</v>
      </c>
      <c r="X26" s="34" t="s">
        <v>180</v>
      </c>
      <c r="Y26" s="97" t="s">
        <v>206</v>
      </c>
      <c r="Z26" s="97" t="s">
        <v>207</v>
      </c>
      <c r="AA26" s="34" t="s">
        <v>108</v>
      </c>
      <c r="AB26" s="104" t="s">
        <v>222</v>
      </c>
    </row>
    <row r="27" spans="1:28" s="4" customFormat="1" ht="15.75" customHeight="1" x14ac:dyDescent="0.25">
      <c r="A27" s="8">
        <v>229</v>
      </c>
      <c r="B27" s="24" t="s">
        <v>345</v>
      </c>
      <c r="C27" s="8" t="s">
        <v>232</v>
      </c>
      <c r="D27" s="14">
        <v>41321</v>
      </c>
      <c r="E27" s="74">
        <f t="shared" si="0"/>
        <v>1.8712328767123287</v>
      </c>
      <c r="F27" s="74"/>
      <c r="G27" s="131" t="s">
        <v>347</v>
      </c>
      <c r="H27" s="14">
        <v>33250</v>
      </c>
      <c r="I27" s="124">
        <f t="shared" si="1"/>
        <v>1991</v>
      </c>
      <c r="J27" s="123">
        <f t="shared" si="2"/>
        <v>23</v>
      </c>
      <c r="K27" s="9">
        <v>80139115325</v>
      </c>
      <c r="L27" s="62" t="s">
        <v>316</v>
      </c>
      <c r="M27" s="62" t="s">
        <v>250</v>
      </c>
      <c r="N27" s="129"/>
      <c r="O27" s="9"/>
      <c r="P27" s="9"/>
      <c r="Q27" s="9" t="s">
        <v>269</v>
      </c>
      <c r="R27" s="25"/>
      <c r="S27" s="25"/>
      <c r="T27" s="9" t="s">
        <v>254</v>
      </c>
      <c r="U27" s="28"/>
      <c r="V27" s="28"/>
      <c r="W27" s="42">
        <v>2955705650</v>
      </c>
      <c r="X27" s="42" t="s">
        <v>255</v>
      </c>
      <c r="Y27" s="92"/>
      <c r="Z27" s="92" t="s">
        <v>256</v>
      </c>
      <c r="AA27" s="122" t="s">
        <v>257</v>
      </c>
      <c r="AB27" s="106" t="s">
        <v>224</v>
      </c>
    </row>
    <row r="28" spans="1:28" s="4" customFormat="1" ht="14.25" customHeight="1" x14ac:dyDescent="0.25">
      <c r="A28" s="8">
        <v>230</v>
      </c>
      <c r="B28" s="9" t="s">
        <v>339</v>
      </c>
      <c r="C28" s="8" t="s">
        <v>231</v>
      </c>
      <c r="D28" s="14">
        <v>41316</v>
      </c>
      <c r="E28" s="74">
        <f t="shared" si="0"/>
        <v>1.8849315068493151</v>
      </c>
      <c r="F28" s="74"/>
      <c r="G28" s="131" t="s">
        <v>347</v>
      </c>
      <c r="H28" s="14">
        <v>26635</v>
      </c>
      <c r="I28" s="124">
        <f t="shared" si="1"/>
        <v>1968</v>
      </c>
      <c r="J28" s="123">
        <f t="shared" si="2"/>
        <v>46</v>
      </c>
      <c r="K28" s="9">
        <v>80136802974</v>
      </c>
      <c r="L28" s="9" t="s">
        <v>312</v>
      </c>
      <c r="M28" s="62" t="s">
        <v>249</v>
      </c>
      <c r="N28" s="129"/>
      <c r="O28" s="9"/>
      <c r="P28" s="9"/>
      <c r="Q28" s="9" t="s">
        <v>269</v>
      </c>
      <c r="R28" s="10"/>
      <c r="S28" s="25"/>
      <c r="T28" s="9" t="s">
        <v>84</v>
      </c>
      <c r="U28" s="28"/>
      <c r="V28" s="28"/>
      <c r="W28" s="42">
        <v>2955663849</v>
      </c>
      <c r="X28" s="42" t="s">
        <v>251</v>
      </c>
      <c r="Y28" s="92"/>
      <c r="Z28" s="92" t="s">
        <v>252</v>
      </c>
      <c r="AA28" s="122"/>
      <c r="AB28" s="106" t="s">
        <v>222</v>
      </c>
    </row>
    <row r="29" spans="1:28" s="4" customFormat="1" ht="14.25" customHeight="1" x14ac:dyDescent="0.25">
      <c r="A29" s="8">
        <v>239</v>
      </c>
      <c r="B29" s="9" t="s">
        <v>340</v>
      </c>
      <c r="C29" s="8" t="s">
        <v>232</v>
      </c>
      <c r="D29" s="14">
        <v>41471</v>
      </c>
      <c r="E29" s="74">
        <f t="shared" si="0"/>
        <v>1.4602739726027398</v>
      </c>
      <c r="F29" s="74"/>
      <c r="G29" s="81"/>
      <c r="H29" s="14">
        <v>20994</v>
      </c>
      <c r="I29" s="124">
        <f t="shared" si="1"/>
        <v>1957</v>
      </c>
      <c r="J29" s="123">
        <f t="shared" si="2"/>
        <v>57</v>
      </c>
      <c r="K29" s="9">
        <v>80935787335</v>
      </c>
      <c r="L29" s="9" t="s">
        <v>264</v>
      </c>
      <c r="M29" s="62" t="s">
        <v>265</v>
      </c>
      <c r="N29" s="62"/>
      <c r="O29" s="9"/>
      <c r="P29" s="9"/>
      <c r="Q29" s="9" t="s">
        <v>269</v>
      </c>
      <c r="R29" s="10"/>
      <c r="S29" s="25"/>
      <c r="T29" s="9" t="s">
        <v>319</v>
      </c>
      <c r="U29" s="28"/>
      <c r="V29" s="28"/>
      <c r="W29" s="42">
        <v>2979485333</v>
      </c>
      <c r="X29" s="42" t="s">
        <v>275</v>
      </c>
      <c r="Y29" s="92"/>
      <c r="Z29" s="92" t="s">
        <v>273</v>
      </c>
      <c r="AA29" s="122" t="s">
        <v>274</v>
      </c>
      <c r="AB29" s="106" t="s">
        <v>223</v>
      </c>
    </row>
    <row r="30" spans="1:28" s="4" customFormat="1" ht="14.25" customHeight="1" x14ac:dyDescent="0.25">
      <c r="A30" s="8">
        <v>241</v>
      </c>
      <c r="B30" s="9" t="s">
        <v>341</v>
      </c>
      <c r="C30" s="8" t="s">
        <v>231</v>
      </c>
      <c r="D30" s="14">
        <v>41471</v>
      </c>
      <c r="E30" s="74">
        <f t="shared" si="0"/>
        <v>1.4602739726027398</v>
      </c>
      <c r="F30" s="74"/>
      <c r="G30" s="131" t="s">
        <v>348</v>
      </c>
      <c r="H30" s="14">
        <v>33420</v>
      </c>
      <c r="I30" s="124">
        <f t="shared" si="1"/>
        <v>1991</v>
      </c>
      <c r="J30" s="123">
        <f t="shared" si="2"/>
        <v>23</v>
      </c>
      <c r="K30" s="9">
        <v>80139132718</v>
      </c>
      <c r="L30" s="9" t="s">
        <v>266</v>
      </c>
      <c r="M30" s="62" t="s">
        <v>267</v>
      </c>
      <c r="N30" s="129"/>
      <c r="O30" s="9"/>
      <c r="P30" s="9"/>
      <c r="Q30" s="9" t="s">
        <v>269</v>
      </c>
      <c r="R30" s="10"/>
      <c r="S30" s="25"/>
      <c r="T30" s="9" t="s">
        <v>87</v>
      </c>
      <c r="U30" s="28"/>
      <c r="V30" s="28"/>
      <c r="W30" s="42">
        <v>2979483578</v>
      </c>
      <c r="X30" s="42" t="s">
        <v>271</v>
      </c>
      <c r="Y30" s="92"/>
      <c r="Z30" s="92" t="s">
        <v>272</v>
      </c>
      <c r="AA30" s="122"/>
      <c r="AB30" s="106" t="s">
        <v>225</v>
      </c>
    </row>
    <row r="31" spans="1:28" s="4" customFormat="1" ht="14.25" customHeight="1" x14ac:dyDescent="0.25">
      <c r="A31" s="8">
        <v>244</v>
      </c>
      <c r="B31" s="9" t="s">
        <v>342</v>
      </c>
      <c r="C31" s="8" t="s">
        <v>231</v>
      </c>
      <c r="D31" s="14">
        <v>41502</v>
      </c>
      <c r="E31" s="74">
        <f t="shared" si="0"/>
        <v>1.3753424657534246</v>
      </c>
      <c r="F31" s="74"/>
      <c r="G31" s="81"/>
      <c r="H31" s="14">
        <v>26334</v>
      </c>
      <c r="I31" s="124">
        <f t="shared" si="1"/>
        <v>1972</v>
      </c>
      <c r="J31" s="123">
        <f t="shared" si="2"/>
        <v>42</v>
      </c>
      <c r="K31" s="9">
        <v>80137214104</v>
      </c>
      <c r="L31" s="9" t="s">
        <v>313</v>
      </c>
      <c r="M31" s="62" t="s">
        <v>276</v>
      </c>
      <c r="N31" s="62"/>
      <c r="O31" s="9"/>
      <c r="P31" s="9"/>
      <c r="Q31" s="9" t="s">
        <v>269</v>
      </c>
      <c r="R31" s="10"/>
      <c r="S31" s="25"/>
      <c r="T31" s="9" t="s">
        <v>63</v>
      </c>
      <c r="U31" s="28">
        <v>3183108</v>
      </c>
      <c r="V31" s="28"/>
      <c r="W31" s="42">
        <v>2920306126</v>
      </c>
      <c r="X31" s="42" t="s">
        <v>277</v>
      </c>
      <c r="Y31" s="92"/>
      <c r="Z31" s="92" t="s">
        <v>279</v>
      </c>
      <c r="AA31" s="122" t="s">
        <v>278</v>
      </c>
      <c r="AB31" s="106" t="s">
        <v>222</v>
      </c>
    </row>
    <row r="32" spans="1:28" x14ac:dyDescent="0.25">
      <c r="A32" s="8">
        <v>248</v>
      </c>
      <c r="B32" s="9" t="s">
        <v>244</v>
      </c>
      <c r="C32" s="23" t="s">
        <v>232</v>
      </c>
      <c r="D32" s="14">
        <v>41290</v>
      </c>
      <c r="E32" s="74">
        <f t="shared" si="0"/>
        <v>1.9561643835616438</v>
      </c>
      <c r="F32" s="128" t="s">
        <v>270</v>
      </c>
      <c r="G32" s="131" t="s">
        <v>347</v>
      </c>
      <c r="H32" s="14">
        <v>33147</v>
      </c>
      <c r="I32" s="124">
        <f t="shared" si="1"/>
        <v>1990</v>
      </c>
      <c r="J32" s="123">
        <f t="shared" si="2"/>
        <v>24</v>
      </c>
      <c r="K32" s="9">
        <v>80139015202</v>
      </c>
      <c r="L32" s="62" t="s">
        <v>300</v>
      </c>
      <c r="M32" s="113" t="s">
        <v>245</v>
      </c>
      <c r="N32" s="8"/>
      <c r="O32" s="9"/>
      <c r="P32" s="9"/>
      <c r="Q32" s="9" t="s">
        <v>269</v>
      </c>
      <c r="R32" s="89"/>
      <c r="S32" s="25"/>
      <c r="T32" s="9" t="s">
        <v>261</v>
      </c>
      <c r="U32" s="97"/>
      <c r="V32" s="97"/>
      <c r="W32" s="34">
        <v>2951165666</v>
      </c>
      <c r="X32" s="127" t="s">
        <v>253</v>
      </c>
      <c r="Y32" s="97" t="s">
        <v>246</v>
      </c>
      <c r="Z32" s="97" t="s">
        <v>247</v>
      </c>
      <c r="AA32" s="103" t="s">
        <v>248</v>
      </c>
      <c r="AB32" s="104" t="s">
        <v>224</v>
      </c>
    </row>
    <row r="33" spans="1:28" s="4" customFormat="1" ht="15.75" customHeight="1" x14ac:dyDescent="0.25">
      <c r="A33" s="8">
        <v>249</v>
      </c>
      <c r="B33" s="24" t="s">
        <v>346</v>
      </c>
      <c r="C33" s="8" t="s">
        <v>231</v>
      </c>
      <c r="D33" s="14">
        <v>39722</v>
      </c>
      <c r="E33" s="74">
        <f t="shared" si="0"/>
        <v>6.2520547945205482</v>
      </c>
      <c r="F33" s="74"/>
      <c r="G33" s="131" t="s">
        <v>384</v>
      </c>
      <c r="H33" s="14">
        <v>28790</v>
      </c>
      <c r="I33" s="124">
        <f t="shared" si="1"/>
        <v>1978</v>
      </c>
      <c r="J33" s="123">
        <f t="shared" si="2"/>
        <v>36</v>
      </c>
      <c r="K33" s="9">
        <v>80097810719</v>
      </c>
      <c r="L33" s="62" t="s">
        <v>301</v>
      </c>
      <c r="M33" s="9" t="s">
        <v>33</v>
      </c>
      <c r="N33" s="8"/>
      <c r="O33" s="9"/>
      <c r="P33" s="9"/>
      <c r="Q33" s="9" t="s">
        <v>269</v>
      </c>
      <c r="R33" s="10"/>
      <c r="S33" s="25"/>
      <c r="T33" s="9" t="s">
        <v>38</v>
      </c>
      <c r="U33" s="28">
        <v>5999550</v>
      </c>
      <c r="V33" s="28">
        <v>44342</v>
      </c>
      <c r="W33" s="42">
        <v>2643204642</v>
      </c>
      <c r="X33" s="42" t="s">
        <v>218</v>
      </c>
      <c r="Y33" s="92" t="s">
        <v>108</v>
      </c>
      <c r="Z33" s="92" t="s">
        <v>219</v>
      </c>
      <c r="AA33" s="42" t="s">
        <v>220</v>
      </c>
      <c r="AB33" s="106" t="s">
        <v>222</v>
      </c>
    </row>
    <row r="34" spans="1:28" x14ac:dyDescent="0.25">
      <c r="A34" s="8">
        <v>251</v>
      </c>
      <c r="B34" s="9" t="s">
        <v>369</v>
      </c>
      <c r="C34" s="23" t="s">
        <v>231</v>
      </c>
      <c r="D34" s="14">
        <v>41676</v>
      </c>
      <c r="E34" s="74">
        <f t="shared" si="0"/>
        <v>0.89863013698630134</v>
      </c>
      <c r="F34" s="128"/>
      <c r="G34" s="131" t="s">
        <v>370</v>
      </c>
      <c r="H34" s="14">
        <v>28535</v>
      </c>
      <c r="I34" s="124">
        <f t="shared" si="1"/>
        <v>1978</v>
      </c>
      <c r="J34" s="123">
        <f t="shared" si="2"/>
        <v>36</v>
      </c>
      <c r="K34" s="9">
        <v>80147805925</v>
      </c>
      <c r="L34" s="62" t="s">
        <v>371</v>
      </c>
      <c r="M34" s="62" t="s">
        <v>372</v>
      </c>
      <c r="N34" s="129"/>
      <c r="O34" s="9"/>
      <c r="P34" s="9"/>
      <c r="Q34" s="9" t="s">
        <v>269</v>
      </c>
      <c r="R34" s="89"/>
      <c r="S34" s="25"/>
      <c r="T34" s="9" t="s">
        <v>84</v>
      </c>
      <c r="U34" s="97"/>
      <c r="V34" s="97"/>
      <c r="W34" s="34">
        <v>2996469353</v>
      </c>
      <c r="X34" s="127" t="s">
        <v>373</v>
      </c>
      <c r="Y34" s="97"/>
      <c r="Z34" s="97" t="s">
        <v>374</v>
      </c>
      <c r="AA34" s="103"/>
      <c r="AB34" s="104" t="s">
        <v>222</v>
      </c>
    </row>
    <row r="35" spans="1:28" x14ac:dyDescent="0.25">
      <c r="A35" s="8">
        <v>255</v>
      </c>
      <c r="B35" s="9" t="s">
        <v>378</v>
      </c>
      <c r="C35" s="23" t="s">
        <v>232</v>
      </c>
      <c r="D35" s="14">
        <v>39554</v>
      </c>
      <c r="E35" s="74">
        <f t="shared" si="0"/>
        <v>6.7123287671232879</v>
      </c>
      <c r="F35" s="128"/>
      <c r="G35" s="131" t="s">
        <v>383</v>
      </c>
      <c r="H35" s="14">
        <v>31204</v>
      </c>
      <c r="I35" s="124">
        <f t="shared" si="1"/>
        <v>1985</v>
      </c>
      <c r="J35" s="123">
        <f t="shared" si="2"/>
        <v>29</v>
      </c>
      <c r="K35" s="9">
        <v>80068508912</v>
      </c>
      <c r="L35" s="62" t="s">
        <v>379</v>
      </c>
      <c r="M35" s="62" t="s">
        <v>380</v>
      </c>
      <c r="N35" s="129"/>
      <c r="O35" s="9"/>
      <c r="P35" s="9"/>
      <c r="Q35" s="9" t="s">
        <v>269</v>
      </c>
      <c r="R35" s="89"/>
      <c r="S35" s="25"/>
      <c r="T35" s="9" t="s">
        <v>79</v>
      </c>
      <c r="U35" s="133">
        <v>6042479</v>
      </c>
      <c r="V35" s="97"/>
      <c r="W35" s="34">
        <v>2608076308</v>
      </c>
      <c r="X35" s="127" t="s">
        <v>182</v>
      </c>
      <c r="Y35" s="97" t="s">
        <v>211</v>
      </c>
      <c r="Z35" s="97" t="s">
        <v>381</v>
      </c>
      <c r="AA35" s="103" t="s">
        <v>382</v>
      </c>
      <c r="AB35" s="104" t="s">
        <v>223</v>
      </c>
    </row>
    <row r="36" spans="1:28" x14ac:dyDescent="0.25">
      <c r="A36" s="88">
        <v>350</v>
      </c>
      <c r="B36" s="121" t="s">
        <v>97</v>
      </c>
      <c r="C36" s="23" t="s">
        <v>232</v>
      </c>
      <c r="D36" s="14">
        <v>41061</v>
      </c>
      <c r="E36" s="74">
        <f t="shared" si="0"/>
        <v>2.5835616438356164</v>
      </c>
      <c r="F36" s="74"/>
      <c r="G36" s="131" t="s">
        <v>347</v>
      </c>
      <c r="H36" s="14">
        <v>23061</v>
      </c>
      <c r="I36" s="124">
        <f t="shared" si="1"/>
        <v>1963</v>
      </c>
      <c r="J36" s="123">
        <f t="shared" si="2"/>
        <v>51</v>
      </c>
      <c r="K36" s="9">
        <v>80126314782</v>
      </c>
      <c r="L36" s="62" t="s">
        <v>299</v>
      </c>
      <c r="M36" s="62" t="s">
        <v>98</v>
      </c>
      <c r="N36" s="62"/>
      <c r="O36" s="9"/>
      <c r="P36" s="9"/>
      <c r="Q36" s="9" t="s">
        <v>269</v>
      </c>
      <c r="R36" s="10"/>
      <c r="S36" s="25"/>
      <c r="T36" s="9" t="s">
        <v>88</v>
      </c>
      <c r="U36" s="28"/>
      <c r="V36" s="34"/>
      <c r="W36" s="34">
        <v>2921844865</v>
      </c>
      <c r="X36" s="34" t="s">
        <v>181</v>
      </c>
      <c r="Y36" s="97" t="s">
        <v>208</v>
      </c>
      <c r="Z36" s="97" t="s">
        <v>209</v>
      </c>
      <c r="AA36" s="103" t="s">
        <v>210</v>
      </c>
      <c r="AB36" s="104" t="s">
        <v>224</v>
      </c>
    </row>
    <row r="37" spans="1:28" x14ac:dyDescent="0.25">
      <c r="A37" s="88">
        <v>410</v>
      </c>
      <c r="B37" s="121" t="s">
        <v>405</v>
      </c>
      <c r="C37" s="23" t="s">
        <v>231</v>
      </c>
      <c r="D37" s="14">
        <v>41883</v>
      </c>
      <c r="E37" s="74">
        <f t="shared" si="0"/>
        <v>0.33150684931506852</v>
      </c>
      <c r="F37" s="74"/>
      <c r="G37" s="131" t="s">
        <v>404</v>
      </c>
      <c r="H37" s="14">
        <v>27283</v>
      </c>
      <c r="I37" s="124">
        <f t="shared" si="1"/>
        <v>1974</v>
      </c>
      <c r="J37" s="123">
        <f t="shared" si="2"/>
        <v>40</v>
      </c>
      <c r="K37" s="9">
        <v>80997486693</v>
      </c>
      <c r="L37" s="62" t="s">
        <v>433</v>
      </c>
      <c r="M37" s="62" t="s">
        <v>434</v>
      </c>
      <c r="N37" s="62"/>
      <c r="O37" s="9"/>
      <c r="P37" s="9"/>
      <c r="Q37" s="9" t="s">
        <v>269</v>
      </c>
      <c r="R37" s="10"/>
      <c r="S37" s="25"/>
      <c r="T37" s="25" t="s">
        <v>81</v>
      </c>
      <c r="U37" s="28"/>
      <c r="V37" s="28"/>
      <c r="W37" s="42">
        <v>1164715594</v>
      </c>
      <c r="X37" s="34" t="s">
        <v>435</v>
      </c>
      <c r="Y37" s="92"/>
      <c r="Z37" s="92" t="s">
        <v>436</v>
      </c>
      <c r="AA37" s="42"/>
      <c r="AB37" s="106" t="s">
        <v>222</v>
      </c>
    </row>
    <row r="40" spans="1:28" x14ac:dyDescent="0.25">
      <c r="T40" s="21"/>
      <c r="U40" s="35"/>
      <c r="V40" s="35"/>
    </row>
  </sheetData>
  <sheetProtection formatCells="0" formatColumns="0" formatRows="0" insertColumns="0" insertRows="0" insertHyperlinks="0" deleteColumns="0" deleteRows="0" sort="0" autoFilter="0" pivotTables="0"/>
  <autoFilter ref="A9:AB37"/>
  <mergeCells count="1">
    <mergeCell ref="A10:B10"/>
  </mergeCells>
  <phoneticPr fontId="2" type="noConversion"/>
  <hyperlinks>
    <hyperlink ref="AA15" r:id="rId1"/>
    <hyperlink ref="AA36" r:id="rId2"/>
    <hyperlink ref="AA32" r:id="rId3"/>
    <hyperlink ref="AA27" r:id="rId4"/>
    <hyperlink ref="AA18" r:id="rId5"/>
    <hyperlink ref="AA29" r:id="rId6"/>
    <hyperlink ref="AA31" r:id="rId7"/>
    <hyperlink ref="AA21" r:id="rId8"/>
    <hyperlink ref="AA35" r:id="rId9"/>
  </hyperlinks>
  <printOptions horizontalCentered="1"/>
  <pageMargins left="0" right="0" top="0.19685039370078741" bottom="0" header="0" footer="0"/>
  <pageSetup scale="55" orientation="landscape" r:id="rId10"/>
  <headerFooter scaleWithDoc="0" alignWithMargins="0"/>
  <drawing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Solo docentes</vt:lpstr>
      <vt:lpstr>Docentes</vt:lpstr>
      <vt:lpstr>Administrativos</vt:lpstr>
      <vt:lpstr>Administrativos!Área_de_impresión</vt:lpstr>
      <vt:lpstr>Docentes!Área_de_impresión</vt:lpstr>
      <vt:lpstr>'Solo docentes'!Área_de_impresión</vt:lpstr>
      <vt:lpstr>Administrativos!Títulos_a_imprimir</vt:lpstr>
      <vt:lpstr>Docentes!Títulos_a_imprimir</vt:lpstr>
      <vt:lpstr>'Solo docentes'!Títulos_a_imprimir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Simón Mera</dc:creator>
  <cp:lastModifiedBy>Yaneth</cp:lastModifiedBy>
  <cp:lastPrinted>2015-01-23T16:56:53Z</cp:lastPrinted>
  <dcterms:created xsi:type="dcterms:W3CDTF">2010-05-19T23:45:27Z</dcterms:created>
  <dcterms:modified xsi:type="dcterms:W3CDTF">2015-01-28T18:10:04Z</dcterms:modified>
</cp:coreProperties>
</file>