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mikverma/Documents/MIT/TEGS-MPV/graphite/New Graphite/"/>
    </mc:Choice>
  </mc:AlternateContent>
  <xr:revisionPtr revIDLastSave="0" documentId="13_ncr:40009_{48602FBE-62EB-2A4C-A132-2CFFE1BD3824}" xr6:coauthVersionLast="47" xr6:coauthVersionMax="47" xr10:uidLastSave="{00000000-0000-0000-0000-000000000000}"/>
  <bookViews>
    <workbookView xWindow="6780" yWindow="3800" windowWidth="26440" windowHeight="15440"/>
  </bookViews>
  <sheets>
    <sheet name="K_Results_Uncertainty_95CI_2" sheetId="1" r:id="rId1"/>
  </sheets>
  <definedNames>
    <definedName name="_xlchart.v1.0" hidden="1">K_Results_Uncertainty_95CI_2!$G$2:$G$60</definedName>
    <definedName name="_xlchart.v1.1" hidden="1">K_Results_Uncertainty_95CI_2!$N$1</definedName>
    <definedName name="_xlchart.v1.10" hidden="1">K_Results_Uncertainty_95CI_2!$P$1</definedName>
    <definedName name="_xlchart.v1.11" hidden="1">K_Results_Uncertainty_95CI_2!$P$2:$P$60</definedName>
    <definedName name="_xlchart.v1.12" hidden="1">K_Results_Uncertainty_95CI_2!$Q$1</definedName>
    <definedName name="_xlchart.v1.13" hidden="1">K_Results_Uncertainty_95CI_2!$Q$2:$Q$60</definedName>
    <definedName name="_xlchart.v1.14" hidden="1">K_Results_Uncertainty_95CI_2!$G$2:$G$60</definedName>
    <definedName name="_xlchart.v1.15" hidden="1">K_Results_Uncertainty_95CI_2!$N$1</definedName>
    <definedName name="_xlchart.v1.16" hidden="1">K_Results_Uncertainty_95CI_2!$N$2:$N$60</definedName>
    <definedName name="_xlchart.v1.17" hidden="1">K_Results_Uncertainty_95CI_2!$P$1</definedName>
    <definedName name="_xlchart.v1.18" hidden="1">K_Results_Uncertainty_95CI_2!$P$2:$P$60</definedName>
    <definedName name="_xlchart.v1.19" hidden="1">K_Results_Uncertainty_95CI_2!$Q$1</definedName>
    <definedName name="_xlchart.v1.2" hidden="1">K_Results_Uncertainty_95CI_2!$N$2:$N$60</definedName>
    <definedName name="_xlchart.v1.20" hidden="1">K_Results_Uncertainty_95CI_2!$Q$2:$Q$60</definedName>
    <definedName name="_xlchart.v1.21" hidden="1">K_Results_Uncertainty_95CI_2!$G$2:$G$60</definedName>
    <definedName name="_xlchart.v1.22" hidden="1">K_Results_Uncertainty_95CI_2!$N$1</definedName>
    <definedName name="_xlchart.v1.23" hidden="1">K_Results_Uncertainty_95CI_2!$N$2:$N$60</definedName>
    <definedName name="_xlchart.v1.24" hidden="1">K_Results_Uncertainty_95CI_2!$P$1</definedName>
    <definedName name="_xlchart.v1.25" hidden="1">K_Results_Uncertainty_95CI_2!$P$2:$P$60</definedName>
    <definedName name="_xlchart.v1.26" hidden="1">K_Results_Uncertainty_95CI_2!$Q$1</definedName>
    <definedName name="_xlchart.v1.27" hidden="1">K_Results_Uncertainty_95CI_2!$Q$2:$Q$60</definedName>
    <definedName name="_xlchart.v1.28" hidden="1">K_Results_Uncertainty_95CI_2!$G$2:$G$60</definedName>
    <definedName name="_xlchart.v1.29" hidden="1">K_Results_Uncertainty_95CI_2!$N$1</definedName>
    <definedName name="_xlchart.v1.3" hidden="1">K_Results_Uncertainty_95CI_2!$P$1</definedName>
    <definedName name="_xlchart.v1.30" hidden="1">K_Results_Uncertainty_95CI_2!$N$2:$N$60</definedName>
    <definedName name="_xlchart.v1.31" hidden="1">K_Results_Uncertainty_95CI_2!$P$1</definedName>
    <definedName name="_xlchart.v1.32" hidden="1">K_Results_Uncertainty_95CI_2!$P$2:$P$60</definedName>
    <definedName name="_xlchart.v1.33" hidden="1">K_Results_Uncertainty_95CI_2!$Q$1</definedName>
    <definedName name="_xlchart.v1.34" hidden="1">K_Results_Uncertainty_95CI_2!$Q$2:$Q$60</definedName>
    <definedName name="_xlchart.v1.35" hidden="1">K_Results_Uncertainty_95CI_2!$G$2:$G$60</definedName>
    <definedName name="_xlchart.v1.36" hidden="1">K_Results_Uncertainty_95CI_2!$N$1</definedName>
    <definedName name="_xlchart.v1.37" hidden="1">K_Results_Uncertainty_95CI_2!$N$2:$N$60</definedName>
    <definedName name="_xlchart.v1.4" hidden="1">K_Results_Uncertainty_95CI_2!$P$2:$P$60</definedName>
    <definedName name="_xlchart.v1.5" hidden="1">K_Results_Uncertainty_95CI_2!$Q$1</definedName>
    <definedName name="_xlchart.v1.6" hidden="1">K_Results_Uncertainty_95CI_2!$Q$2:$Q$60</definedName>
    <definedName name="_xlchart.v1.7" hidden="1">K_Results_Uncertainty_95CI_2!$G$2:$G$60</definedName>
    <definedName name="_xlchart.v1.8" hidden="1">K_Results_Uncertainty_95CI_2!$N$1</definedName>
    <definedName name="_xlchart.v1.9" hidden="1">K_Results_Uncertainty_95CI_2!$N$2:$N$60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Q19" i="1" s="1"/>
  <c r="N20" i="1"/>
  <c r="N21" i="1"/>
  <c r="Q21" i="1" s="1"/>
  <c r="N22" i="1"/>
  <c r="Q22" i="1" s="1"/>
  <c r="N23" i="1"/>
  <c r="N24" i="1"/>
  <c r="N25" i="1"/>
  <c r="N26" i="1"/>
  <c r="N27" i="1"/>
  <c r="N28" i="1"/>
  <c r="Q28" i="1" s="1"/>
  <c r="N29" i="1"/>
  <c r="P29" i="1" s="1"/>
  <c r="N30" i="1"/>
  <c r="Q30" i="1" s="1"/>
  <c r="N31" i="1"/>
  <c r="N32" i="1"/>
  <c r="N33" i="1"/>
  <c r="N34" i="1"/>
  <c r="N35" i="1"/>
  <c r="Q35" i="1" s="1"/>
  <c r="N36" i="1"/>
  <c r="Q36" i="1" s="1"/>
  <c r="N37" i="1"/>
  <c r="Q37" i="1" s="1"/>
  <c r="N38" i="1"/>
  <c r="Q38" i="1" s="1"/>
  <c r="N39" i="1"/>
  <c r="N40" i="1"/>
  <c r="N41" i="1"/>
  <c r="N42" i="1"/>
  <c r="Q42" i="1" s="1"/>
  <c r="N43" i="1"/>
  <c r="N44" i="1"/>
  <c r="N45" i="1"/>
  <c r="Q45" i="1" s="1"/>
  <c r="N46" i="1"/>
  <c r="Q46" i="1" s="1"/>
  <c r="N47" i="1"/>
  <c r="N48" i="1"/>
  <c r="N49" i="1"/>
  <c r="N50" i="1"/>
  <c r="Q50" i="1" s="1"/>
  <c r="N51" i="1"/>
  <c r="Q51" i="1" s="1"/>
  <c r="N52" i="1"/>
  <c r="Q52" i="1" s="1"/>
  <c r="N53" i="1"/>
  <c r="P53" i="1" s="1"/>
  <c r="N14" i="1"/>
  <c r="Q1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Q26" i="1"/>
  <c r="Q27" i="1"/>
  <c r="Q41" i="1"/>
  <c r="Q43" i="1"/>
  <c r="Q44" i="1"/>
  <c r="Q47" i="1"/>
  <c r="Q40" i="1"/>
  <c r="Q39" i="1"/>
  <c r="Q33" i="1"/>
  <c r="Q32" i="1"/>
  <c r="Q25" i="1"/>
  <c r="Q23" i="1"/>
  <c r="Q17" i="1"/>
  <c r="Q16" i="1"/>
  <c r="Q15" i="1"/>
  <c r="Q31" i="1"/>
  <c r="Q34" i="1"/>
  <c r="Q24" i="1"/>
  <c r="Q18" i="1"/>
  <c r="Q20" i="1"/>
  <c r="P14" i="1"/>
  <c r="Q48" i="1"/>
  <c r="Q49" i="1"/>
  <c r="Q53" i="1" l="1"/>
  <c r="Q29" i="1"/>
  <c r="P46" i="1"/>
  <c r="P38" i="1"/>
  <c r="P30" i="1"/>
  <c r="P22" i="1"/>
  <c r="P45" i="1"/>
  <c r="P37" i="1"/>
  <c r="P21" i="1"/>
  <c r="P52" i="1"/>
  <c r="P44" i="1"/>
  <c r="P36" i="1"/>
  <c r="P28" i="1"/>
  <c r="P20" i="1"/>
  <c r="P51" i="1"/>
  <c r="P43" i="1"/>
  <c r="P35" i="1"/>
  <c r="P27" i="1"/>
  <c r="P19" i="1"/>
  <c r="P50" i="1"/>
  <c r="P42" i="1"/>
  <c r="P34" i="1"/>
  <c r="P26" i="1"/>
  <c r="P18" i="1"/>
  <c r="P49" i="1"/>
  <c r="P41" i="1"/>
  <c r="P33" i="1"/>
  <c r="P25" i="1"/>
  <c r="P17" i="1"/>
  <c r="P48" i="1"/>
  <c r="P40" i="1"/>
  <c r="P32" i="1"/>
  <c r="P24" i="1"/>
  <c r="P16" i="1"/>
  <c r="P47" i="1"/>
  <c r="P39" i="1"/>
  <c r="P31" i="1"/>
  <c r="P23" i="1"/>
  <c r="P15" i="1"/>
</calcChain>
</file>

<file path=xl/sharedStrings.xml><?xml version="1.0" encoding="utf-8"?>
<sst xmlns="http://schemas.openxmlformats.org/spreadsheetml/2006/main" count="15" uniqueCount="11">
  <si>
    <t>Temperature_C</t>
  </si>
  <si>
    <t>AvgSpeciHeat_J_gK</t>
  </si>
  <si>
    <t>Uncertai95CI_J_gK</t>
  </si>
  <si>
    <t>PercenUncertai95CI</t>
  </si>
  <si>
    <t>RandomUncertai_scp</t>
  </si>
  <si>
    <t>SystemUncertai_bcp</t>
  </si>
  <si>
    <t>AvgThermDiff_mm2_s</t>
  </si>
  <si>
    <t>Uncertai95CI_mm2_s</t>
  </si>
  <si>
    <t>RandomUncertai_salpha</t>
  </si>
  <si>
    <t>SystemUncertai_balpha</t>
  </si>
  <si>
    <t>Thermal Conductivity (W/mK)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</si>
</sst>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K_Results_Uncertainty_95CI_2!$N$1</c:f>
              <c:strCache>
                <c:ptCount val="1"/>
                <c:pt idx="0">
                  <c:v>Thermal Conductivity (W/mK)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K_Results_Uncertainty_95CI_2!$G$2:$G$60</c:f>
              <c:numCache>
                <c:formatCode>General</c:formatCode>
                <c:ptCount val="59"/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</c:numCache>
            </c:numRef>
          </c:xVal>
          <c:yVal>
            <c:numRef>
              <c:f>K_Results_Uncertainty_95CI_2!$N$2:$N$60</c:f>
              <c:numCache>
                <c:formatCode>General</c:formatCode>
                <c:ptCount val="59"/>
                <c:pt idx="12">
                  <c:v>14.409551294568395</c:v>
                </c:pt>
                <c:pt idx="13">
                  <c:v>14.378495433237333</c:v>
                </c:pt>
                <c:pt idx="14">
                  <c:v>14.358431763003617</c:v>
                </c:pt>
                <c:pt idx="15">
                  <c:v>14.392707807328701</c:v>
                </c:pt>
                <c:pt idx="16">
                  <c:v>14.365827241398025</c:v>
                </c:pt>
                <c:pt idx="17">
                  <c:v>14.333742851324653</c:v>
                </c:pt>
                <c:pt idx="18">
                  <c:v>14.308157560735252</c:v>
                </c:pt>
                <c:pt idx="19">
                  <c:v>14.242468180224458</c:v>
                </c:pt>
                <c:pt idx="20">
                  <c:v>14.20062880371969</c:v>
                </c:pt>
                <c:pt idx="21">
                  <c:v>14.150366257616684</c:v>
                </c:pt>
                <c:pt idx="22">
                  <c:v>14.055204638659408</c:v>
                </c:pt>
                <c:pt idx="23">
                  <c:v>13.949335623625387</c:v>
                </c:pt>
                <c:pt idx="24">
                  <c:v>13.804260140300043</c:v>
                </c:pt>
                <c:pt idx="25">
                  <c:v>13.585486491128329</c:v>
                </c:pt>
                <c:pt idx="26">
                  <c:v>13.332994699459181</c:v>
                </c:pt>
                <c:pt idx="27">
                  <c:v>13.144026525815605</c:v>
                </c:pt>
                <c:pt idx="28">
                  <c:v>12.905466750110659</c:v>
                </c:pt>
                <c:pt idx="29">
                  <c:v>12.781268725486097</c:v>
                </c:pt>
                <c:pt idx="30">
                  <c:v>12.62697278292115</c:v>
                </c:pt>
                <c:pt idx="31">
                  <c:v>12.46311158144672</c:v>
                </c:pt>
                <c:pt idx="32">
                  <c:v>12.362396272807448</c:v>
                </c:pt>
                <c:pt idx="33">
                  <c:v>12.249059588731981</c:v>
                </c:pt>
                <c:pt idx="34">
                  <c:v>12.165234607256076</c:v>
                </c:pt>
                <c:pt idx="35">
                  <c:v>12.049665078402244</c:v>
                </c:pt>
                <c:pt idx="36">
                  <c:v>11.929930528024673</c:v>
                </c:pt>
                <c:pt idx="37">
                  <c:v>11.826172810056425</c:v>
                </c:pt>
                <c:pt idx="38">
                  <c:v>11.747167679162201</c:v>
                </c:pt>
                <c:pt idx="39">
                  <c:v>11.641469638947319</c:v>
                </c:pt>
                <c:pt idx="40">
                  <c:v>11.546846193271005</c:v>
                </c:pt>
                <c:pt idx="41">
                  <c:v>11.464077322172299</c:v>
                </c:pt>
                <c:pt idx="42">
                  <c:v>11.409117290509249</c:v>
                </c:pt>
                <c:pt idx="43">
                  <c:v>11.333694370930596</c:v>
                </c:pt>
                <c:pt idx="44">
                  <c:v>11.284982934543695</c:v>
                </c:pt>
                <c:pt idx="45">
                  <c:v>11.241126626678001</c:v>
                </c:pt>
                <c:pt idx="46">
                  <c:v>11.15335208892356</c:v>
                </c:pt>
                <c:pt idx="47">
                  <c:v>11.080182049243914</c:v>
                </c:pt>
                <c:pt idx="48">
                  <c:v>10.984885092964969</c:v>
                </c:pt>
                <c:pt idx="49">
                  <c:v>10.916776466362098</c:v>
                </c:pt>
                <c:pt idx="50">
                  <c:v>10.84067022196481</c:v>
                </c:pt>
                <c:pt idx="51">
                  <c:v>10.785803181747303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4145-BDBD-ECBF03737C72}"/>
            </c:ext>
          </c:extLst>
        </c:ser>
        <c:ser>
          <c:idx val="1"/>
          <c:order val="1"/>
          <c:tx>
            <c:strRef>
              <c:f>K_Results_Uncertainty_95CI_2!$P$1</c:f>
              <c:strCache>
                <c:ptCount val="1"/>
                <c:pt idx="0">
                  <c:v>Thermal Conductivity (W/mK)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K_Results_Uncertainty_95CI_2!$G$2:$G$60</c:f>
              <c:numCache>
                <c:formatCode>General</c:formatCode>
                <c:ptCount val="59"/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</c:numCache>
            </c:numRef>
          </c:xVal>
          <c:yVal>
            <c:numRef>
              <c:f>K_Results_Uncertainty_95CI_2!$P$2:$P$60</c:f>
              <c:numCache>
                <c:formatCode>General</c:formatCode>
                <c:ptCount val="59"/>
                <c:pt idx="12">
                  <c:v>12.492856820586224</c:v>
                </c:pt>
                <c:pt idx="13">
                  <c:v>12.464929543192042</c:v>
                </c:pt>
                <c:pt idx="14">
                  <c:v>12.455854165626837</c:v>
                </c:pt>
                <c:pt idx="15">
                  <c:v>12.456088410792491</c:v>
                </c:pt>
                <c:pt idx="16">
                  <c:v>12.424025553610525</c:v>
                </c:pt>
                <c:pt idx="17">
                  <c:v>12.398818100690642</c:v>
                </c:pt>
                <c:pt idx="18">
                  <c:v>12.367118211124902</c:v>
                </c:pt>
                <c:pt idx="19">
                  <c:v>12.309105532908099</c:v>
                </c:pt>
                <c:pt idx="20">
                  <c:v>12.2616270675846</c:v>
                </c:pt>
                <c:pt idx="21">
                  <c:v>12.210835845187374</c:v>
                </c:pt>
                <c:pt idx="22">
                  <c:v>12.127554470177538</c:v>
                </c:pt>
                <c:pt idx="23">
                  <c:v>12.028343202931786</c:v>
                </c:pt>
                <c:pt idx="24">
                  <c:v>11.889575302003683</c:v>
                </c:pt>
                <c:pt idx="25">
                  <c:v>11.704425473152499</c:v>
                </c:pt>
                <c:pt idx="26">
                  <c:v>11.444155751807941</c:v>
                </c:pt>
                <c:pt idx="27">
                  <c:v>11.238155828834444</c:v>
                </c:pt>
                <c:pt idx="28">
                  <c:v>10.992133402878999</c:v>
                </c:pt>
                <c:pt idx="29">
                  <c:v>10.886471440131967</c:v>
                </c:pt>
                <c:pt idx="30">
                  <c:v>10.731675447739761</c:v>
                </c:pt>
                <c:pt idx="31">
                  <c:v>10.576347586765699</c:v>
                </c:pt>
                <c:pt idx="32">
                  <c:v>10.478024413787258</c:v>
                </c:pt>
                <c:pt idx="33">
                  <c:v>10.336457718907861</c:v>
                </c:pt>
                <c:pt idx="34">
                  <c:v>10.303162202037116</c:v>
                </c:pt>
                <c:pt idx="35">
                  <c:v>10.221052773404924</c:v>
                </c:pt>
                <c:pt idx="36">
                  <c:v>10.097394190793073</c:v>
                </c:pt>
                <c:pt idx="37">
                  <c:v>10.009153856809785</c:v>
                </c:pt>
                <c:pt idx="38">
                  <c:v>9.9499388888955913</c:v>
                </c:pt>
                <c:pt idx="39">
                  <c:v>9.851224522265138</c:v>
                </c:pt>
                <c:pt idx="40">
                  <c:v>9.7571493482955649</c:v>
                </c:pt>
                <c:pt idx="41">
                  <c:v>9.7064624805002389</c:v>
                </c:pt>
                <c:pt idx="42">
                  <c:v>9.6448417262862396</c:v>
                </c:pt>
                <c:pt idx="43">
                  <c:v>9.5771381462509755</c:v>
                </c:pt>
                <c:pt idx="44">
                  <c:v>9.5350263796229253</c:v>
                </c:pt>
                <c:pt idx="45">
                  <c:v>9.4794160858522112</c:v>
                </c:pt>
                <c:pt idx="46">
                  <c:v>9.4025140651655796</c:v>
                </c:pt>
                <c:pt idx="47">
                  <c:v>9.3018841235356344</c:v>
                </c:pt>
                <c:pt idx="48">
                  <c:v>9.2125458653616494</c:v>
                </c:pt>
                <c:pt idx="49">
                  <c:v>9.1352258024198978</c:v>
                </c:pt>
                <c:pt idx="50">
                  <c:v>9.0468468704997704</c:v>
                </c:pt>
                <c:pt idx="51">
                  <c:v>8.9647612767034435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3-4145-BDBD-ECBF03737C72}"/>
            </c:ext>
          </c:extLst>
        </c:ser>
        <c:ser>
          <c:idx val="2"/>
          <c:order val="2"/>
          <c:tx>
            <c:strRef>
              <c:f>K_Results_Uncertainty_95CI_2!$Q$1</c:f>
              <c:strCache>
                <c:ptCount val="1"/>
                <c:pt idx="0">
                  <c:v>Thermal Conductivity (W/mK)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K_Results_Uncertainty_95CI_2!$G$2:$G$60</c:f>
              <c:numCache>
                <c:formatCode>General</c:formatCode>
                <c:ptCount val="59"/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</c:numCache>
            </c:numRef>
          </c:xVal>
          <c:yVal>
            <c:numRef>
              <c:f>K_Results_Uncertainty_95CI_2!$Q$2:$Q$60</c:f>
              <c:numCache>
                <c:formatCode>General</c:formatCode>
                <c:ptCount val="59"/>
                <c:pt idx="12">
                  <c:v>16.326245768550564</c:v>
                </c:pt>
                <c:pt idx="13">
                  <c:v>16.292061323282624</c:v>
                </c:pt>
                <c:pt idx="14">
                  <c:v>16.261009360380399</c:v>
                </c:pt>
                <c:pt idx="15">
                  <c:v>16.32932720386491</c:v>
                </c:pt>
                <c:pt idx="16">
                  <c:v>16.307628929185526</c:v>
                </c:pt>
                <c:pt idx="17">
                  <c:v>16.268667601958661</c:v>
                </c:pt>
                <c:pt idx="18">
                  <c:v>16.249196910345603</c:v>
                </c:pt>
                <c:pt idx="19">
                  <c:v>16.175830827540818</c:v>
                </c:pt>
                <c:pt idx="20">
                  <c:v>16.139630539854778</c:v>
                </c:pt>
                <c:pt idx="21">
                  <c:v>16.089896670045995</c:v>
                </c:pt>
                <c:pt idx="22">
                  <c:v>15.982854807141278</c:v>
                </c:pt>
                <c:pt idx="23">
                  <c:v>15.870328044318988</c:v>
                </c:pt>
                <c:pt idx="24">
                  <c:v>15.718944978596403</c:v>
                </c:pt>
                <c:pt idx="25">
                  <c:v>15.466547509104158</c:v>
                </c:pt>
                <c:pt idx="26">
                  <c:v>15.221833647110422</c:v>
                </c:pt>
                <c:pt idx="27">
                  <c:v>15.049897222796766</c:v>
                </c:pt>
                <c:pt idx="28">
                  <c:v>14.818800097342319</c:v>
                </c:pt>
                <c:pt idx="29">
                  <c:v>14.676066010840227</c:v>
                </c:pt>
                <c:pt idx="30">
                  <c:v>14.52227011810254</c:v>
                </c:pt>
                <c:pt idx="31">
                  <c:v>14.34987557612774</c:v>
                </c:pt>
                <c:pt idx="32">
                  <c:v>14.246768131827638</c:v>
                </c:pt>
                <c:pt idx="33">
                  <c:v>14.161661458556102</c:v>
                </c:pt>
                <c:pt idx="34">
                  <c:v>14.027307012475037</c:v>
                </c:pt>
                <c:pt idx="35">
                  <c:v>13.878277383399563</c:v>
                </c:pt>
                <c:pt idx="36">
                  <c:v>13.762466865256274</c:v>
                </c:pt>
                <c:pt idx="37">
                  <c:v>13.643191763303065</c:v>
                </c:pt>
                <c:pt idx="38">
                  <c:v>13.544396469428811</c:v>
                </c:pt>
                <c:pt idx="39">
                  <c:v>13.4317147556295</c:v>
                </c:pt>
                <c:pt idx="40">
                  <c:v>13.336543038246445</c:v>
                </c:pt>
                <c:pt idx="41">
                  <c:v>13.221692163844359</c:v>
                </c:pt>
                <c:pt idx="42">
                  <c:v>13.173392854732258</c:v>
                </c:pt>
                <c:pt idx="43">
                  <c:v>13.090250595610216</c:v>
                </c:pt>
                <c:pt idx="44">
                  <c:v>13.034939489464465</c:v>
                </c:pt>
                <c:pt idx="45">
                  <c:v>13.002837167503792</c:v>
                </c:pt>
                <c:pt idx="46">
                  <c:v>12.90419011268154</c:v>
                </c:pt>
                <c:pt idx="47">
                  <c:v>12.858479974952195</c:v>
                </c:pt>
                <c:pt idx="48">
                  <c:v>12.757224320568289</c:v>
                </c:pt>
                <c:pt idx="49">
                  <c:v>12.698327130304298</c:v>
                </c:pt>
                <c:pt idx="50">
                  <c:v>12.63449357342985</c:v>
                </c:pt>
                <c:pt idx="51">
                  <c:v>12.606845086791163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3-4145-BDBD-ECBF0373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23247"/>
        <c:axId val="1944021759"/>
      </c:scatterChart>
      <c:valAx>
        <c:axId val="1943723247"/>
        <c:scaling>
          <c:orientation val="minMax"/>
          <c:max val="11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4021759"/>
        <c:crosses val="autoZero"/>
        <c:crossBetween val="midCat"/>
      </c:valAx>
      <c:valAx>
        <c:axId val="194402175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Thermal Conductivity (W/mK)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37232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4</xdr:row>
      <xdr:rowOff>165100</xdr:rowOff>
    </xdr:from>
    <xdr:to>
      <xdr:col>23</xdr:col>
      <xdr:colOff>609600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46DFA-F7ED-7CC8-D5AF-6E41902C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I1" workbookViewId="0">
      <selection activeCell="O12" sqref="O12"/>
    </sheetView>
  </sheetViews>
  <sheetFormatPr baseColWidth="10" defaultRowHeight="16" x14ac:dyDescent="0.2"/>
  <sheetData>
    <row r="1" spans="1:17" x14ac:dyDescent="0.2">
      <c r="A1" t="s">
        <v>0</v>
      </c>
      <c r="B1" t="s">
        <v>6</v>
      </c>
      <c r="C1" t="s">
        <v>7</v>
      </c>
      <c r="D1" t="s">
        <v>3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10</v>
      </c>
      <c r="P1" t="s">
        <v>10</v>
      </c>
      <c r="Q1" t="s">
        <v>10</v>
      </c>
    </row>
    <row r="2" spans="1:17" x14ac:dyDescent="0.2">
      <c r="A2">
        <v>25</v>
      </c>
      <c r="B2">
        <v>11.127750000000001</v>
      </c>
      <c r="C2">
        <v>1.3220848018948099</v>
      </c>
      <c r="D2">
        <v>11.8809714622885</v>
      </c>
      <c r="E2">
        <v>0.44183344335469499</v>
      </c>
      <c r="F2">
        <v>0.16691624999999999</v>
      </c>
      <c r="M2">
        <v>1.6</v>
      </c>
    </row>
    <row r="3" spans="1:17" x14ac:dyDescent="0.2">
      <c r="A3">
        <v>40</v>
      </c>
      <c r="B3">
        <v>10.769500000000001</v>
      </c>
      <c r="C3">
        <v>1.2780193092476499</v>
      </c>
      <c r="D3">
        <v>11.8670254816625</v>
      </c>
      <c r="E3">
        <v>0.427151978223208</v>
      </c>
      <c r="F3">
        <v>0.16154250000000001</v>
      </c>
      <c r="M3">
        <f>$M$2-0.00005*A3</f>
        <v>1.5980000000000001</v>
      </c>
    </row>
    <row r="4" spans="1:17" x14ac:dyDescent="0.2">
      <c r="A4">
        <v>60</v>
      </c>
      <c r="B4">
        <v>10.34125</v>
      </c>
      <c r="C4">
        <v>1.2060219487338699</v>
      </c>
      <c r="D4">
        <v>11.662245364282599</v>
      </c>
      <c r="E4">
        <v>0.403607095452991</v>
      </c>
      <c r="F4">
        <v>0.15511875</v>
      </c>
      <c r="M4">
        <f t="shared" ref="M4:M53" si="0">$M$2-0.00005*A4</f>
        <v>1.5970000000000002</v>
      </c>
    </row>
    <row r="5" spans="1:17" x14ac:dyDescent="0.2">
      <c r="A5">
        <v>80</v>
      </c>
      <c r="B5">
        <v>9.9372500000000006</v>
      </c>
      <c r="C5">
        <v>1.1541775268807699</v>
      </c>
      <c r="D5">
        <v>11.6146572430075</v>
      </c>
      <c r="E5">
        <v>0.38632458826743099</v>
      </c>
      <c r="F5">
        <v>0.14905874999999999</v>
      </c>
      <c r="M5">
        <f t="shared" si="0"/>
        <v>1.5960000000000001</v>
      </c>
    </row>
    <row r="6" spans="1:17" x14ac:dyDescent="0.2">
      <c r="A6">
        <v>100</v>
      </c>
      <c r="B6">
        <v>9.5579999999999998</v>
      </c>
      <c r="C6">
        <v>1.1204206923655</v>
      </c>
      <c r="D6">
        <v>11.722334090453</v>
      </c>
      <c r="E6">
        <v>0.37476934573147802</v>
      </c>
      <c r="F6">
        <v>0.14337</v>
      </c>
      <c r="M6">
        <f t="shared" si="0"/>
        <v>1.5950000000000002</v>
      </c>
    </row>
    <row r="7" spans="1:17" x14ac:dyDescent="0.2">
      <c r="A7">
        <v>120</v>
      </c>
      <c r="B7">
        <v>9.2097499999999997</v>
      </c>
      <c r="C7">
        <v>1.0665361640433999</v>
      </c>
      <c r="D7">
        <v>11.580511567017499</v>
      </c>
      <c r="E7">
        <v>0.35709712147631001</v>
      </c>
      <c r="F7">
        <v>0.13814625</v>
      </c>
      <c r="M7">
        <f t="shared" si="0"/>
        <v>1.5940000000000001</v>
      </c>
    </row>
    <row r="8" spans="1:17" x14ac:dyDescent="0.2">
      <c r="A8">
        <v>140</v>
      </c>
      <c r="B8">
        <v>8.8922500000000007</v>
      </c>
      <c r="C8">
        <v>1.0512396212584401</v>
      </c>
      <c r="D8">
        <v>11.8219755546509</v>
      </c>
      <c r="E8">
        <v>0.35141052085369701</v>
      </c>
      <c r="F8">
        <v>0.13338375</v>
      </c>
      <c r="M8">
        <f t="shared" si="0"/>
        <v>1.5930000000000002</v>
      </c>
    </row>
    <row r="9" spans="1:17" x14ac:dyDescent="0.2">
      <c r="A9">
        <v>160</v>
      </c>
      <c r="B9">
        <v>8.6037499999999998</v>
      </c>
      <c r="C9">
        <v>1.0206647891810601</v>
      </c>
      <c r="D9">
        <v>11.863022393503501</v>
      </c>
      <c r="E9">
        <v>0.34111309830220998</v>
      </c>
      <c r="F9">
        <v>0.12905625000000001</v>
      </c>
      <c r="M9">
        <f t="shared" si="0"/>
        <v>1.5920000000000001</v>
      </c>
    </row>
    <row r="10" spans="1:17" x14ac:dyDescent="0.2">
      <c r="A10">
        <v>180</v>
      </c>
      <c r="B10">
        <v>8.3227499999999992</v>
      </c>
      <c r="C10">
        <v>0.97824573036770202</v>
      </c>
      <c r="D10">
        <v>11.7538761871701</v>
      </c>
      <c r="E10">
        <v>0.32714602371621998</v>
      </c>
      <c r="F10">
        <v>0.12484125</v>
      </c>
      <c r="M10">
        <f t="shared" si="0"/>
        <v>1.5910000000000002</v>
      </c>
    </row>
    <row r="11" spans="1:17" x14ac:dyDescent="0.2">
      <c r="A11">
        <v>200</v>
      </c>
      <c r="B11">
        <v>8.0757499999999993</v>
      </c>
      <c r="C11">
        <v>0.96474005951166297</v>
      </c>
      <c r="D11">
        <v>11.9461357708159</v>
      </c>
      <c r="E11">
        <v>0.32225598003243699</v>
      </c>
      <c r="F11">
        <v>0.12113625</v>
      </c>
      <c r="M11">
        <f t="shared" si="0"/>
        <v>1.59</v>
      </c>
    </row>
    <row r="12" spans="1:17" x14ac:dyDescent="0.2">
      <c r="A12">
        <v>220</v>
      </c>
      <c r="B12">
        <v>7.8380000000000001</v>
      </c>
      <c r="C12">
        <v>0.93278118229933804</v>
      </c>
      <c r="D12">
        <v>11.900755068886699</v>
      </c>
      <c r="E12">
        <v>0.31166104050180299</v>
      </c>
      <c r="F12">
        <v>0.11756999999999999</v>
      </c>
      <c r="M12">
        <f t="shared" si="0"/>
        <v>1.5890000000000002</v>
      </c>
    </row>
    <row r="13" spans="1:17" x14ac:dyDescent="0.2">
      <c r="A13">
        <v>240</v>
      </c>
      <c r="B13">
        <v>7.6375000000000002</v>
      </c>
      <c r="C13">
        <v>0.92057016267197</v>
      </c>
      <c r="D13">
        <v>12.053291818945601</v>
      </c>
      <c r="E13">
        <v>0.30729627397676001</v>
      </c>
      <c r="F13">
        <v>0.1145625</v>
      </c>
      <c r="M13">
        <f t="shared" si="0"/>
        <v>1.5880000000000001</v>
      </c>
    </row>
    <row r="14" spans="1:17" x14ac:dyDescent="0.2">
      <c r="A14">
        <v>260</v>
      </c>
      <c r="B14">
        <v>7.4320000000000004</v>
      </c>
      <c r="C14">
        <v>0.90424097782062296</v>
      </c>
      <c r="D14">
        <v>12.1668592279417</v>
      </c>
      <c r="E14">
        <v>0.30163726836494598</v>
      </c>
      <c r="F14">
        <v>0.11148</v>
      </c>
      <c r="G14">
        <v>260</v>
      </c>
      <c r="H14">
        <v>1.22170915859079</v>
      </c>
      <c r="I14">
        <v>4.3257191820598201E-2</v>
      </c>
      <c r="J14">
        <v>3.5407111026731002</v>
      </c>
      <c r="K14">
        <v>5.2948310487446297E-3</v>
      </c>
      <c r="L14">
        <v>2.1379910275338799E-2</v>
      </c>
      <c r="M14">
        <f t="shared" si="0"/>
        <v>1.5870000000000002</v>
      </c>
      <c r="N14">
        <f>B14*H14*M14</f>
        <v>14.409551294568395</v>
      </c>
      <c r="O14">
        <v>1.9166944739821701</v>
      </c>
      <c r="P14">
        <f>N14-O14</f>
        <v>12.492856820586224</v>
      </c>
      <c r="Q14">
        <f>N14+O14</f>
        <v>16.326245768550564</v>
      </c>
    </row>
    <row r="15" spans="1:17" x14ac:dyDescent="0.2">
      <c r="A15">
        <v>280</v>
      </c>
      <c r="B15">
        <v>7.2469999999999999</v>
      </c>
      <c r="C15">
        <v>0.88150679095866002</v>
      </c>
      <c r="D15">
        <v>12.1637476329331</v>
      </c>
      <c r="E15">
        <v>0.29406653158766599</v>
      </c>
      <c r="F15">
        <v>0.108705</v>
      </c>
      <c r="G15">
        <v>280</v>
      </c>
      <c r="H15">
        <v>1.2509847039577999</v>
      </c>
      <c r="I15">
        <v>4.4318535397175299E-2</v>
      </c>
      <c r="J15">
        <v>3.54269202948386</v>
      </c>
      <c r="K15">
        <v>5.4678488516673503E-3</v>
      </c>
      <c r="L15">
        <v>2.18922323192615E-2</v>
      </c>
      <c r="M15">
        <f t="shared" si="0"/>
        <v>1.5860000000000001</v>
      </c>
      <c r="N15">
        <f t="shared" ref="N15:N53" si="1">B15*H15*M15</f>
        <v>14.378495433237333</v>
      </c>
      <c r="O15">
        <v>1.9135658900452901</v>
      </c>
      <c r="P15">
        <f t="shared" ref="P15:P53" si="2">N15-O15</f>
        <v>12.464929543192042</v>
      </c>
      <c r="Q15">
        <f t="shared" ref="Q15:Q53" si="3">N15+O15</f>
        <v>16.292061323282624</v>
      </c>
    </row>
    <row r="16" spans="1:17" x14ac:dyDescent="0.2">
      <c r="A16">
        <v>300</v>
      </c>
      <c r="B16">
        <v>7.0744999999999996</v>
      </c>
      <c r="C16">
        <v>0.855152663305209</v>
      </c>
      <c r="D16">
        <v>12.087817701678</v>
      </c>
      <c r="E16">
        <v>0.28539931820754799</v>
      </c>
      <c r="F16">
        <v>0.1061175</v>
      </c>
      <c r="G16">
        <v>300</v>
      </c>
      <c r="H16">
        <v>1.28050710079085</v>
      </c>
      <c r="I16">
        <v>4.5212118147471503E-2</v>
      </c>
      <c r="J16">
        <v>3.53079792525542</v>
      </c>
      <c r="K16">
        <v>5.3059915242884004E-3</v>
      </c>
      <c r="L16">
        <v>2.2408874263839799E-2</v>
      </c>
      <c r="M16">
        <f t="shared" si="0"/>
        <v>1.5850000000000002</v>
      </c>
      <c r="N16">
        <f t="shared" si="1"/>
        <v>14.358431763003617</v>
      </c>
      <c r="O16">
        <v>1.90257759737678</v>
      </c>
      <c r="P16">
        <f t="shared" si="2"/>
        <v>12.455854165626837</v>
      </c>
      <c r="Q16">
        <f t="shared" si="3"/>
        <v>16.261009360380399</v>
      </c>
    </row>
    <row r="17" spans="1:17" x14ac:dyDescent="0.2">
      <c r="A17">
        <v>320</v>
      </c>
      <c r="B17">
        <v>6.9147499999999997</v>
      </c>
      <c r="C17">
        <v>0.85456862410141099</v>
      </c>
      <c r="D17">
        <v>12.358633704781999</v>
      </c>
      <c r="E17">
        <v>0.28475870633456202</v>
      </c>
      <c r="F17">
        <v>0.10372125</v>
      </c>
      <c r="G17">
        <v>320</v>
      </c>
      <c r="H17">
        <v>1.31404684680135</v>
      </c>
      <c r="I17">
        <v>4.5688109182822803E-2</v>
      </c>
      <c r="J17">
        <v>3.4769010932933502</v>
      </c>
      <c r="K17">
        <v>3.7596263189568499E-3</v>
      </c>
      <c r="L17">
        <v>2.29958198190236E-2</v>
      </c>
      <c r="M17">
        <f t="shared" si="0"/>
        <v>1.5840000000000001</v>
      </c>
      <c r="N17">
        <f t="shared" si="1"/>
        <v>14.392707807328701</v>
      </c>
      <c r="O17">
        <v>1.93661939653621</v>
      </c>
      <c r="P17">
        <f t="shared" si="2"/>
        <v>12.456088410792491</v>
      </c>
      <c r="Q17">
        <f t="shared" si="3"/>
        <v>16.32932720386491</v>
      </c>
    </row>
    <row r="18" spans="1:17" x14ac:dyDescent="0.2">
      <c r="A18">
        <v>340</v>
      </c>
      <c r="B18">
        <v>6.76675</v>
      </c>
      <c r="C18">
        <v>0.83892554922640195</v>
      </c>
      <c r="D18">
        <v>12.397761838791199</v>
      </c>
      <c r="E18">
        <v>0.27948606107162699</v>
      </c>
      <c r="F18">
        <v>0.10150125</v>
      </c>
      <c r="G18">
        <v>340</v>
      </c>
      <c r="H18">
        <v>1.34112603348902</v>
      </c>
      <c r="I18">
        <v>4.7300337613749598E-2</v>
      </c>
      <c r="J18">
        <v>3.5269121941280099</v>
      </c>
      <c r="K18">
        <v>5.4533816246969498E-3</v>
      </c>
      <c r="L18">
        <v>2.3469705586057901E-2</v>
      </c>
      <c r="M18">
        <f t="shared" si="0"/>
        <v>1.5830000000000002</v>
      </c>
      <c r="N18">
        <f t="shared" si="1"/>
        <v>14.365827241398025</v>
      </c>
      <c r="O18">
        <v>1.9418016877875</v>
      </c>
      <c r="P18">
        <f t="shared" si="2"/>
        <v>12.424025553610525</v>
      </c>
      <c r="Q18">
        <f t="shared" si="3"/>
        <v>16.307628929185526</v>
      </c>
    </row>
    <row r="19" spans="1:17" x14ac:dyDescent="0.2">
      <c r="A19">
        <v>360</v>
      </c>
      <c r="B19">
        <v>6.6289999999999996</v>
      </c>
      <c r="C19">
        <v>0.81890070373345203</v>
      </c>
      <c r="D19">
        <v>12.353306739077601</v>
      </c>
      <c r="E19">
        <v>0.27287623110120801</v>
      </c>
      <c r="F19">
        <v>9.9434999999999996E-2</v>
      </c>
      <c r="G19">
        <v>360</v>
      </c>
      <c r="H19">
        <v>1.36680044253744</v>
      </c>
      <c r="I19">
        <v>4.8543092704662102E-2</v>
      </c>
      <c r="J19">
        <v>3.5515859663128801</v>
      </c>
      <c r="K19">
        <v>6.1945533025158702E-3</v>
      </c>
      <c r="L19">
        <v>2.39190077444052E-2</v>
      </c>
      <c r="M19">
        <f t="shared" si="0"/>
        <v>1.5820000000000001</v>
      </c>
      <c r="N19">
        <f t="shared" si="1"/>
        <v>14.333742851324653</v>
      </c>
      <c r="O19">
        <v>1.9349247506340099</v>
      </c>
      <c r="P19">
        <f t="shared" si="2"/>
        <v>12.398818100690642</v>
      </c>
      <c r="Q19">
        <f t="shared" si="3"/>
        <v>16.268667601958661</v>
      </c>
    </row>
    <row r="20" spans="1:17" x14ac:dyDescent="0.2">
      <c r="A20">
        <v>380</v>
      </c>
      <c r="B20">
        <v>6.5004999999999997</v>
      </c>
      <c r="C20">
        <v>0.80887791294061795</v>
      </c>
      <c r="D20">
        <v>12.4433184053629</v>
      </c>
      <c r="E20">
        <v>0.26939650919539898</v>
      </c>
      <c r="F20">
        <v>9.7507499999999997E-2</v>
      </c>
      <c r="G20">
        <v>380</v>
      </c>
      <c r="H20">
        <v>1.39221106581888</v>
      </c>
      <c r="I20">
        <v>4.8947004914845597E-2</v>
      </c>
      <c r="J20">
        <v>3.5157747353527502</v>
      </c>
      <c r="K20">
        <v>5.33844087136566E-3</v>
      </c>
      <c r="L20">
        <v>2.4363693651830401E-2</v>
      </c>
      <c r="M20">
        <f t="shared" si="0"/>
        <v>1.5810000000000002</v>
      </c>
      <c r="N20">
        <f t="shared" si="1"/>
        <v>14.308157560735252</v>
      </c>
      <c r="O20">
        <v>1.94103934961035</v>
      </c>
      <c r="P20">
        <f t="shared" si="2"/>
        <v>12.367118211124902</v>
      </c>
      <c r="Q20">
        <f t="shared" si="3"/>
        <v>16.249196910345603</v>
      </c>
    </row>
    <row r="21" spans="1:17" x14ac:dyDescent="0.2">
      <c r="A21">
        <v>400</v>
      </c>
      <c r="B21">
        <v>6.3789999999999996</v>
      </c>
      <c r="C21">
        <v>0.79285690955577504</v>
      </c>
      <c r="D21">
        <v>12.4291724338576</v>
      </c>
      <c r="E21">
        <v>0.26407894179581998</v>
      </c>
      <c r="F21">
        <v>9.5685000000000006E-2</v>
      </c>
      <c r="G21">
        <v>400</v>
      </c>
      <c r="H21">
        <v>1.4131086952862</v>
      </c>
      <c r="I21">
        <v>5.0084929016242299E-2</v>
      </c>
      <c r="J21">
        <v>3.5443083170681899</v>
      </c>
      <c r="K21">
        <v>6.21861645139848E-3</v>
      </c>
      <c r="L21">
        <v>2.4729402167508401E-2</v>
      </c>
      <c r="M21">
        <f t="shared" si="0"/>
        <v>1.58</v>
      </c>
      <c r="N21">
        <f t="shared" si="1"/>
        <v>14.242468180224458</v>
      </c>
      <c r="O21">
        <v>1.9333626473163601</v>
      </c>
      <c r="P21">
        <f t="shared" si="2"/>
        <v>12.309105532908099</v>
      </c>
      <c r="Q21">
        <f t="shared" si="3"/>
        <v>16.175830827540818</v>
      </c>
    </row>
    <row r="22" spans="1:17" x14ac:dyDescent="0.2">
      <c r="A22">
        <v>420</v>
      </c>
      <c r="B22">
        <v>6.2642499999999997</v>
      </c>
      <c r="C22">
        <v>0.78284092484585899</v>
      </c>
      <c r="D22">
        <v>12.496961724801199</v>
      </c>
      <c r="E22">
        <v>0.26063767954768202</v>
      </c>
      <c r="F22">
        <v>9.3963749999999999E-2</v>
      </c>
      <c r="G22">
        <v>420</v>
      </c>
      <c r="H22">
        <v>1.4356757464388099</v>
      </c>
      <c r="I22">
        <v>5.1461846204432303E-2</v>
      </c>
      <c r="J22">
        <v>3.5845034181348501</v>
      </c>
      <c r="K22">
        <v>7.2904200639939097E-3</v>
      </c>
      <c r="L22">
        <v>2.5124325562679201E-2</v>
      </c>
      <c r="M22">
        <f t="shared" si="0"/>
        <v>1.5790000000000002</v>
      </c>
      <c r="N22">
        <f t="shared" si="1"/>
        <v>14.20062880371969</v>
      </c>
      <c r="O22">
        <v>1.93900173613509</v>
      </c>
      <c r="P22">
        <f t="shared" si="2"/>
        <v>12.2616270675846</v>
      </c>
      <c r="Q22">
        <f t="shared" si="3"/>
        <v>16.139630539854778</v>
      </c>
    </row>
    <row r="23" spans="1:17" x14ac:dyDescent="0.2">
      <c r="A23">
        <v>440</v>
      </c>
      <c r="B23">
        <v>6.1574999999999998</v>
      </c>
      <c r="C23">
        <v>0.77236396340385005</v>
      </c>
      <c r="D23">
        <v>12.5434667219464</v>
      </c>
      <c r="E23">
        <v>0.25708433279114201</v>
      </c>
      <c r="F23">
        <v>9.23625E-2</v>
      </c>
      <c r="G23">
        <v>440</v>
      </c>
      <c r="H23">
        <v>1.45631814814815</v>
      </c>
      <c r="I23">
        <v>5.2409482793288303E-2</v>
      </c>
      <c r="J23">
        <v>3.5987660292451999</v>
      </c>
      <c r="K23">
        <v>7.7099796190759498E-3</v>
      </c>
      <c r="L23">
        <v>2.5485567592592601E-2</v>
      </c>
      <c r="M23">
        <f t="shared" si="0"/>
        <v>1.5780000000000001</v>
      </c>
      <c r="N23">
        <f t="shared" si="1"/>
        <v>14.150366257616684</v>
      </c>
      <c r="O23">
        <v>1.93953041242931</v>
      </c>
      <c r="P23">
        <f t="shared" si="2"/>
        <v>12.210835845187374</v>
      </c>
      <c r="Q23">
        <f t="shared" si="3"/>
        <v>16.089896670045995</v>
      </c>
    </row>
    <row r="24" spans="1:17" x14ac:dyDescent="0.2">
      <c r="A24">
        <v>460</v>
      </c>
      <c r="B24">
        <v>6.0587499999999999</v>
      </c>
      <c r="C24">
        <v>0.76313150432332</v>
      </c>
      <c r="D24">
        <v>12.5955272015402</v>
      </c>
      <c r="E24">
        <v>0.253934456766571</v>
      </c>
      <c r="F24">
        <v>9.0881249999999997E-2</v>
      </c>
      <c r="G24">
        <v>460</v>
      </c>
      <c r="H24">
        <v>1.47103310717303</v>
      </c>
      <c r="I24">
        <v>5.1384180750902002E-2</v>
      </c>
      <c r="J24">
        <v>3.49306759313188</v>
      </c>
      <c r="K24">
        <v>4.8614482097512901E-3</v>
      </c>
      <c r="L24">
        <v>2.5743079375528E-2</v>
      </c>
      <c r="M24">
        <f t="shared" si="0"/>
        <v>1.5770000000000002</v>
      </c>
      <c r="N24">
        <f t="shared" si="1"/>
        <v>14.055204638659408</v>
      </c>
      <c r="O24">
        <v>1.9276501684818701</v>
      </c>
      <c r="P24">
        <f t="shared" si="2"/>
        <v>12.127554470177538</v>
      </c>
      <c r="Q24">
        <f t="shared" si="3"/>
        <v>15.982854807141278</v>
      </c>
    </row>
    <row r="25" spans="1:17" x14ac:dyDescent="0.2">
      <c r="A25">
        <v>480</v>
      </c>
      <c r="B25">
        <v>5.9672499999999999</v>
      </c>
      <c r="C25">
        <v>0.75539638776262397</v>
      </c>
      <c r="D25">
        <v>12.6590370398864</v>
      </c>
      <c r="E25">
        <v>0.25127392091765799</v>
      </c>
      <c r="F25">
        <v>8.9508749999999998E-2</v>
      </c>
      <c r="G25">
        <v>480</v>
      </c>
      <c r="H25">
        <v>1.4832797828189299</v>
      </c>
      <c r="I25">
        <v>5.16542018403265E-2</v>
      </c>
      <c r="J25">
        <v>3.4824314629407902</v>
      </c>
      <c r="K25">
        <v>4.4808919608357303E-3</v>
      </c>
      <c r="L25">
        <v>2.5957396199331399E-2</v>
      </c>
      <c r="M25">
        <f t="shared" si="0"/>
        <v>1.5760000000000001</v>
      </c>
      <c r="N25">
        <f t="shared" si="1"/>
        <v>13.949335623625387</v>
      </c>
      <c r="O25">
        <v>1.9209924206936</v>
      </c>
      <c r="P25">
        <f t="shared" si="2"/>
        <v>12.028343202931786</v>
      </c>
      <c r="Q25">
        <f t="shared" si="3"/>
        <v>15.870328044318988</v>
      </c>
    </row>
    <row r="26" spans="1:17" x14ac:dyDescent="0.2">
      <c r="A26">
        <v>500</v>
      </c>
      <c r="B26">
        <v>5.8840000000000003</v>
      </c>
      <c r="C26">
        <v>0.75256052976834398</v>
      </c>
      <c r="D26">
        <v>12.789947820672101</v>
      </c>
      <c r="E26">
        <v>0.250150787859376</v>
      </c>
      <c r="F26">
        <v>8.8260000000000005E-2</v>
      </c>
      <c r="G26">
        <v>500</v>
      </c>
      <c r="H26">
        <v>1.4895665555555599</v>
      </c>
      <c r="I26">
        <v>5.12642608609402E-2</v>
      </c>
      <c r="J26">
        <v>3.4415555766704502</v>
      </c>
      <c r="K26">
        <v>2.1387689116384098E-3</v>
      </c>
      <c r="L26">
        <v>2.6067414722222199E-2</v>
      </c>
      <c r="M26">
        <f t="shared" si="0"/>
        <v>1.5750000000000002</v>
      </c>
      <c r="N26">
        <f t="shared" si="1"/>
        <v>13.804260140300043</v>
      </c>
      <c r="O26">
        <v>1.9146848382963599</v>
      </c>
      <c r="P26">
        <f t="shared" si="2"/>
        <v>11.889575302003683</v>
      </c>
      <c r="Q26">
        <f t="shared" si="3"/>
        <v>15.718944978596403</v>
      </c>
    </row>
    <row r="27" spans="1:17" x14ac:dyDescent="0.2">
      <c r="A27">
        <v>520</v>
      </c>
      <c r="B27">
        <v>5.7990000000000004</v>
      </c>
      <c r="C27">
        <v>0.73678368374825798</v>
      </c>
      <c r="D27">
        <v>12.705357540063099</v>
      </c>
      <c r="E27">
        <v>0.24502563641382499</v>
      </c>
      <c r="F27">
        <v>8.6985000000000007E-2</v>
      </c>
      <c r="G27">
        <v>520</v>
      </c>
      <c r="H27">
        <v>1.48839210668013</v>
      </c>
      <c r="I27">
        <v>5.2527747763929399E-2</v>
      </c>
      <c r="J27">
        <v>3.5291605974109199</v>
      </c>
      <c r="K27">
        <v>6.1191619520217103E-3</v>
      </c>
      <c r="L27">
        <v>2.60468618669022E-2</v>
      </c>
      <c r="M27">
        <f t="shared" si="0"/>
        <v>1.5740000000000001</v>
      </c>
      <c r="N27">
        <f t="shared" si="1"/>
        <v>13.585486491128329</v>
      </c>
      <c r="O27">
        <v>1.88106101797583</v>
      </c>
      <c r="P27">
        <f t="shared" si="2"/>
        <v>11.704425473152499</v>
      </c>
      <c r="Q27">
        <f t="shared" si="3"/>
        <v>15.466547509104158</v>
      </c>
    </row>
    <row r="28" spans="1:17" x14ac:dyDescent="0.2">
      <c r="A28">
        <v>540</v>
      </c>
      <c r="B28">
        <v>5.7232500000000002</v>
      </c>
      <c r="C28">
        <v>0.74100001563223505</v>
      </c>
      <c r="D28">
        <v>12.947189370239499</v>
      </c>
      <c r="E28">
        <v>0.246095636897528</v>
      </c>
      <c r="F28">
        <v>8.5848750000000001E-2</v>
      </c>
      <c r="G28">
        <v>540</v>
      </c>
      <c r="H28">
        <v>1.48100412068863</v>
      </c>
      <c r="I28">
        <v>5.6715519105302398E-2</v>
      </c>
      <c r="J28">
        <v>3.8295314856336198</v>
      </c>
      <c r="K28">
        <v>1.16986283786233E-2</v>
      </c>
      <c r="L28">
        <v>2.5917572112051E-2</v>
      </c>
      <c r="M28">
        <f t="shared" si="0"/>
        <v>1.5730000000000002</v>
      </c>
      <c r="N28">
        <f t="shared" si="1"/>
        <v>13.332994699459181</v>
      </c>
      <c r="O28">
        <v>1.8888389476512399</v>
      </c>
      <c r="P28">
        <f t="shared" si="2"/>
        <v>11.444155751807941</v>
      </c>
      <c r="Q28">
        <f t="shared" si="3"/>
        <v>15.221833647110422</v>
      </c>
    </row>
    <row r="29" spans="1:17" x14ac:dyDescent="0.2">
      <c r="A29">
        <v>560</v>
      </c>
      <c r="B29">
        <v>5.6479999999999997</v>
      </c>
      <c r="C29">
        <v>0.73401878591001402</v>
      </c>
      <c r="D29">
        <v>12.996083319936499</v>
      </c>
      <c r="E29">
        <v>0.24371123623392199</v>
      </c>
      <c r="F29">
        <v>8.4720000000000004E-2</v>
      </c>
      <c r="G29">
        <v>560</v>
      </c>
      <c r="H29">
        <v>1.48040722895623</v>
      </c>
      <c r="I29">
        <v>6.8434879916496605E-2</v>
      </c>
      <c r="J29">
        <v>4.6227064133391904</v>
      </c>
      <c r="K29">
        <v>1.92225192559972E-2</v>
      </c>
      <c r="L29">
        <v>2.5907126506734001E-2</v>
      </c>
      <c r="M29">
        <f t="shared" si="0"/>
        <v>1.5720000000000001</v>
      </c>
      <c r="N29">
        <f t="shared" si="1"/>
        <v>13.144026525815605</v>
      </c>
      <c r="O29">
        <v>1.9058706969811601</v>
      </c>
      <c r="P29">
        <f t="shared" si="2"/>
        <v>11.238155828834444</v>
      </c>
      <c r="Q29">
        <f t="shared" si="3"/>
        <v>15.049897222796766</v>
      </c>
    </row>
    <row r="30" spans="1:17" x14ac:dyDescent="0.2">
      <c r="A30">
        <v>580</v>
      </c>
      <c r="B30">
        <v>5.5739999999999998</v>
      </c>
      <c r="C30">
        <v>0.72469830277895997</v>
      </c>
      <c r="D30">
        <v>13.0014047861313</v>
      </c>
      <c r="E30">
        <v>0.24061024846557699</v>
      </c>
      <c r="F30">
        <v>8.3610000000000004E-2</v>
      </c>
      <c r="G30">
        <v>580</v>
      </c>
      <c r="H30">
        <v>1.47377290147818</v>
      </c>
      <c r="I30">
        <v>8.0611374307927794E-2</v>
      </c>
      <c r="J30">
        <v>5.4697283568638797</v>
      </c>
      <c r="K30">
        <v>2.4494754838219699E-2</v>
      </c>
      <c r="L30">
        <v>2.5791025775868202E-2</v>
      </c>
      <c r="M30">
        <f t="shared" si="0"/>
        <v>1.5710000000000002</v>
      </c>
      <c r="N30">
        <f t="shared" si="1"/>
        <v>12.905466750110659</v>
      </c>
      <c r="O30">
        <v>1.91333334723166</v>
      </c>
      <c r="P30">
        <f t="shared" si="2"/>
        <v>10.992133402878999</v>
      </c>
      <c r="Q30">
        <f t="shared" si="3"/>
        <v>14.818800097342319</v>
      </c>
    </row>
    <row r="31" spans="1:17" x14ac:dyDescent="0.2">
      <c r="A31">
        <v>600</v>
      </c>
      <c r="B31">
        <v>5.5067500000000003</v>
      </c>
      <c r="C31">
        <v>0.71909827178126895</v>
      </c>
      <c r="D31">
        <v>13.058487706565</v>
      </c>
      <c r="E31">
        <v>0.23868000719233601</v>
      </c>
      <c r="F31">
        <v>8.2601250000000001E-2</v>
      </c>
      <c r="G31">
        <v>600</v>
      </c>
      <c r="H31">
        <v>1.47835574412134</v>
      </c>
      <c r="I31">
        <v>7.87185917745266E-2</v>
      </c>
      <c r="J31">
        <v>5.3247394673135897</v>
      </c>
      <c r="K31">
        <v>2.3741872455374E-2</v>
      </c>
      <c r="L31">
        <v>2.5871225522123498E-2</v>
      </c>
      <c r="M31">
        <f t="shared" si="0"/>
        <v>1.57</v>
      </c>
      <c r="N31">
        <f t="shared" si="1"/>
        <v>12.781268725486097</v>
      </c>
      <c r="O31">
        <v>1.8947972853541299</v>
      </c>
      <c r="P31">
        <f t="shared" si="2"/>
        <v>10.886471440131967</v>
      </c>
      <c r="Q31">
        <f t="shared" si="3"/>
        <v>14.676066010840227</v>
      </c>
    </row>
    <row r="32" spans="1:17" x14ac:dyDescent="0.2">
      <c r="A32">
        <v>620</v>
      </c>
      <c r="B32">
        <v>5.4442500000000003</v>
      </c>
      <c r="C32">
        <v>0.71353891705733896</v>
      </c>
      <c r="D32">
        <v>13.1062849255148</v>
      </c>
      <c r="E32">
        <v>0.236774373965315</v>
      </c>
      <c r="F32">
        <v>8.1663749999999993E-2</v>
      </c>
      <c r="G32">
        <v>620</v>
      </c>
      <c r="H32">
        <v>1.4782171649831699</v>
      </c>
      <c r="I32">
        <v>8.4138582423793698E-2</v>
      </c>
      <c r="J32">
        <v>5.6918959146812496</v>
      </c>
      <c r="K32">
        <v>2.5787586195886499E-2</v>
      </c>
      <c r="L32">
        <v>2.5868800387205401E-2</v>
      </c>
      <c r="M32">
        <f t="shared" si="0"/>
        <v>1.5690000000000002</v>
      </c>
      <c r="N32">
        <f t="shared" si="1"/>
        <v>12.62697278292115</v>
      </c>
      <c r="O32">
        <v>1.89529733518139</v>
      </c>
      <c r="P32">
        <f t="shared" si="2"/>
        <v>10.731675447739761</v>
      </c>
      <c r="Q32">
        <f t="shared" si="3"/>
        <v>14.52227011810254</v>
      </c>
    </row>
    <row r="33" spans="1:17" x14ac:dyDescent="0.2">
      <c r="A33">
        <v>640</v>
      </c>
      <c r="B33">
        <v>5.3867500000000001</v>
      </c>
      <c r="C33">
        <v>0.70780302819037799</v>
      </c>
      <c r="D33">
        <v>13.1397044264237</v>
      </c>
      <c r="E33">
        <v>0.23482693095128601</v>
      </c>
      <c r="F33">
        <v>8.0801250000000005E-2</v>
      </c>
      <c r="G33">
        <v>640</v>
      </c>
      <c r="H33">
        <v>1.4755488928150799</v>
      </c>
      <c r="I33">
        <v>8.7580049045810099E-2</v>
      </c>
      <c r="J33">
        <v>5.9354216910239703</v>
      </c>
      <c r="K33">
        <v>2.7014319875645398E-2</v>
      </c>
      <c r="L33">
        <v>2.5822105624263798E-2</v>
      </c>
      <c r="M33">
        <f t="shared" si="0"/>
        <v>1.5680000000000001</v>
      </c>
      <c r="N33">
        <f t="shared" si="1"/>
        <v>12.46311158144672</v>
      </c>
      <c r="O33">
        <v>1.88676399468102</v>
      </c>
      <c r="P33">
        <f t="shared" si="2"/>
        <v>10.576347586765699</v>
      </c>
      <c r="Q33">
        <f t="shared" si="3"/>
        <v>14.34987557612774</v>
      </c>
    </row>
    <row r="34" spans="1:17" x14ac:dyDescent="0.2">
      <c r="A34">
        <v>660</v>
      </c>
      <c r="B34">
        <v>5.327</v>
      </c>
      <c r="C34">
        <v>0.70294535146719395</v>
      </c>
      <c r="D34">
        <v>13.1958954658756</v>
      </c>
      <c r="E34">
        <v>0.23315097040329899</v>
      </c>
      <c r="F34">
        <v>7.9905000000000004E-2</v>
      </c>
      <c r="G34">
        <v>660</v>
      </c>
      <c r="H34">
        <v>1.48098604882155</v>
      </c>
      <c r="I34">
        <v>8.9858111448017905E-2</v>
      </c>
      <c r="J34">
        <v>6.0674515819726897</v>
      </c>
      <c r="K34">
        <v>2.7783893954288801E-2</v>
      </c>
      <c r="L34">
        <v>2.59172558543771E-2</v>
      </c>
      <c r="M34">
        <f t="shared" si="0"/>
        <v>1.5670000000000002</v>
      </c>
      <c r="N34">
        <f t="shared" si="1"/>
        <v>12.362396272807448</v>
      </c>
      <c r="O34">
        <v>1.8843718590201901</v>
      </c>
      <c r="P34">
        <f t="shared" si="2"/>
        <v>10.478024413787258</v>
      </c>
      <c r="Q34">
        <f t="shared" si="3"/>
        <v>14.246768131827638</v>
      </c>
    </row>
    <row r="35" spans="1:17" x14ac:dyDescent="0.2">
      <c r="A35">
        <v>680</v>
      </c>
      <c r="B35">
        <v>5.2720000000000002</v>
      </c>
      <c r="C35">
        <v>0.70047576127088595</v>
      </c>
      <c r="D35">
        <v>13.2867177782793</v>
      </c>
      <c r="E35">
        <v>0.23221429578444699</v>
      </c>
      <c r="F35">
        <v>7.9079999999999998E-2</v>
      </c>
      <c r="G35">
        <v>680</v>
      </c>
      <c r="H35">
        <v>1.48366409939544</v>
      </c>
      <c r="I35">
        <v>0.100898121809308</v>
      </c>
      <c r="J35">
        <v>6.8006041158792296</v>
      </c>
      <c r="K35">
        <v>3.1331568733293097E-2</v>
      </c>
      <c r="L35">
        <v>2.5964121739420101E-2</v>
      </c>
      <c r="M35">
        <f t="shared" si="0"/>
        <v>1.5660000000000001</v>
      </c>
      <c r="N35">
        <f t="shared" si="1"/>
        <v>12.249059588731981</v>
      </c>
      <c r="O35">
        <v>1.9126018698241201</v>
      </c>
      <c r="P35">
        <f t="shared" si="2"/>
        <v>10.336457718907861</v>
      </c>
      <c r="Q35">
        <f t="shared" si="3"/>
        <v>14.161661458556102</v>
      </c>
    </row>
    <row r="36" spans="1:17" x14ac:dyDescent="0.2">
      <c r="A36">
        <v>700</v>
      </c>
      <c r="B36">
        <v>5.2202500000000001</v>
      </c>
      <c r="C36">
        <v>0.69202688014018399</v>
      </c>
      <c r="D36">
        <v>13.256585032138</v>
      </c>
      <c r="E36">
        <v>0.229456967643173</v>
      </c>
      <c r="F36">
        <v>7.8303750000000005E-2</v>
      </c>
      <c r="G36">
        <v>700</v>
      </c>
      <c r="H36">
        <v>1.4890690767850101</v>
      </c>
      <c r="I36">
        <v>9.0280872226539799E-2</v>
      </c>
      <c r="J36">
        <v>6.0629069284993502</v>
      </c>
      <c r="K36">
        <v>2.7912591008563199E-2</v>
      </c>
      <c r="L36">
        <v>2.6058708843737701E-2</v>
      </c>
      <c r="M36">
        <f t="shared" si="0"/>
        <v>1.5650000000000002</v>
      </c>
      <c r="N36">
        <f t="shared" si="1"/>
        <v>12.165234607256076</v>
      </c>
      <c r="O36">
        <v>1.8620724052189599</v>
      </c>
      <c r="P36">
        <f t="shared" si="2"/>
        <v>10.303162202037116</v>
      </c>
      <c r="Q36">
        <f t="shared" si="3"/>
        <v>14.027307012475037</v>
      </c>
    </row>
    <row r="37" spans="1:17" x14ac:dyDescent="0.2">
      <c r="A37">
        <v>720</v>
      </c>
      <c r="B37">
        <v>5.17</v>
      </c>
      <c r="C37">
        <v>0.68886603024633497</v>
      </c>
      <c r="D37">
        <v>13.324294588903999</v>
      </c>
      <c r="E37">
        <v>0.228324923811075</v>
      </c>
      <c r="F37">
        <v>7.7549999999999994E-2</v>
      </c>
      <c r="G37">
        <v>720</v>
      </c>
      <c r="H37">
        <v>1.4902107226921799</v>
      </c>
      <c r="I37">
        <v>8.2834724424161899E-2</v>
      </c>
      <c r="J37">
        <v>5.5585913564301102</v>
      </c>
      <c r="K37">
        <v>2.5266502880319501E-2</v>
      </c>
      <c r="L37">
        <v>2.6078687647113099E-2</v>
      </c>
      <c r="M37">
        <f t="shared" si="0"/>
        <v>1.5640000000000001</v>
      </c>
      <c r="N37">
        <f t="shared" si="1"/>
        <v>12.049665078402244</v>
      </c>
      <c r="O37">
        <v>1.82861230499732</v>
      </c>
      <c r="P37">
        <f t="shared" si="2"/>
        <v>10.221052773404924</v>
      </c>
      <c r="Q37">
        <f t="shared" si="3"/>
        <v>13.878277383399563</v>
      </c>
    </row>
    <row r="38" spans="1:17" x14ac:dyDescent="0.2">
      <c r="A38">
        <v>740</v>
      </c>
      <c r="B38">
        <v>5.1230000000000002</v>
      </c>
      <c r="C38">
        <v>0.68926180564935502</v>
      </c>
      <c r="D38">
        <v>13.4542612853671</v>
      </c>
      <c r="E38">
        <v>0.22830676548597201</v>
      </c>
      <c r="F38">
        <v>7.6844999999999997E-2</v>
      </c>
      <c r="G38">
        <v>740</v>
      </c>
      <c r="H38">
        <v>1.4898912882595099</v>
      </c>
      <c r="I38">
        <v>8.5787924476768002E-2</v>
      </c>
      <c r="J38">
        <v>5.7579989327265304</v>
      </c>
      <c r="K38">
        <v>2.63460747641183E-2</v>
      </c>
      <c r="L38">
        <v>2.6073097544541401E-2</v>
      </c>
      <c r="M38">
        <f t="shared" si="0"/>
        <v>1.5630000000000002</v>
      </c>
      <c r="N38">
        <f t="shared" si="1"/>
        <v>11.929930528024673</v>
      </c>
      <c r="O38">
        <v>1.8325363372315999</v>
      </c>
      <c r="P38">
        <f t="shared" si="2"/>
        <v>10.097394190793073</v>
      </c>
      <c r="Q38">
        <f t="shared" si="3"/>
        <v>13.762466865256274</v>
      </c>
    </row>
    <row r="39" spans="1:17" x14ac:dyDescent="0.2">
      <c r="A39">
        <v>760</v>
      </c>
      <c r="B39">
        <v>5.0762499999999999</v>
      </c>
      <c r="C39">
        <v>0.68469198350728899</v>
      </c>
      <c r="D39">
        <v>13.4881454520027</v>
      </c>
      <c r="E39">
        <v>0.22675693668184299</v>
      </c>
      <c r="F39">
        <v>7.6143749999999996E-2</v>
      </c>
      <c r="G39">
        <v>760</v>
      </c>
      <c r="H39">
        <v>1.4914894605103699</v>
      </c>
      <c r="I39">
        <v>8.4577040014289298E-2</v>
      </c>
      <c r="J39">
        <v>5.6706428207241899</v>
      </c>
      <c r="K39">
        <v>2.5903925318282402E-2</v>
      </c>
      <c r="L39">
        <v>2.6101065558931501E-2</v>
      </c>
      <c r="M39">
        <f t="shared" si="0"/>
        <v>1.5620000000000001</v>
      </c>
      <c r="N39">
        <f t="shared" si="1"/>
        <v>11.826172810056425</v>
      </c>
      <c r="O39">
        <v>1.8170189532466401</v>
      </c>
      <c r="P39">
        <f t="shared" si="2"/>
        <v>10.009153856809785</v>
      </c>
      <c r="Q39">
        <f t="shared" si="3"/>
        <v>13.643191763303065</v>
      </c>
    </row>
    <row r="40" spans="1:17" x14ac:dyDescent="0.2">
      <c r="A40">
        <v>780</v>
      </c>
      <c r="B40">
        <v>5.0347499999999998</v>
      </c>
      <c r="C40">
        <v>0.68188155869189704</v>
      </c>
      <c r="D40">
        <v>13.543503822273101</v>
      </c>
      <c r="E40">
        <v>0.22575913602775899</v>
      </c>
      <c r="F40">
        <v>7.5521249999999998E-2</v>
      </c>
      <c r="G40">
        <v>780</v>
      </c>
      <c r="H40">
        <v>1.4946942171717199</v>
      </c>
      <c r="I40">
        <v>7.9956416415855602E-2</v>
      </c>
      <c r="J40">
        <v>5.3493494185821104</v>
      </c>
      <c r="K40">
        <v>2.41486112649681E-2</v>
      </c>
      <c r="L40">
        <v>2.6157148800505101E-2</v>
      </c>
      <c r="M40">
        <f t="shared" si="0"/>
        <v>1.5610000000000002</v>
      </c>
      <c r="N40">
        <f t="shared" si="1"/>
        <v>11.747167679162201</v>
      </c>
      <c r="O40">
        <v>1.79722879026661</v>
      </c>
      <c r="P40">
        <f t="shared" si="2"/>
        <v>9.9499388888955913</v>
      </c>
      <c r="Q40">
        <f t="shared" si="3"/>
        <v>13.544396469428811</v>
      </c>
    </row>
    <row r="41" spans="1:17" x14ac:dyDescent="0.2">
      <c r="A41">
        <v>800</v>
      </c>
      <c r="B41">
        <v>4.99</v>
      </c>
      <c r="C41">
        <v>0.68396452846814204</v>
      </c>
      <c r="D41">
        <v>13.706703977317501</v>
      </c>
      <c r="E41">
        <v>0.22626735660865099</v>
      </c>
      <c r="F41">
        <v>7.485E-2</v>
      </c>
      <c r="G41">
        <v>800</v>
      </c>
      <c r="H41">
        <v>1.4954870817207899</v>
      </c>
      <c r="I41">
        <v>7.7490843975301399E-2</v>
      </c>
      <c r="J41">
        <v>5.1816458278018702</v>
      </c>
      <c r="K41">
        <v>2.3158906240966799E-2</v>
      </c>
      <c r="L41">
        <v>2.6171023930113901E-2</v>
      </c>
      <c r="M41">
        <f t="shared" si="0"/>
        <v>1.56</v>
      </c>
      <c r="N41">
        <f t="shared" si="1"/>
        <v>11.641469638947319</v>
      </c>
      <c r="O41">
        <v>1.79024511668218</v>
      </c>
      <c r="P41">
        <f t="shared" si="2"/>
        <v>9.851224522265138</v>
      </c>
      <c r="Q41">
        <f t="shared" si="3"/>
        <v>13.4317147556295</v>
      </c>
    </row>
    <row r="42" spans="1:17" x14ac:dyDescent="0.2">
      <c r="A42">
        <v>820</v>
      </c>
      <c r="B42">
        <v>4.9522500000000003</v>
      </c>
      <c r="C42">
        <v>0.68743536225450597</v>
      </c>
      <c r="D42">
        <v>13.8812734061186</v>
      </c>
      <c r="E42">
        <v>0.22721442699206701</v>
      </c>
      <c r="F42">
        <v>7.4283749999999996E-2</v>
      </c>
      <c r="G42">
        <v>820</v>
      </c>
      <c r="H42">
        <v>1.4955974124111699</v>
      </c>
      <c r="I42">
        <v>7.63293584918317E-2</v>
      </c>
      <c r="J42">
        <v>5.1036032730743397</v>
      </c>
      <c r="K42">
        <v>2.2678324134671898E-2</v>
      </c>
      <c r="L42">
        <v>2.6172954717195499E-2</v>
      </c>
      <c r="M42">
        <f t="shared" si="0"/>
        <v>1.5590000000000002</v>
      </c>
      <c r="N42">
        <f t="shared" si="1"/>
        <v>11.546846193271005</v>
      </c>
      <c r="O42">
        <v>1.78969684497544</v>
      </c>
      <c r="P42">
        <f t="shared" si="2"/>
        <v>9.7571493482955649</v>
      </c>
      <c r="Q42">
        <f t="shared" si="3"/>
        <v>13.336543038246445</v>
      </c>
    </row>
    <row r="43" spans="1:17" x14ac:dyDescent="0.2">
      <c r="A43">
        <v>840</v>
      </c>
      <c r="B43">
        <v>4.9135</v>
      </c>
      <c r="C43">
        <v>0.68063913660237196</v>
      </c>
      <c r="D43">
        <v>13.852429767016799</v>
      </c>
      <c r="E43">
        <v>0.225001527772591</v>
      </c>
      <c r="F43">
        <v>7.3702500000000004E-2</v>
      </c>
      <c r="G43">
        <v>840</v>
      </c>
      <c r="H43">
        <v>1.4975477979798</v>
      </c>
      <c r="I43">
        <v>6.9698414356600694E-2</v>
      </c>
      <c r="J43">
        <v>4.6541695998367603</v>
      </c>
      <c r="K43">
        <v>1.96770704716984E-2</v>
      </c>
      <c r="L43">
        <v>2.6207086464646499E-2</v>
      </c>
      <c r="M43">
        <f t="shared" si="0"/>
        <v>1.5580000000000001</v>
      </c>
      <c r="N43">
        <f t="shared" si="1"/>
        <v>11.464077322172299</v>
      </c>
      <c r="O43">
        <v>1.7576148416720601</v>
      </c>
      <c r="P43">
        <f t="shared" si="2"/>
        <v>9.7064624805002389</v>
      </c>
      <c r="Q43">
        <f t="shared" si="3"/>
        <v>13.221692163844359</v>
      </c>
    </row>
    <row r="44" spans="1:17" x14ac:dyDescent="0.2">
      <c r="A44">
        <v>860</v>
      </c>
      <c r="B44">
        <v>4.8767500000000004</v>
      </c>
      <c r="C44">
        <v>0.68484585476429605</v>
      </c>
      <c r="D44">
        <v>14.0430789924498</v>
      </c>
      <c r="E44">
        <v>0.22618663937848599</v>
      </c>
      <c r="F44">
        <v>7.3151250000000001E-2</v>
      </c>
      <c r="G44">
        <v>860</v>
      </c>
      <c r="H44">
        <v>1.50256386273725</v>
      </c>
      <c r="I44">
        <v>6.8467098756194306E-2</v>
      </c>
      <c r="J44">
        <v>4.55668477421428</v>
      </c>
      <c r="K44">
        <v>1.9011166147874198E-2</v>
      </c>
      <c r="L44">
        <v>2.6294867597901901E-2</v>
      </c>
      <c r="M44">
        <f t="shared" si="0"/>
        <v>1.5570000000000002</v>
      </c>
      <c r="N44">
        <f t="shared" si="1"/>
        <v>11.409117290509249</v>
      </c>
      <c r="O44">
        <v>1.7642755642230099</v>
      </c>
      <c r="P44">
        <f t="shared" si="2"/>
        <v>9.6448417262862396</v>
      </c>
      <c r="Q44">
        <f t="shared" si="3"/>
        <v>13.173392854732258</v>
      </c>
    </row>
    <row r="45" spans="1:17" x14ac:dyDescent="0.2">
      <c r="A45">
        <v>880</v>
      </c>
      <c r="B45">
        <v>4.8445</v>
      </c>
      <c r="C45">
        <v>0.68437072584811998</v>
      </c>
      <c r="D45">
        <v>14.126756648738199</v>
      </c>
      <c r="E45">
        <v>0.22593403351420999</v>
      </c>
      <c r="F45">
        <v>7.2667499999999996E-2</v>
      </c>
      <c r="G45">
        <v>880</v>
      </c>
      <c r="H45">
        <v>1.50353292949689</v>
      </c>
      <c r="I45">
        <v>6.6557585127928406E-2</v>
      </c>
      <c r="J45">
        <v>4.4267460873104998</v>
      </c>
      <c r="K45">
        <v>1.7993518519759801E-2</v>
      </c>
      <c r="L45">
        <v>2.63118262661955E-2</v>
      </c>
      <c r="M45">
        <f t="shared" si="0"/>
        <v>1.556</v>
      </c>
      <c r="N45">
        <f t="shared" si="1"/>
        <v>11.333694370930596</v>
      </c>
      <c r="O45">
        <v>1.75655622467962</v>
      </c>
      <c r="P45">
        <f t="shared" si="2"/>
        <v>9.5771381462509755</v>
      </c>
      <c r="Q45">
        <f t="shared" si="3"/>
        <v>13.090250595610216</v>
      </c>
    </row>
    <row r="46" spans="1:17" x14ac:dyDescent="0.2">
      <c r="A46">
        <v>900</v>
      </c>
      <c r="B46">
        <v>4.8105000000000002</v>
      </c>
      <c r="C46">
        <v>0.68141289669889304</v>
      </c>
      <c r="D46">
        <v>14.165115823695899</v>
      </c>
      <c r="E46">
        <v>0.22492308870663599</v>
      </c>
      <c r="F46">
        <v>7.2157499999999999E-2</v>
      </c>
      <c r="G46">
        <v>900</v>
      </c>
      <c r="H46">
        <v>1.5086215054813701</v>
      </c>
      <c r="I46">
        <v>6.5260259722228903E-2</v>
      </c>
      <c r="J46">
        <v>4.3258205908582701</v>
      </c>
      <c r="K46">
        <v>1.72011291529332E-2</v>
      </c>
      <c r="L46">
        <v>2.6400876345923901E-2</v>
      </c>
      <c r="M46">
        <f t="shared" si="0"/>
        <v>1.5550000000000002</v>
      </c>
      <c r="N46">
        <f t="shared" si="1"/>
        <v>11.284982934543695</v>
      </c>
      <c r="O46">
        <v>1.7499565549207701</v>
      </c>
      <c r="P46">
        <f t="shared" si="2"/>
        <v>9.5350263796229253</v>
      </c>
      <c r="Q46">
        <f t="shared" si="3"/>
        <v>13.034939489464465</v>
      </c>
    </row>
    <row r="47" spans="1:17" x14ac:dyDescent="0.2">
      <c r="A47">
        <v>920</v>
      </c>
      <c r="B47">
        <v>4.7837500000000004</v>
      </c>
      <c r="C47">
        <v>0.68603077454982697</v>
      </c>
      <c r="D47">
        <v>14.340857581391701</v>
      </c>
      <c r="E47">
        <v>0.22626579134578301</v>
      </c>
      <c r="F47">
        <v>7.1756249999999994E-2</v>
      </c>
      <c r="G47">
        <v>920</v>
      </c>
      <c r="H47">
        <v>1.5121342498959001</v>
      </c>
      <c r="I47">
        <v>6.58605490793608E-2</v>
      </c>
      <c r="J47">
        <v>4.3554697001205396</v>
      </c>
      <c r="K47">
        <v>1.74975788966725E-2</v>
      </c>
      <c r="L47">
        <v>2.64623493731782E-2</v>
      </c>
      <c r="M47">
        <f t="shared" si="0"/>
        <v>1.554</v>
      </c>
      <c r="N47">
        <f t="shared" si="1"/>
        <v>11.241126626678001</v>
      </c>
      <c r="O47">
        <v>1.76171054082579</v>
      </c>
      <c r="P47">
        <f t="shared" si="2"/>
        <v>9.4794160858522112</v>
      </c>
      <c r="Q47">
        <f t="shared" si="3"/>
        <v>13.002837167503792</v>
      </c>
    </row>
    <row r="48" spans="1:17" x14ac:dyDescent="0.2">
      <c r="A48">
        <v>940</v>
      </c>
      <c r="B48">
        <v>4.7522500000000001</v>
      </c>
      <c r="C48">
        <v>0.68092144912352104</v>
      </c>
      <c r="D48">
        <v>14.328401265159</v>
      </c>
      <c r="E48">
        <v>0.22459468122227</v>
      </c>
      <c r="F48">
        <v>7.1283750000000007E-2</v>
      </c>
      <c r="G48">
        <v>940</v>
      </c>
      <c r="H48">
        <v>1.51124430453959</v>
      </c>
      <c r="I48">
        <v>6.7020400398368998E-2</v>
      </c>
      <c r="J48">
        <v>4.4347826620122301</v>
      </c>
      <c r="K48">
        <v>1.8151834197983E-2</v>
      </c>
      <c r="L48">
        <v>2.6446775329442802E-2</v>
      </c>
      <c r="M48">
        <f t="shared" si="0"/>
        <v>1.5530000000000002</v>
      </c>
      <c r="N48">
        <f t="shared" si="1"/>
        <v>11.15335208892356</v>
      </c>
      <c r="O48">
        <v>1.7508380237579799</v>
      </c>
      <c r="P48">
        <f t="shared" si="2"/>
        <v>9.4025140651655796</v>
      </c>
      <c r="Q48">
        <f t="shared" si="3"/>
        <v>12.90419011268154</v>
      </c>
    </row>
    <row r="49" spans="1:17" x14ac:dyDescent="0.2">
      <c r="A49">
        <v>960</v>
      </c>
      <c r="B49">
        <v>4.7234999999999996</v>
      </c>
      <c r="C49">
        <v>0.68992213396283397</v>
      </c>
      <c r="D49">
        <v>14.606163522024699</v>
      </c>
      <c r="E49">
        <v>0.22726718856887401</v>
      </c>
      <c r="F49">
        <v>7.0852499999999999E-2</v>
      </c>
      <c r="G49">
        <v>960</v>
      </c>
      <c r="H49">
        <v>1.51144121043771</v>
      </c>
      <c r="I49">
        <v>7.2271780908865005E-2</v>
      </c>
      <c r="J49">
        <v>4.7816468420849301</v>
      </c>
      <c r="K49">
        <v>2.07779081659791E-2</v>
      </c>
      <c r="L49">
        <v>2.6450221182659901E-2</v>
      </c>
      <c r="M49">
        <f t="shared" si="0"/>
        <v>1.552</v>
      </c>
      <c r="N49">
        <f t="shared" si="1"/>
        <v>11.080182049243914</v>
      </c>
      <c r="O49">
        <v>1.77829792570828</v>
      </c>
      <c r="P49">
        <f t="shared" si="2"/>
        <v>9.3018841235356344</v>
      </c>
      <c r="Q49">
        <f t="shared" si="3"/>
        <v>12.858479974952195</v>
      </c>
    </row>
    <row r="50" spans="1:17" x14ac:dyDescent="0.2">
      <c r="A50">
        <v>980</v>
      </c>
      <c r="B50">
        <v>4.6967499999999998</v>
      </c>
      <c r="C50">
        <v>0.68592772279367098</v>
      </c>
      <c r="D50">
        <v>14.6043055899009</v>
      </c>
      <c r="E50">
        <v>0.22597220514921701</v>
      </c>
      <c r="F50">
        <v>7.0451250000000007E-2</v>
      </c>
      <c r="G50">
        <v>980</v>
      </c>
      <c r="H50">
        <v>1.50794769061641</v>
      </c>
      <c r="I50">
        <v>7.5559648378177593E-2</v>
      </c>
      <c r="J50">
        <v>5.0107605753413598</v>
      </c>
      <c r="K50">
        <v>2.22724463240517E-2</v>
      </c>
      <c r="L50">
        <v>2.63890845857872E-2</v>
      </c>
      <c r="M50">
        <f t="shared" si="0"/>
        <v>1.5510000000000002</v>
      </c>
      <c r="N50">
        <f t="shared" si="1"/>
        <v>10.984885092964969</v>
      </c>
      <c r="O50">
        <v>1.7723392276033201</v>
      </c>
      <c r="P50">
        <f t="shared" si="2"/>
        <v>9.2125458653616494</v>
      </c>
      <c r="Q50">
        <f t="shared" si="3"/>
        <v>12.757224320568289</v>
      </c>
    </row>
    <row r="51" spans="1:17" x14ac:dyDescent="0.2">
      <c r="A51">
        <v>1000</v>
      </c>
      <c r="B51">
        <v>4.6712499999999997</v>
      </c>
      <c r="C51">
        <v>0.68485013478144596</v>
      </c>
      <c r="D51">
        <v>14.6609608730307</v>
      </c>
      <c r="E51">
        <v>0.22553279510232399</v>
      </c>
      <c r="F51">
        <v>7.0068749999999999E-2</v>
      </c>
      <c r="G51">
        <v>1000</v>
      </c>
      <c r="H51">
        <v>1.5077509427244</v>
      </c>
      <c r="I51">
        <v>8.14387595890875E-2</v>
      </c>
      <c r="J51">
        <v>5.4013403196374998</v>
      </c>
      <c r="K51">
        <v>2.4664305599599E-2</v>
      </c>
      <c r="L51">
        <v>2.6385641497677002E-2</v>
      </c>
      <c r="M51">
        <f t="shared" si="0"/>
        <v>1.55</v>
      </c>
      <c r="N51">
        <f t="shared" si="1"/>
        <v>10.916776466362098</v>
      </c>
      <c r="O51">
        <v>1.7815506639422001</v>
      </c>
      <c r="P51">
        <f t="shared" si="2"/>
        <v>9.1352258024198978</v>
      </c>
      <c r="Q51">
        <f t="shared" si="3"/>
        <v>12.698327130304298</v>
      </c>
    </row>
    <row r="52" spans="1:17" x14ac:dyDescent="0.2">
      <c r="A52">
        <v>1020</v>
      </c>
      <c r="B52">
        <v>4.6507500000000004</v>
      </c>
      <c r="C52">
        <v>0.68489238538252595</v>
      </c>
      <c r="D52">
        <v>14.7264932620013</v>
      </c>
      <c r="E52">
        <v>0.22548272291537799</v>
      </c>
      <c r="F52">
        <v>6.9761249999999997E-2</v>
      </c>
      <c r="G52">
        <v>1020</v>
      </c>
      <c r="H52">
        <v>1.5048101805170999</v>
      </c>
      <c r="I52">
        <v>8.8519987590297403E-2</v>
      </c>
      <c r="J52">
        <v>5.8824686818558796</v>
      </c>
      <c r="K52">
        <v>2.7272610096390301E-2</v>
      </c>
      <c r="L52">
        <v>2.6334178159049301E-2</v>
      </c>
      <c r="M52">
        <f t="shared" si="0"/>
        <v>1.5490000000000002</v>
      </c>
      <c r="N52">
        <f t="shared" si="1"/>
        <v>10.84067022196481</v>
      </c>
      <c r="O52">
        <v>1.7938233514650399</v>
      </c>
      <c r="P52">
        <f t="shared" si="2"/>
        <v>9.0468468704997704</v>
      </c>
      <c r="Q52">
        <f t="shared" si="3"/>
        <v>12.63449357342985</v>
      </c>
    </row>
    <row r="53" spans="1:17" x14ac:dyDescent="0.2">
      <c r="A53">
        <v>1040</v>
      </c>
      <c r="B53">
        <v>4.6282500000000004</v>
      </c>
      <c r="C53">
        <v>0.68493541095115995</v>
      </c>
      <c r="D53">
        <v>14.79901498301</v>
      </c>
      <c r="E53">
        <v>0.225440679558948</v>
      </c>
      <c r="F53">
        <v>6.9423750000000006E-2</v>
      </c>
      <c r="G53">
        <v>1040</v>
      </c>
      <c r="H53">
        <v>1.50544441523769</v>
      </c>
      <c r="I53">
        <v>9.9859210161387504E-2</v>
      </c>
      <c r="J53">
        <v>6.6332047301541301</v>
      </c>
      <c r="K53">
        <v>3.1011310126407801E-2</v>
      </c>
      <c r="L53">
        <v>2.63452772666595E-2</v>
      </c>
      <c r="M53">
        <f t="shared" si="0"/>
        <v>1.548</v>
      </c>
      <c r="N53">
        <f t="shared" si="1"/>
        <v>10.785803181747303</v>
      </c>
      <c r="O53">
        <v>1.82104190504386</v>
      </c>
      <c r="P53">
        <f t="shared" si="2"/>
        <v>8.9647612767034435</v>
      </c>
      <c r="Q53">
        <f t="shared" si="3"/>
        <v>12.606845086791163</v>
      </c>
    </row>
    <row r="54" spans="1:17" x14ac:dyDescent="0.2">
      <c r="A54">
        <v>1060</v>
      </c>
      <c r="B54">
        <v>4.6122500000000004</v>
      </c>
      <c r="C54">
        <v>0.68866979636791803</v>
      </c>
      <c r="D54">
        <v>14.9313197759861</v>
      </c>
      <c r="E54">
        <v>0.22655416938707301</v>
      </c>
      <c r="F54">
        <v>6.9183750000000002E-2</v>
      </c>
    </row>
    <row r="55" spans="1:17" x14ac:dyDescent="0.2">
      <c r="A55">
        <v>1080</v>
      </c>
      <c r="B55">
        <v>4.5962500000000004</v>
      </c>
      <c r="C55">
        <v>0.68422604616486804</v>
      </c>
      <c r="D55">
        <v>14.886615091974299</v>
      </c>
      <c r="E55">
        <v>0.22512431750775699</v>
      </c>
      <c r="F55">
        <v>6.8943749999999998E-2</v>
      </c>
    </row>
    <row r="56" spans="1:17" x14ac:dyDescent="0.2">
      <c r="A56">
        <v>1100</v>
      </c>
      <c r="B56">
        <v>4.5847499999999997</v>
      </c>
      <c r="C56">
        <v>0.68421288349546605</v>
      </c>
      <c r="D56">
        <v>14.9236683242372</v>
      </c>
      <c r="E56">
        <v>0.225081281614739</v>
      </c>
      <c r="F56">
        <v>6.8771250000000006E-2</v>
      </c>
    </row>
    <row r="57" spans="1:17" x14ac:dyDescent="0.2">
      <c r="A57">
        <v>1120</v>
      </c>
      <c r="B57">
        <v>4.5780000000000003</v>
      </c>
      <c r="C57">
        <v>0.68552492436684498</v>
      </c>
      <c r="D57">
        <v>14.974332118105</v>
      </c>
      <c r="E57">
        <v>0.22548706540878699</v>
      </c>
      <c r="F57">
        <v>6.8669999999999995E-2</v>
      </c>
    </row>
    <row r="58" spans="1:17" x14ac:dyDescent="0.2">
      <c r="A58">
        <v>1140</v>
      </c>
      <c r="B58">
        <v>4.5802500000000004</v>
      </c>
      <c r="C58">
        <v>0.68408499761983299</v>
      </c>
      <c r="D58">
        <v>14.9355384011753</v>
      </c>
      <c r="E58">
        <v>0.22502379503806499</v>
      </c>
      <c r="F58">
        <v>6.8703749999999994E-2</v>
      </c>
    </row>
    <row r="59" spans="1:17" x14ac:dyDescent="0.2">
      <c r="A59">
        <v>1160</v>
      </c>
      <c r="B59">
        <v>4.5852500000000003</v>
      </c>
      <c r="C59">
        <v>0.66925004104268104</v>
      </c>
      <c r="D59">
        <v>14.5957154144852</v>
      </c>
      <c r="E59">
        <v>0.220470283333907</v>
      </c>
      <c r="F59">
        <v>6.877875E-2</v>
      </c>
    </row>
    <row r="60" spans="1:17" x14ac:dyDescent="0.2">
      <c r="A60">
        <v>1180</v>
      </c>
      <c r="B60">
        <v>4.5982500000000002</v>
      </c>
      <c r="C60">
        <v>0.66785489923541996</v>
      </c>
      <c r="D60">
        <v>14.524110242710201</v>
      </c>
      <c r="E60">
        <v>0.22008658334089001</v>
      </c>
      <c r="F60">
        <v>6.897375E-2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K_Results_Uncertainty_95CI_2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Shomik Verma</cp:lastModifiedBy>
  <dcterms:created xsi:type="dcterms:W3CDTF">2022-11-16T19:13:19Z</dcterms:created>
  <dcterms:modified xsi:type="dcterms:W3CDTF">2022-11-16T19:39:20Z</dcterms:modified>
</cp:coreProperties>
</file>