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E9BE5B-2B4A-4221-9AE5-EAAF35E8272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" sheetId="5" r:id="rId1"/>
    <sheet name="Faculty Advisors" sheetId="1" r:id="rId2"/>
    <sheet name="Faculty List" sheetId="2" r:id="rId3"/>
    <sheet name="Part-Time" sheetId="3" r:id="rId4"/>
    <sheet name="Menu Sa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F10" i="4"/>
  <c r="E10" i="4"/>
  <c r="D10" i="4"/>
  <c r="C10" i="4"/>
  <c r="F5" i="2" l="1"/>
  <c r="F4" i="2"/>
  <c r="F3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2" i="1"/>
</calcChain>
</file>

<file path=xl/sharedStrings.xml><?xml version="1.0" encoding="utf-8"?>
<sst xmlns="http://schemas.openxmlformats.org/spreadsheetml/2006/main" count="411" uniqueCount="217">
  <si>
    <t>Faculty ID</t>
  </si>
  <si>
    <t>Contract</t>
  </si>
  <si>
    <t>Campus</t>
  </si>
  <si>
    <t>Last Name</t>
  </si>
  <si>
    <t>First Name</t>
  </si>
  <si>
    <t>Address</t>
  </si>
  <si>
    <t>City</t>
  </si>
  <si>
    <t>State</t>
  </si>
  <si>
    <t>Postal Code</t>
  </si>
  <si>
    <t>Home Phone</t>
  </si>
  <si>
    <t>Email</t>
  </si>
  <si>
    <t>FAC-0393</t>
  </si>
  <si>
    <t>Full-time</t>
  </si>
  <si>
    <t>Northwest</t>
  </si>
  <si>
    <t>Betancourt</t>
  </si>
  <si>
    <t>Charles</t>
  </si>
  <si>
    <t>156 Zaragoza St</t>
  </si>
  <si>
    <t>Elgin</t>
  </si>
  <si>
    <t>TX</t>
  </si>
  <si>
    <t>(512) 555-5123</t>
  </si>
  <si>
    <t>FAC-0767</t>
  </si>
  <si>
    <t>Southeast</t>
  </si>
  <si>
    <t>Soja</t>
  </si>
  <si>
    <t>Binit</t>
  </si>
  <si>
    <t>660 Cypress St</t>
  </si>
  <si>
    <t>Bastrop</t>
  </si>
  <si>
    <t>(512) 555-5124</t>
  </si>
  <si>
    <t>FAC-1133</t>
  </si>
  <si>
    <t>Bell</t>
  </si>
  <si>
    <t>Dora</t>
  </si>
  <si>
    <t>1450 Horseback Hollow</t>
  </si>
  <si>
    <t>Austin</t>
  </si>
  <si>
    <t>(512) 555-5125</t>
  </si>
  <si>
    <t>FAC-1283</t>
  </si>
  <si>
    <t>Hart-Rodríguez</t>
  </si>
  <si>
    <t>Melanie</t>
  </si>
  <si>
    <t>623 Camino Alto</t>
  </si>
  <si>
    <t>Leander</t>
  </si>
  <si>
    <t>(512) 555-5126</t>
  </si>
  <si>
    <t>FAC-1772</t>
  </si>
  <si>
    <t>Haq</t>
  </si>
  <si>
    <t>Mark</t>
  </si>
  <si>
    <t>1234 Tumbleweed Tri</t>
  </si>
  <si>
    <t>Dale</t>
  </si>
  <si>
    <t>(512) 555-5127</t>
  </si>
  <si>
    <t>FAC-2245</t>
  </si>
  <si>
    <t>Szulkin</t>
  </si>
  <si>
    <t>Martin</t>
  </si>
  <si>
    <t>3730 Deer Tri</t>
  </si>
  <si>
    <t>Spicewood</t>
  </si>
  <si>
    <t>(512) 555-5128</t>
  </si>
  <si>
    <t>FAC-2322</t>
  </si>
  <si>
    <t>Briggs</t>
  </si>
  <si>
    <t>Luis</t>
  </si>
  <si>
    <t>105 Bayou Bend Dr</t>
  </si>
  <si>
    <t>Buda</t>
  </si>
  <si>
    <t>(512) 555-5129</t>
  </si>
  <si>
    <t>FAC-2877</t>
  </si>
  <si>
    <t>Treiman</t>
  </si>
  <si>
    <t>Roger</t>
  </si>
  <si>
    <t>123 Moonlight PI</t>
  </si>
  <si>
    <t>Kyle</t>
  </si>
  <si>
    <t>(512) 555-5130</t>
  </si>
  <si>
    <t>FAC-2998</t>
  </si>
  <si>
    <t>Holland</t>
  </si>
  <si>
    <t>Timothy-John</t>
  </si>
  <si>
    <t>156 Keirsey Ln</t>
  </si>
  <si>
    <t>Red Rock</t>
  </si>
  <si>
    <t>(512) 555-5131</t>
  </si>
  <si>
    <t>FAC-3433</t>
  </si>
  <si>
    <t>Hackett</t>
  </si>
  <si>
    <t>Jessica</t>
  </si>
  <si>
    <t>1265 Summit St</t>
  </si>
  <si>
    <t>(512) 555-5132</t>
  </si>
  <si>
    <t>FAC-3991</t>
  </si>
  <si>
    <t>Capelle</t>
  </si>
  <si>
    <t>Arturo</t>
  </si>
  <si>
    <t>476 Rivers St</t>
  </si>
  <si>
    <t>Smithville</t>
  </si>
  <si>
    <t>(512) 555-5133</t>
  </si>
  <si>
    <t>FAC-4901</t>
  </si>
  <si>
    <t>Saguy</t>
  </si>
  <si>
    <t>Vilma</t>
  </si>
  <si>
    <t>600 Lonesome Lilly Way</t>
  </si>
  <si>
    <t>Pflugerville</t>
  </si>
  <si>
    <t>(512) 555-5134</t>
  </si>
  <si>
    <t>FAC-6543</t>
  </si>
  <si>
    <t>Goldani</t>
  </si>
  <si>
    <t>ZsuZsa</t>
  </si>
  <si>
    <t>256 Mill Race Ln</t>
  </si>
  <si>
    <t>Wimberley</t>
  </si>
  <si>
    <t>(512) 555-5135</t>
  </si>
  <si>
    <t>FAC-2234</t>
  </si>
  <si>
    <t>Partial Load</t>
  </si>
  <si>
    <t>Sweeney</t>
  </si>
  <si>
    <t>Megan</t>
  </si>
  <si>
    <t>910 Oak Meadow Dr</t>
  </si>
  <si>
    <t>Dripping Springs</t>
  </si>
  <si>
    <t>(512) 555-5136</t>
  </si>
  <si>
    <t>FAC-2375</t>
  </si>
  <si>
    <t>Torres</t>
  </si>
  <si>
    <t>Robert</t>
  </si>
  <si>
    <t>190 Estancia Way</t>
  </si>
  <si>
    <t>Georgetown</t>
  </si>
  <si>
    <t>(512) 555-5137</t>
  </si>
  <si>
    <t>FAC-2377</t>
  </si>
  <si>
    <t>Kubzansky</t>
  </si>
  <si>
    <t>Amy</t>
  </si>
  <si>
    <t>11640 Sunny Creek Ln</t>
  </si>
  <si>
    <t>Manor</t>
  </si>
  <si>
    <t>(512) 555-5138</t>
  </si>
  <si>
    <t>FAC-3567</t>
  </si>
  <si>
    <t>Michaels</t>
  </si>
  <si>
    <t>Payne</t>
  </si>
  <si>
    <t>333Encino Way</t>
  </si>
  <si>
    <t>San Marcos</t>
  </si>
  <si>
    <t>(512) 555-5139</t>
  </si>
  <si>
    <t>FAC-8523</t>
  </si>
  <si>
    <t>Abromsky</t>
  </si>
  <si>
    <t>Alexandru</t>
  </si>
  <si>
    <t>25380 Pedernales Point Dr</t>
  </si>
  <si>
    <t>(512) 555-5140</t>
  </si>
  <si>
    <t>FAC-2289</t>
  </si>
  <si>
    <t>Part-Time</t>
  </si>
  <si>
    <t>Sideris</t>
  </si>
  <si>
    <t>Dana</t>
  </si>
  <si>
    <t>550 Hondo St</t>
  </si>
  <si>
    <t>Lockhart</t>
  </si>
  <si>
    <t>(512) 555-5141</t>
  </si>
  <si>
    <t>FAC-6534</t>
  </si>
  <si>
    <t>Lang</t>
  </si>
  <si>
    <t>Phillippe</t>
  </si>
  <si>
    <t>125 Peach St</t>
  </si>
  <si>
    <t>(512) 555-5142</t>
  </si>
  <si>
    <t>FAC-6678</t>
  </si>
  <si>
    <t>Hasenfeld</t>
  </si>
  <si>
    <t>Larthia</t>
  </si>
  <si>
    <t>6240 Stiles Cv</t>
  </si>
  <si>
    <t>(512) 555-5143</t>
  </si>
  <si>
    <t>FAC-7223</t>
  </si>
  <si>
    <t>Ong</t>
  </si>
  <si>
    <t>Joel</t>
  </si>
  <si>
    <t>745 Northcreek Blvd</t>
  </si>
  <si>
    <t>(512) 555-5144</t>
  </si>
  <si>
    <t>FAC-8223</t>
  </si>
  <si>
    <t>Kilbride</t>
  </si>
  <si>
    <t>Thea</t>
  </si>
  <si>
    <t>188 Dale Ln</t>
  </si>
  <si>
    <t>(512) 555-5145</t>
  </si>
  <si>
    <t>FAC-8727</t>
  </si>
  <si>
    <t>Gilmore</t>
  </si>
  <si>
    <t>Teshome</t>
  </si>
  <si>
    <t>1430 N Pecos St</t>
  </si>
  <si>
    <t>(512) 555-5146</t>
  </si>
  <si>
    <t>FAC-9005</t>
  </si>
  <si>
    <t>Wazir</t>
  </si>
  <si>
    <t>Paul</t>
  </si>
  <si>
    <t>11440 Sweet Basil Ct</t>
  </si>
  <si>
    <t>(512) 555-5147</t>
  </si>
  <si>
    <t>FAC-9119</t>
  </si>
  <si>
    <t>Bowman</t>
  </si>
  <si>
    <t>Nuzhut</t>
  </si>
  <si>
    <t>3208 Misty Oaks Way</t>
  </si>
  <si>
    <t>(512) 555-5148</t>
  </si>
  <si>
    <t>FAC-7342</t>
  </si>
  <si>
    <t>Villareal</t>
  </si>
  <si>
    <t>Jose Luis</t>
  </si>
  <si>
    <t>120 Blue Bonnet Ln</t>
  </si>
  <si>
    <t>Liberty Hill</t>
  </si>
  <si>
    <t>(512) 555-5149</t>
  </si>
  <si>
    <t>FAC-8375</t>
  </si>
  <si>
    <t>Friend</t>
  </si>
  <si>
    <t>Gyula</t>
  </si>
  <si>
    <t>2193 Rio Grande St</t>
  </si>
  <si>
    <t>(512) 555-5150</t>
  </si>
  <si>
    <t>FAC-8662</t>
  </si>
  <si>
    <t>Suh</t>
  </si>
  <si>
    <t>Kingston</t>
  </si>
  <si>
    <t>290 Tobin Dr</t>
  </si>
  <si>
    <t>(512) 555-5151</t>
  </si>
  <si>
    <t>Status</t>
  </si>
  <si>
    <t>Contract Status</t>
  </si>
  <si>
    <t>Contract Type</t>
  </si>
  <si>
    <t>Numbers</t>
  </si>
  <si>
    <t>Part-Time Professors</t>
  </si>
  <si>
    <r>
      <rPr>
        <b/>
        <sz val="18"/>
        <color theme="7" tint="-0.249977111117893"/>
        <rFont val="Calibri"/>
        <family val="2"/>
        <scheme val="minor"/>
      </rPr>
      <t>Morning</t>
    </r>
    <r>
      <rPr>
        <sz val="18"/>
        <color theme="1"/>
        <rFont val="Calibri"/>
        <family val="2"/>
        <scheme val="minor"/>
      </rPr>
      <t xml:space="preserve"> </t>
    </r>
    <r>
      <rPr>
        <b/>
        <sz val="18"/>
        <color theme="7" tint="-0.499984740745262"/>
        <rFont val="Calibri"/>
        <family val="2"/>
        <scheme val="minor"/>
      </rPr>
      <t>Bean</t>
    </r>
  </si>
  <si>
    <t>Hot Drink Café</t>
  </si>
  <si>
    <t>Units Sold</t>
  </si>
  <si>
    <t>Menu Category</t>
  </si>
  <si>
    <t>2017</t>
  </si>
  <si>
    <t>2016</t>
  </si>
  <si>
    <t>Net Change</t>
  </si>
  <si>
    <t>% Change</t>
  </si>
  <si>
    <t>Specialist</t>
  </si>
  <si>
    <t>Smoothies</t>
  </si>
  <si>
    <t>Sandwiches</t>
  </si>
  <si>
    <t>Soups</t>
  </si>
  <si>
    <t>Total</t>
  </si>
  <si>
    <t>Gross Sales</t>
  </si>
  <si>
    <t>Column1</t>
  </si>
  <si>
    <t>MOS EXCEL ENG 2016</t>
  </si>
  <si>
    <t>Salary</t>
  </si>
  <si>
    <t>Taller 2</t>
  </si>
  <si>
    <t>Average:</t>
  </si>
  <si>
    <t>Total Advisors:</t>
  </si>
  <si>
    <t>Name:</t>
  </si>
  <si>
    <r>
      <t>1.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rgb="FF000000"/>
        <rFont val="Arial"/>
        <family val="2"/>
      </rPr>
      <t>In the “Faculty Advisors” worksheet, add a column named “Cell Phone” to the right of the “Home Phone” column. </t>
    </r>
  </si>
  <si>
    <r>
      <t>2.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rgb="FF000000"/>
        <rFont val="Arial"/>
        <family val="2"/>
      </rPr>
      <t>Cut</t>
    </r>
    <r>
      <rPr>
        <b/>
        <sz val="13.5"/>
        <color rgb="FF000000"/>
        <rFont val="Arial"/>
        <family val="2"/>
      </rPr>
      <t xml:space="preserve"> A20:C30</t>
    </r>
    <r>
      <rPr>
        <sz val="13.5"/>
        <color rgb="FF000000"/>
        <rFont val="Arial"/>
        <family val="2"/>
      </rPr>
      <t xml:space="preserve"> in the “Faculty List” worksheet to </t>
    </r>
    <r>
      <rPr>
        <b/>
        <sz val="13.5"/>
        <color rgb="FF000000"/>
        <rFont val="Arial"/>
        <family val="2"/>
      </rPr>
      <t>A2:C12</t>
    </r>
    <r>
      <rPr>
        <sz val="13.5"/>
        <color rgb="FF000000"/>
        <rFont val="Arial"/>
        <family val="2"/>
      </rPr>
      <t xml:space="preserve"> on the “Part-Time” worksheet.</t>
    </r>
  </si>
  <si>
    <r>
      <t>3.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rgb="FF000000"/>
        <rFont val="Arial"/>
        <family val="2"/>
      </rPr>
      <t xml:space="preserve">On the “Menu Items” worksheet, merge rows 13 to 18 in the “Menu Category” and “Column1” columns of the Gross Sales range to form a single 5 row-column named “Menu Category”. Values should remain left-justified. </t>
    </r>
  </si>
  <si>
    <r>
      <t>4.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rgb="FF000000"/>
        <rFont val="Arial"/>
        <family val="2"/>
      </rPr>
      <t>On the “Menu Items” worksheet, change the height of rows 1 and 2 to “30”.</t>
    </r>
  </si>
  <si>
    <r>
      <t>5.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rgb="FF000000"/>
        <rFont val="Arial"/>
        <family val="2"/>
      </rPr>
      <t>Change the name of the “Menu Items” worksheet to “Menu Sales”.</t>
    </r>
  </si>
  <si>
    <r>
      <t>6.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theme="1"/>
        <rFont val="Arial"/>
        <family val="2"/>
      </rPr>
      <t>Add the word “Category” as the document title property of the document. </t>
    </r>
  </si>
  <si>
    <r>
      <t>7.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theme="1"/>
        <rFont val="Arial"/>
        <family val="2"/>
      </rPr>
      <t>In the "Faculty Advisors" worksheet, on column Salary use a formatting method  that  evaluates the cells that contain the values above average, and apply a Green Fill with Dark Green Text.</t>
    </r>
  </si>
  <si>
    <r>
      <t>8.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theme="1"/>
        <rFont val="Arial"/>
        <family val="2"/>
      </rPr>
      <t xml:space="preserve">In the "Faculty Advisors" worksheet, insert a function on cell </t>
    </r>
    <r>
      <rPr>
        <b/>
        <sz val="13.5"/>
        <color theme="1"/>
        <rFont val="Arial"/>
        <family val="2"/>
      </rPr>
      <t>Q2</t>
    </r>
    <r>
      <rPr>
        <b/>
        <sz val="13.5"/>
        <color theme="1"/>
        <rFont val="Calibri"/>
        <family val="2"/>
        <scheme val="minor"/>
      </rPr>
      <t xml:space="preserve"> </t>
    </r>
    <r>
      <rPr>
        <sz val="13.5"/>
        <color theme="1"/>
        <rFont val="Arial"/>
        <family val="2"/>
      </rPr>
      <t>that calculates the total average salary of all faculty advisors. Use a technique that automatically updates the format if the cell values changes</t>
    </r>
  </si>
  <si>
    <r>
      <t>9.</t>
    </r>
    <r>
      <rPr>
        <b/>
        <sz val="13.5"/>
        <color theme="1"/>
        <rFont val="Times New Roman"/>
        <family val="1"/>
      </rPr>
      <t xml:space="preserve">     </t>
    </r>
    <r>
      <rPr>
        <sz val="13.5"/>
        <color theme="1"/>
        <rFont val="Arial"/>
        <family val="2"/>
      </rPr>
      <t xml:space="preserve">In the "Faculty Advisors" worksheet, insert a function on cell </t>
    </r>
    <r>
      <rPr>
        <b/>
        <sz val="13.5"/>
        <color theme="1"/>
        <rFont val="Arial"/>
        <family val="2"/>
      </rPr>
      <t>Q3</t>
    </r>
    <r>
      <rPr>
        <b/>
        <sz val="13.5"/>
        <color theme="1"/>
        <rFont val="Calibri"/>
        <family val="2"/>
        <scheme val="minor"/>
      </rPr>
      <t xml:space="preserve"> </t>
    </r>
    <r>
      <rPr>
        <sz val="13.5"/>
        <color theme="1"/>
        <rFont val="Arial"/>
        <family val="2"/>
      </rPr>
      <t xml:space="preserve">that calculates the total number of faculty advisors. Use their </t>
    </r>
    <r>
      <rPr>
        <b/>
        <sz val="13.5"/>
        <color theme="1"/>
        <rFont val="Arial"/>
        <family val="2"/>
      </rPr>
      <t xml:space="preserve">Home Phone </t>
    </r>
    <r>
      <rPr>
        <sz val="13.5"/>
        <color theme="1"/>
        <rFont val="Arial"/>
        <family val="2"/>
      </rPr>
      <t>column values in the function as cell range.</t>
    </r>
  </si>
  <si>
    <t>PRUEBINHA LIFE</t>
  </si>
  <si>
    <t>Cell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</si>
</sst>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3.5"/>
      <color rgb="FF000000"/>
      <name val="Arial"/>
      <family val="2"/>
    </font>
    <font>
      <b/>
      <sz val="13.5"/>
      <color rgb="FF00000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7" fillId="0" borderId="0" xfId="0" applyFont="1"/>
    <xf numFmtId="0" fontId="8" fillId="0" borderId="0" xfId="0" applyFont="1"/>
    <xf numFmtId="0" fontId="3" fillId="2" borderId="0" xfId="0" applyFont="1" applyFill="1"/>
    <xf numFmtId="3" fontId="0" fillId="0" borderId="0" xfId="0" applyNumberFormat="1"/>
    <xf numFmtId="10" fontId="0" fillId="0" borderId="0" xfId="0" applyNumberFormat="1"/>
    <xf numFmtId="3" fontId="9" fillId="3" borderId="0" xfId="0" applyNumberFormat="1" applyFont="1" applyFill="1"/>
    <xf numFmtId="10" fontId="9" fillId="3" borderId="0" xfId="0" applyNumberFormat="1" applyFont="1" applyFill="1"/>
    <xf numFmtId="0" fontId="2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0" fontId="1" fillId="0" borderId="2" xfId="0" applyFont="1" applyBorder="1"/>
    <xf numFmtId="3" fontId="1" fillId="0" borderId="2" xfId="0" applyNumberFormat="1" applyFont="1" applyBorder="1"/>
    <xf numFmtId="10" fontId="1" fillId="0" borderId="2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4" borderId="0" xfId="0" applyFill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4" borderId="0" xfId="0" applyFill="1" applyAlignment="1">
      <alignment horizontal="left"/>
    </xf>
    <xf numFmtId="0" fontId="1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6"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E2:F5" totalsRowShown="0">
  <tableColumns count="2">
    <tableColumn id="1" xr3:uid="{00000000-0010-0000-0000-000001000000}" name="Contract Type"/>
    <tableColumn id="2" xr3:uid="{00000000-0010-0000-0000-000002000000}" name="Numb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B5:F10" totalsRowCount="1" headerRowDxfId="5">
  <tableColumns count="5">
    <tableColumn id="1" xr3:uid="{00000000-0010-0000-0100-000001000000}" name="Menu Category" totalsRowLabel="Total"/>
    <tableColumn id="2" xr3:uid="{00000000-0010-0000-0100-000002000000}" name="2017" totalsRowFunction="sum" dataDxfId="4"/>
    <tableColumn id="3" xr3:uid="{00000000-0010-0000-0100-000003000000}" name="2016" totalsRowFunction="sum" dataDxfId="3"/>
    <tableColumn id="4" xr3:uid="{00000000-0010-0000-0100-000004000000}" name="Net Change" totalsRowFunction="sum" dataDxfId="2"/>
    <tableColumn id="5" xr3:uid="{00000000-0010-0000-0100-000005000000}" name="% Change" totalsRowFunction="average" dataDxfId="1" totals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workbookViewId="0">
      <selection activeCell="A13" sqref="A13:M14"/>
    </sheetView>
  </sheetViews>
  <sheetFormatPr defaultColWidth="11.42578125" defaultRowHeight="15" x14ac:dyDescent="0.25"/>
  <sheetData>
    <row r="1" spans="1:13" ht="22.5" customHeight="1" x14ac:dyDescent="0.25">
      <c r="A1" s="23" t="s">
        <v>202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0.25" customHeight="1" x14ac:dyDescent="0.25">
      <c r="A2" s="23" t="s">
        <v>200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.75" x14ac:dyDescent="0.25">
      <c r="A3" s="19" t="s">
        <v>205</v>
      </c>
      <c r="B3" s="21" t="s">
        <v>215</v>
      </c>
      <c r="C3" s="21"/>
    </row>
    <row r="4" spans="1:13" ht="22.5" customHeight="1" x14ac:dyDescent="0.25">
      <c r="A4" s="22" t="s">
        <v>206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18" customHeight="1" x14ac:dyDescent="0.25">
      <c r="A5" s="22" t="s">
        <v>207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1:13" ht="17.25" customHeight="1" x14ac:dyDescent="0.25">
      <c r="A6" s="20" t="s">
        <v>208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ht="19.5" customHeigh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ht="22.5" customHeight="1" x14ac:dyDescent="0.25">
      <c r="A8" s="22" t="s">
        <v>209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1:13" ht="19.5" customHeight="1" x14ac:dyDescent="0.25">
      <c r="A9" s="22" t="s">
        <v>210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 ht="24" customHeight="1" x14ac:dyDescent="0.25">
      <c r="A10" s="22" t="s">
        <v>211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 ht="24.75" customHeight="1" x14ac:dyDescent="0.25">
      <c r="A11" s="20" t="s">
        <v>212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</row>
    <row r="12" spans="1:13" ht="18.7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ht="17.25" customHeight="1" x14ac:dyDescent="0.25">
      <c r="A13" s="20" t="s">
        <v>213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ht="24.7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ht="15.75" customHeight="1" x14ac:dyDescent="0.25">
      <c r="A15" s="20" t="s">
        <v>214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3" ht="18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</sheetData>
  <mergeCells count="12">
    <mergeCell ref="A1:M1"/>
    <mergeCell ref="A2:M2"/>
    <mergeCell ref="A13:M14"/>
    <mergeCell ref="A8:M8"/>
    <mergeCell ref="A6:M7"/>
    <mergeCell ref="A15:M16"/>
    <mergeCell ref="B3:C3"/>
    <mergeCell ref="A4:M4"/>
    <mergeCell ref="A5:M5"/>
    <mergeCell ref="A9:M9"/>
    <mergeCell ref="A10:M10"/>
    <mergeCell ref="A11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topLeftCell="C3" zoomScale="80" zoomScaleNormal="80" workbookViewId="0">
      <selection activeCell="Q3" sqref="Q3"/>
    </sheetView>
  </sheetViews>
  <sheetFormatPr defaultColWidth="8.7109375" defaultRowHeight="15" x14ac:dyDescent="0.25"/>
  <cols>
    <col min="2" max="2" width="14.140625" customWidth="1"/>
    <col min="3" max="3" width="9.5703125" bestFit="1" customWidth="1"/>
    <col min="4" max="4" width="16.5703125" customWidth="1"/>
    <col min="5" max="6" width="12.7109375" customWidth="1"/>
    <col min="7" max="7" width="22.85546875" bestFit="1" customWidth="1"/>
    <col min="8" max="8" width="14.42578125" bestFit="1" customWidth="1"/>
    <col min="11" max="11" width="14.85546875" bestFit="1" customWidth="1"/>
    <col min="12" max="12" width="14.85546875" customWidth="1"/>
    <col min="13" max="13" width="29.140625" bestFit="1" customWidth="1"/>
    <col min="15" max="15" width="6" customWidth="1"/>
    <col min="16" max="17" width="16.28515625" customWidth="1"/>
    <col min="18" max="18" width="13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216</v>
      </c>
      <c r="M1" t="s">
        <v>10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6">
        <v>10000</v>
      </c>
      <c r="G2" t="s">
        <v>16</v>
      </c>
      <c r="H2" t="s">
        <v>17</v>
      </c>
      <c r="I2" t="s">
        <v>18</v>
      </c>
      <c r="J2">
        <v>78621</v>
      </c>
      <c r="K2" t="s">
        <v>19</v>
      </c>
      <c r="M2" t="str">
        <f>CONCATENATE(E2,".",D2,"@tlcc.edu")</f>
        <v>Charles.Betancourt@tlcc.edu</v>
      </c>
      <c r="P2" t="s">
        <v>203</v>
      </c>
      <c r="Q2" s="26">
        <f>AVERAGE(F2:F30)</f>
        <v>9896.3448275862065</v>
      </c>
      <c r="R2" s="16"/>
    </row>
    <row r="3" spans="1:18" x14ac:dyDescent="0.25">
      <c r="A3" t="s">
        <v>20</v>
      </c>
      <c r="B3" t="s">
        <v>12</v>
      </c>
      <c r="C3" t="s">
        <v>21</v>
      </c>
      <c r="D3" t="s">
        <v>22</v>
      </c>
      <c r="E3" t="s">
        <v>23</v>
      </c>
      <c r="F3" s="16">
        <v>15000</v>
      </c>
      <c r="G3" t="s">
        <v>24</v>
      </c>
      <c r="H3" t="s">
        <v>25</v>
      </c>
      <c r="I3" t="s">
        <v>18</v>
      </c>
      <c r="J3">
        <v>78602</v>
      </c>
      <c r="K3" t="s">
        <v>26</v>
      </c>
      <c r="M3" t="str">
        <f t="shared" ref="M3:M30" si="0">CONCATENATE(E3,".",D3,"@tlcc.edu")</f>
        <v>Binit.Soja@tlcc.edu</v>
      </c>
      <c r="P3" s="17" t="s">
        <v>204</v>
      </c>
      <c r="Q3" s="18">
        <f>COUNT(K2:K30)</f>
        <v>0</v>
      </c>
    </row>
    <row r="4" spans="1:18" x14ac:dyDescent="0.25">
      <c r="A4" t="s">
        <v>27</v>
      </c>
      <c r="B4" t="s">
        <v>12</v>
      </c>
      <c r="C4" t="s">
        <v>13</v>
      </c>
      <c r="D4" t="s">
        <v>28</v>
      </c>
      <c r="E4" t="s">
        <v>29</v>
      </c>
      <c r="F4" s="16">
        <v>12000</v>
      </c>
      <c r="G4" t="s">
        <v>30</v>
      </c>
      <c r="H4" t="s">
        <v>31</v>
      </c>
      <c r="I4" t="s">
        <v>18</v>
      </c>
      <c r="J4">
        <v>78732</v>
      </c>
      <c r="K4" t="s">
        <v>32</v>
      </c>
      <c r="M4" t="str">
        <f t="shared" si="0"/>
        <v>Dora.Bell@tlcc.edu</v>
      </c>
      <c r="Q4" s="17"/>
    </row>
    <row r="5" spans="1:18" x14ac:dyDescent="0.25">
      <c r="A5" t="s">
        <v>33</v>
      </c>
      <c r="B5" t="s">
        <v>12</v>
      </c>
      <c r="C5" t="s">
        <v>13</v>
      </c>
      <c r="D5" t="s">
        <v>34</v>
      </c>
      <c r="E5" t="s">
        <v>35</v>
      </c>
      <c r="F5" s="16">
        <v>12300</v>
      </c>
      <c r="G5" t="s">
        <v>36</v>
      </c>
      <c r="H5" t="s">
        <v>37</v>
      </c>
      <c r="I5" t="s">
        <v>18</v>
      </c>
      <c r="J5">
        <v>78641</v>
      </c>
      <c r="K5" t="s">
        <v>38</v>
      </c>
      <c r="M5" t="str">
        <f t="shared" si="0"/>
        <v>Melanie.Hart-Rodríguez@tlcc.edu</v>
      </c>
    </row>
    <row r="6" spans="1:18" x14ac:dyDescent="0.25">
      <c r="A6" t="s">
        <v>39</v>
      </c>
      <c r="B6" t="s">
        <v>12</v>
      </c>
      <c r="C6" t="s">
        <v>21</v>
      </c>
      <c r="D6" t="s">
        <v>40</v>
      </c>
      <c r="E6" t="s">
        <v>41</v>
      </c>
      <c r="F6" s="16">
        <v>9999</v>
      </c>
      <c r="G6" t="s">
        <v>42</v>
      </c>
      <c r="H6" t="s">
        <v>43</v>
      </c>
      <c r="I6" t="s">
        <v>18</v>
      </c>
      <c r="J6">
        <v>78616</v>
      </c>
      <c r="K6" t="s">
        <v>44</v>
      </c>
      <c r="M6" t="str">
        <f t="shared" si="0"/>
        <v>Mark.Haq@tlcc.edu</v>
      </c>
    </row>
    <row r="7" spans="1:18" x14ac:dyDescent="0.25">
      <c r="A7" t="s">
        <v>45</v>
      </c>
      <c r="B7" t="s">
        <v>12</v>
      </c>
      <c r="C7" t="s">
        <v>13</v>
      </c>
      <c r="D7" t="s">
        <v>46</v>
      </c>
      <c r="E7" t="s">
        <v>47</v>
      </c>
      <c r="F7" s="16">
        <v>11025</v>
      </c>
      <c r="G7" t="s">
        <v>48</v>
      </c>
      <c r="H7" t="s">
        <v>49</v>
      </c>
      <c r="I7" t="s">
        <v>18</v>
      </c>
      <c r="J7">
        <v>78669</v>
      </c>
      <c r="K7" t="s">
        <v>50</v>
      </c>
      <c r="M7" t="str">
        <f t="shared" si="0"/>
        <v>Martin.Szulkin@tlcc.edu</v>
      </c>
    </row>
    <row r="8" spans="1:18" x14ac:dyDescent="0.25">
      <c r="A8" t="s">
        <v>51</v>
      </c>
      <c r="B8" t="s">
        <v>12</v>
      </c>
      <c r="C8" t="s">
        <v>21</v>
      </c>
      <c r="D8" t="s">
        <v>52</v>
      </c>
      <c r="E8" t="s">
        <v>53</v>
      </c>
      <c r="F8" s="16">
        <v>13698</v>
      </c>
      <c r="G8" t="s">
        <v>54</v>
      </c>
      <c r="H8" t="s">
        <v>55</v>
      </c>
      <c r="I8" t="s">
        <v>18</v>
      </c>
      <c r="J8">
        <v>78610</v>
      </c>
      <c r="K8" t="s">
        <v>56</v>
      </c>
      <c r="M8" t="str">
        <f t="shared" si="0"/>
        <v>Luis.Briggs@tlcc.edu</v>
      </c>
    </row>
    <row r="9" spans="1:18" x14ac:dyDescent="0.25">
      <c r="A9" t="s">
        <v>57</v>
      </c>
      <c r="B9" t="s">
        <v>12</v>
      </c>
      <c r="C9" t="s">
        <v>21</v>
      </c>
      <c r="D9" t="s">
        <v>58</v>
      </c>
      <c r="E9" t="s">
        <v>59</v>
      </c>
      <c r="F9" s="16">
        <v>14832</v>
      </c>
      <c r="G9" t="s">
        <v>60</v>
      </c>
      <c r="H9" t="s">
        <v>61</v>
      </c>
      <c r="I9" t="s">
        <v>18</v>
      </c>
      <c r="J9">
        <v>78640</v>
      </c>
      <c r="K9" t="s">
        <v>62</v>
      </c>
      <c r="M9" t="str">
        <f t="shared" si="0"/>
        <v>Roger.Treiman@tlcc.edu</v>
      </c>
    </row>
    <row r="10" spans="1:18" x14ac:dyDescent="0.25">
      <c r="A10" t="s">
        <v>63</v>
      </c>
      <c r="B10" t="s">
        <v>12</v>
      </c>
      <c r="C10" t="s">
        <v>13</v>
      </c>
      <c r="D10" t="s">
        <v>64</v>
      </c>
      <c r="E10" t="s">
        <v>65</v>
      </c>
      <c r="F10" s="16">
        <v>10000</v>
      </c>
      <c r="G10" t="s">
        <v>66</v>
      </c>
      <c r="H10" t="s">
        <v>67</v>
      </c>
      <c r="I10" t="s">
        <v>18</v>
      </c>
      <c r="J10">
        <v>78662</v>
      </c>
      <c r="K10" t="s">
        <v>68</v>
      </c>
      <c r="M10" t="str">
        <f t="shared" si="0"/>
        <v>Timothy-John.Holland@tlcc.edu</v>
      </c>
    </row>
    <row r="11" spans="1:18" x14ac:dyDescent="0.25">
      <c r="A11" t="s">
        <v>69</v>
      </c>
      <c r="B11" t="s">
        <v>12</v>
      </c>
      <c r="C11" t="s">
        <v>21</v>
      </c>
      <c r="D11" t="s">
        <v>70</v>
      </c>
      <c r="E11" t="s">
        <v>71</v>
      </c>
      <c r="F11" s="16">
        <v>15000</v>
      </c>
      <c r="G11" t="s">
        <v>72</v>
      </c>
      <c r="H11" t="s">
        <v>31</v>
      </c>
      <c r="I11" t="s">
        <v>18</v>
      </c>
      <c r="J11">
        <v>78741</v>
      </c>
      <c r="K11" t="s">
        <v>73</v>
      </c>
      <c r="M11" t="str">
        <f t="shared" si="0"/>
        <v>Jessica.Hackett@tlcc.edu</v>
      </c>
    </row>
    <row r="12" spans="1:18" x14ac:dyDescent="0.25">
      <c r="A12" t="s">
        <v>74</v>
      </c>
      <c r="B12" t="s">
        <v>12</v>
      </c>
      <c r="C12" t="s">
        <v>21</v>
      </c>
      <c r="D12" t="s">
        <v>75</v>
      </c>
      <c r="E12" t="s">
        <v>76</v>
      </c>
      <c r="F12" s="16">
        <v>12000</v>
      </c>
      <c r="G12" t="s">
        <v>77</v>
      </c>
      <c r="H12" t="s">
        <v>78</v>
      </c>
      <c r="I12" t="s">
        <v>18</v>
      </c>
      <c r="J12">
        <v>78657</v>
      </c>
      <c r="K12" t="s">
        <v>79</v>
      </c>
      <c r="M12" t="str">
        <f t="shared" si="0"/>
        <v>Arturo.Capelle@tlcc.edu</v>
      </c>
    </row>
    <row r="13" spans="1:18" x14ac:dyDescent="0.25">
      <c r="A13" t="s">
        <v>80</v>
      </c>
      <c r="B13" t="s">
        <v>12</v>
      </c>
      <c r="C13" t="s">
        <v>13</v>
      </c>
      <c r="D13" t="s">
        <v>81</v>
      </c>
      <c r="E13" t="s">
        <v>82</v>
      </c>
      <c r="F13" s="16">
        <v>12300</v>
      </c>
      <c r="G13" t="s">
        <v>83</v>
      </c>
      <c r="H13" t="s">
        <v>84</v>
      </c>
      <c r="I13" t="s">
        <v>18</v>
      </c>
      <c r="J13">
        <v>78665</v>
      </c>
      <c r="K13" t="s">
        <v>85</v>
      </c>
      <c r="M13" t="str">
        <f t="shared" si="0"/>
        <v>Vilma.Saguy@tlcc.edu</v>
      </c>
    </row>
    <row r="14" spans="1:18" x14ac:dyDescent="0.25">
      <c r="A14" t="s">
        <v>86</v>
      </c>
      <c r="B14" t="s">
        <v>12</v>
      </c>
      <c r="C14" t="s">
        <v>21</v>
      </c>
      <c r="D14" t="s">
        <v>87</v>
      </c>
      <c r="E14" t="s">
        <v>88</v>
      </c>
      <c r="F14" s="16">
        <v>13698</v>
      </c>
      <c r="G14" t="s">
        <v>89</v>
      </c>
      <c r="H14" t="s">
        <v>90</v>
      </c>
      <c r="I14" t="s">
        <v>18</v>
      </c>
      <c r="J14">
        <v>78674</v>
      </c>
      <c r="K14" t="s">
        <v>91</v>
      </c>
      <c r="M14" t="str">
        <f t="shared" si="0"/>
        <v>ZsuZsa.Goldani@tlcc.edu</v>
      </c>
    </row>
    <row r="15" spans="1:18" x14ac:dyDescent="0.25">
      <c r="A15" t="s">
        <v>92</v>
      </c>
      <c r="B15" t="s">
        <v>93</v>
      </c>
      <c r="C15" t="s">
        <v>21</v>
      </c>
      <c r="D15" t="s">
        <v>94</v>
      </c>
      <c r="E15" t="s">
        <v>95</v>
      </c>
      <c r="F15" s="16">
        <v>7500</v>
      </c>
      <c r="G15" t="s">
        <v>96</v>
      </c>
      <c r="H15" t="s">
        <v>97</v>
      </c>
      <c r="I15" t="s">
        <v>18</v>
      </c>
      <c r="J15">
        <v>78620</v>
      </c>
      <c r="K15" t="s">
        <v>98</v>
      </c>
      <c r="M15" t="str">
        <f t="shared" si="0"/>
        <v>Megan.Sweeney@tlcc.edu</v>
      </c>
    </row>
    <row r="16" spans="1:18" x14ac:dyDescent="0.25">
      <c r="A16" t="s">
        <v>99</v>
      </c>
      <c r="B16" t="s">
        <v>93</v>
      </c>
      <c r="C16" t="s">
        <v>13</v>
      </c>
      <c r="D16" t="s">
        <v>100</v>
      </c>
      <c r="E16" t="s">
        <v>101</v>
      </c>
      <c r="F16" s="16">
        <v>6000</v>
      </c>
      <c r="G16" t="s">
        <v>102</v>
      </c>
      <c r="H16" t="s">
        <v>103</v>
      </c>
      <c r="I16" t="s">
        <v>18</v>
      </c>
      <c r="J16">
        <v>78626</v>
      </c>
      <c r="K16" t="s">
        <v>104</v>
      </c>
      <c r="M16" t="str">
        <f t="shared" si="0"/>
        <v>Robert.Torres@tlcc.edu</v>
      </c>
    </row>
    <row r="17" spans="1:13" x14ac:dyDescent="0.25">
      <c r="A17" t="s">
        <v>105</v>
      </c>
      <c r="B17" t="s">
        <v>93</v>
      </c>
      <c r="C17" t="s">
        <v>13</v>
      </c>
      <c r="D17" t="s">
        <v>106</v>
      </c>
      <c r="E17" t="s">
        <v>107</v>
      </c>
      <c r="F17" s="16">
        <v>7995</v>
      </c>
      <c r="G17" t="s">
        <v>108</v>
      </c>
      <c r="H17" t="s">
        <v>109</v>
      </c>
      <c r="I17" t="s">
        <v>18</v>
      </c>
      <c r="J17">
        <v>78653</v>
      </c>
      <c r="K17" t="s">
        <v>110</v>
      </c>
      <c r="M17" t="str">
        <f t="shared" si="0"/>
        <v>Amy.Kubzansky@tlcc.edu</v>
      </c>
    </row>
    <row r="18" spans="1:13" x14ac:dyDescent="0.25">
      <c r="A18" t="s">
        <v>111</v>
      </c>
      <c r="B18" t="s">
        <v>93</v>
      </c>
      <c r="C18" t="s">
        <v>21</v>
      </c>
      <c r="D18" t="s">
        <v>112</v>
      </c>
      <c r="E18" t="s">
        <v>113</v>
      </c>
      <c r="F18" s="16">
        <v>8000</v>
      </c>
      <c r="G18" t="s">
        <v>114</v>
      </c>
      <c r="H18" t="s">
        <v>115</v>
      </c>
      <c r="I18" t="s">
        <v>18</v>
      </c>
      <c r="J18">
        <v>78666</v>
      </c>
      <c r="K18" t="s">
        <v>116</v>
      </c>
      <c r="M18" t="str">
        <f t="shared" si="0"/>
        <v>Payne.Michaels@tlcc.edu</v>
      </c>
    </row>
    <row r="19" spans="1:13" x14ac:dyDescent="0.25">
      <c r="A19" t="s">
        <v>117</v>
      </c>
      <c r="B19" t="s">
        <v>93</v>
      </c>
      <c r="C19" t="s">
        <v>13</v>
      </c>
      <c r="D19" t="s">
        <v>118</v>
      </c>
      <c r="E19" t="s">
        <v>119</v>
      </c>
      <c r="F19" s="16">
        <v>7586</v>
      </c>
      <c r="G19" t="s">
        <v>120</v>
      </c>
      <c r="H19" t="s">
        <v>49</v>
      </c>
      <c r="I19" t="s">
        <v>18</v>
      </c>
      <c r="J19">
        <v>78669</v>
      </c>
      <c r="K19" t="s">
        <v>121</v>
      </c>
      <c r="M19" t="str">
        <f t="shared" si="0"/>
        <v>Alexandru.Abromsky@tlcc.edu</v>
      </c>
    </row>
    <row r="20" spans="1:13" x14ac:dyDescent="0.25">
      <c r="A20" t="s">
        <v>122</v>
      </c>
      <c r="B20" t="s">
        <v>123</v>
      </c>
      <c r="C20" t="s">
        <v>21</v>
      </c>
      <c r="D20" t="s">
        <v>124</v>
      </c>
      <c r="E20" t="s">
        <v>125</v>
      </c>
      <c r="F20" s="16">
        <v>8000</v>
      </c>
      <c r="G20" t="s">
        <v>126</v>
      </c>
      <c r="H20" t="s">
        <v>127</v>
      </c>
      <c r="I20" t="s">
        <v>18</v>
      </c>
      <c r="J20">
        <v>78644</v>
      </c>
      <c r="K20" t="s">
        <v>128</v>
      </c>
      <c r="M20" t="str">
        <f t="shared" si="0"/>
        <v>Dana.Sideris@tlcc.edu</v>
      </c>
    </row>
    <row r="21" spans="1:13" x14ac:dyDescent="0.25">
      <c r="A21" t="s">
        <v>129</v>
      </c>
      <c r="B21" t="s">
        <v>123</v>
      </c>
      <c r="C21" t="s">
        <v>21</v>
      </c>
      <c r="D21" t="s">
        <v>130</v>
      </c>
      <c r="E21" t="s">
        <v>131</v>
      </c>
      <c r="F21" s="16">
        <v>8500</v>
      </c>
      <c r="G21" t="s">
        <v>132</v>
      </c>
      <c r="H21" t="s">
        <v>25</v>
      </c>
      <c r="I21" t="s">
        <v>18</v>
      </c>
      <c r="J21">
        <v>78602</v>
      </c>
      <c r="K21" t="s">
        <v>133</v>
      </c>
      <c r="M21" t="str">
        <f t="shared" si="0"/>
        <v>Phillippe.Lang@tlcc.edu</v>
      </c>
    </row>
    <row r="22" spans="1:13" x14ac:dyDescent="0.25">
      <c r="A22" t="s">
        <v>134</v>
      </c>
      <c r="B22" t="s">
        <v>123</v>
      </c>
      <c r="C22" t="s">
        <v>21</v>
      </c>
      <c r="D22" t="s">
        <v>135</v>
      </c>
      <c r="E22" t="s">
        <v>136</v>
      </c>
      <c r="F22" s="16">
        <v>8750</v>
      </c>
      <c r="G22" t="s">
        <v>137</v>
      </c>
      <c r="H22" t="s">
        <v>31</v>
      </c>
      <c r="I22" t="s">
        <v>18</v>
      </c>
      <c r="J22">
        <v>78721</v>
      </c>
      <c r="K22" t="s">
        <v>138</v>
      </c>
      <c r="M22" t="str">
        <f t="shared" si="0"/>
        <v>Larthia.Hasenfeld@tlcc.edu</v>
      </c>
    </row>
    <row r="23" spans="1:13" x14ac:dyDescent="0.25">
      <c r="A23" t="s">
        <v>139</v>
      </c>
      <c r="B23" t="s">
        <v>123</v>
      </c>
      <c r="C23" t="s">
        <v>13</v>
      </c>
      <c r="D23" t="s">
        <v>140</v>
      </c>
      <c r="E23" t="s">
        <v>141</v>
      </c>
      <c r="F23" s="16">
        <v>900</v>
      </c>
      <c r="G23" t="s">
        <v>142</v>
      </c>
      <c r="H23" t="s">
        <v>37</v>
      </c>
      <c r="I23" t="s">
        <v>18</v>
      </c>
      <c r="J23">
        <v>78641</v>
      </c>
      <c r="K23" t="s">
        <v>143</v>
      </c>
      <c r="M23" t="str">
        <f t="shared" si="0"/>
        <v>Joel.Ong@tlcc.edu</v>
      </c>
    </row>
    <row r="24" spans="1:13" x14ac:dyDescent="0.25">
      <c r="A24" t="s">
        <v>144</v>
      </c>
      <c r="B24" t="s">
        <v>123</v>
      </c>
      <c r="C24" t="s">
        <v>21</v>
      </c>
      <c r="D24" t="s">
        <v>145</v>
      </c>
      <c r="E24" t="s">
        <v>146</v>
      </c>
      <c r="F24" s="16">
        <v>9000</v>
      </c>
      <c r="G24" t="s">
        <v>147</v>
      </c>
      <c r="H24" t="s">
        <v>43</v>
      </c>
      <c r="I24" t="s">
        <v>18</v>
      </c>
      <c r="J24">
        <v>78616</v>
      </c>
      <c r="K24" t="s">
        <v>148</v>
      </c>
      <c r="M24" t="str">
        <f t="shared" si="0"/>
        <v>Thea.Kilbride@tlcc.edu</v>
      </c>
    </row>
    <row r="25" spans="1:13" x14ac:dyDescent="0.25">
      <c r="A25" t="s">
        <v>149</v>
      </c>
      <c r="B25" t="s">
        <v>123</v>
      </c>
      <c r="C25" t="s">
        <v>21</v>
      </c>
      <c r="D25" t="s">
        <v>150</v>
      </c>
      <c r="E25" t="s">
        <v>151</v>
      </c>
      <c r="F25" s="16">
        <v>6500</v>
      </c>
      <c r="G25" t="s">
        <v>152</v>
      </c>
      <c r="H25" t="s">
        <v>127</v>
      </c>
      <c r="I25" t="s">
        <v>18</v>
      </c>
      <c r="J25">
        <v>78644</v>
      </c>
      <c r="K25" t="s">
        <v>153</v>
      </c>
      <c r="M25" t="str">
        <f t="shared" si="0"/>
        <v>Teshome.Gilmore@tlcc.edu</v>
      </c>
    </row>
    <row r="26" spans="1:13" x14ac:dyDescent="0.25">
      <c r="A26" t="s">
        <v>154</v>
      </c>
      <c r="B26" t="s">
        <v>123</v>
      </c>
      <c r="C26" t="s">
        <v>13</v>
      </c>
      <c r="D26" t="s">
        <v>155</v>
      </c>
      <c r="E26" t="s">
        <v>156</v>
      </c>
      <c r="F26" s="16">
        <v>7999</v>
      </c>
      <c r="G26" t="s">
        <v>157</v>
      </c>
      <c r="H26" t="s">
        <v>31</v>
      </c>
      <c r="I26" t="s">
        <v>18</v>
      </c>
      <c r="J26">
        <v>78726</v>
      </c>
      <c r="K26" t="s">
        <v>158</v>
      </c>
      <c r="M26" t="str">
        <f t="shared" si="0"/>
        <v>Paul.Wazir@tlcc.edu</v>
      </c>
    </row>
    <row r="27" spans="1:13" x14ac:dyDescent="0.25">
      <c r="A27" t="s">
        <v>159</v>
      </c>
      <c r="B27" t="s">
        <v>123</v>
      </c>
      <c r="C27" t="s">
        <v>13</v>
      </c>
      <c r="D27" t="s">
        <v>160</v>
      </c>
      <c r="E27" t="s">
        <v>161</v>
      </c>
      <c r="F27" s="16">
        <v>8501</v>
      </c>
      <c r="G27" t="s">
        <v>162</v>
      </c>
      <c r="H27" t="s">
        <v>67</v>
      </c>
      <c r="I27" t="s">
        <v>18</v>
      </c>
      <c r="J27">
        <v>78664</v>
      </c>
      <c r="K27" t="s">
        <v>163</v>
      </c>
      <c r="M27" t="str">
        <f t="shared" si="0"/>
        <v>Nuzhut.Bowman@tlcc.edu</v>
      </c>
    </row>
    <row r="28" spans="1:13" x14ac:dyDescent="0.25">
      <c r="A28" t="s">
        <v>164</v>
      </c>
      <c r="B28" t="s">
        <v>123</v>
      </c>
      <c r="C28" t="s">
        <v>13</v>
      </c>
      <c r="D28" t="s">
        <v>165</v>
      </c>
      <c r="E28" t="s">
        <v>166</v>
      </c>
      <c r="F28" s="16">
        <v>7561</v>
      </c>
      <c r="G28" t="s">
        <v>167</v>
      </c>
      <c r="H28" t="s">
        <v>168</v>
      </c>
      <c r="I28" t="s">
        <v>18</v>
      </c>
      <c r="J28">
        <v>78642</v>
      </c>
      <c r="K28" t="s">
        <v>169</v>
      </c>
      <c r="M28" t="str">
        <f t="shared" si="0"/>
        <v>Jose Luis.Villareal@tlcc.edu</v>
      </c>
    </row>
    <row r="29" spans="1:13" x14ac:dyDescent="0.25">
      <c r="A29" t="s">
        <v>170</v>
      </c>
      <c r="B29" t="s">
        <v>123</v>
      </c>
      <c r="C29" t="s">
        <v>21</v>
      </c>
      <c r="D29" t="s">
        <v>171</v>
      </c>
      <c r="E29" t="s">
        <v>172</v>
      </c>
      <c r="F29" s="16">
        <v>10005</v>
      </c>
      <c r="G29" t="s">
        <v>173</v>
      </c>
      <c r="H29" t="s">
        <v>31</v>
      </c>
      <c r="I29" t="s">
        <v>18</v>
      </c>
      <c r="J29">
        <v>78705</v>
      </c>
      <c r="K29" t="s">
        <v>174</v>
      </c>
      <c r="M29" t="str">
        <f t="shared" si="0"/>
        <v>Gyula.Friend@tlcc.edu</v>
      </c>
    </row>
    <row r="30" spans="1:13" x14ac:dyDescent="0.25">
      <c r="A30" t="s">
        <v>175</v>
      </c>
      <c r="B30" t="s">
        <v>123</v>
      </c>
      <c r="C30" t="s">
        <v>21</v>
      </c>
      <c r="D30" t="s">
        <v>176</v>
      </c>
      <c r="E30" t="s">
        <v>177</v>
      </c>
      <c r="F30" s="16">
        <v>12345</v>
      </c>
      <c r="G30" t="s">
        <v>178</v>
      </c>
      <c r="H30" t="s">
        <v>55</v>
      </c>
      <c r="I30" t="s">
        <v>18</v>
      </c>
      <c r="J30">
        <v>78610</v>
      </c>
      <c r="K30" t="s">
        <v>179</v>
      </c>
      <c r="M30" t="str">
        <f t="shared" si="0"/>
        <v>Kingston.Suh@tlcc.edu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topLeftCell="A5" zoomScale="80" zoomScaleNormal="80" workbookViewId="0">
      <selection activeCell="A20" sqref="A20:C30"/>
    </sheetView>
  </sheetViews>
  <sheetFormatPr defaultColWidth="11.42578125" defaultRowHeight="15" x14ac:dyDescent="0.25"/>
  <cols>
    <col min="1" max="1" width="13.42578125" bestFit="1" customWidth="1"/>
    <col min="2" max="2" width="12.140625" bestFit="1" customWidth="1"/>
    <col min="5" max="5" width="14.5703125" customWidth="1"/>
  </cols>
  <sheetData>
    <row r="1" spans="1:6" x14ac:dyDescent="0.25">
      <c r="A1" t="s">
        <v>3</v>
      </c>
      <c r="B1" t="s">
        <v>4</v>
      </c>
      <c r="C1" t="s">
        <v>180</v>
      </c>
      <c r="E1" s="24" t="s">
        <v>181</v>
      </c>
      <c r="F1" s="24"/>
    </row>
    <row r="2" spans="1:6" x14ac:dyDescent="0.25">
      <c r="A2" t="s">
        <v>14</v>
      </c>
      <c r="B2" t="s">
        <v>15</v>
      </c>
      <c r="C2" t="s">
        <v>12</v>
      </c>
      <c r="E2" t="s">
        <v>182</v>
      </c>
      <c r="F2" t="s">
        <v>183</v>
      </c>
    </row>
    <row r="3" spans="1:6" x14ac:dyDescent="0.25">
      <c r="A3" t="s">
        <v>22</v>
      </c>
      <c r="B3" t="s">
        <v>23</v>
      </c>
      <c r="C3" t="s">
        <v>12</v>
      </c>
      <c r="E3" t="s">
        <v>12</v>
      </c>
      <c r="F3">
        <f>COUNTIF(C2:C19,C2)</f>
        <v>13</v>
      </c>
    </row>
    <row r="4" spans="1:6" x14ac:dyDescent="0.25">
      <c r="A4" t="s">
        <v>28</v>
      </c>
      <c r="B4" t="s">
        <v>29</v>
      </c>
      <c r="C4" t="s">
        <v>12</v>
      </c>
      <c r="E4" t="s">
        <v>93</v>
      </c>
      <c r="F4">
        <f>COUNTIF(C2:C19,C15)</f>
        <v>5</v>
      </c>
    </row>
    <row r="5" spans="1:6" x14ac:dyDescent="0.25">
      <c r="A5" t="s">
        <v>34</v>
      </c>
      <c r="B5" t="s">
        <v>35</v>
      </c>
      <c r="C5" t="s">
        <v>12</v>
      </c>
      <c r="E5" t="s">
        <v>123</v>
      </c>
      <c r="F5">
        <f>COUNTIF(C2:C19,'Part-Time'!C2)</f>
        <v>0</v>
      </c>
    </row>
    <row r="6" spans="1:6" x14ac:dyDescent="0.25">
      <c r="A6" t="s">
        <v>40</v>
      </c>
      <c r="B6" t="s">
        <v>41</v>
      </c>
      <c r="C6" t="s">
        <v>12</v>
      </c>
    </row>
    <row r="7" spans="1:6" x14ac:dyDescent="0.25">
      <c r="A7" t="s">
        <v>46</v>
      </c>
      <c r="B7" t="s">
        <v>47</v>
      </c>
      <c r="C7" t="s">
        <v>12</v>
      </c>
    </row>
    <row r="8" spans="1:6" x14ac:dyDescent="0.25">
      <c r="A8" t="s">
        <v>52</v>
      </c>
      <c r="B8" t="s">
        <v>53</v>
      </c>
      <c r="C8" t="s">
        <v>12</v>
      </c>
    </row>
    <row r="9" spans="1:6" x14ac:dyDescent="0.25">
      <c r="A9" t="s">
        <v>58</v>
      </c>
      <c r="B9" t="s">
        <v>59</v>
      </c>
      <c r="C9" t="s">
        <v>12</v>
      </c>
    </row>
    <row r="10" spans="1:6" x14ac:dyDescent="0.25">
      <c r="A10" t="s">
        <v>64</v>
      </c>
      <c r="B10" t="s">
        <v>65</v>
      </c>
      <c r="C10" t="s">
        <v>12</v>
      </c>
    </row>
    <row r="11" spans="1:6" x14ac:dyDescent="0.25">
      <c r="A11" t="s">
        <v>70</v>
      </c>
      <c r="B11" t="s">
        <v>71</v>
      </c>
      <c r="C11" t="s">
        <v>12</v>
      </c>
    </row>
    <row r="12" spans="1:6" x14ac:dyDescent="0.25">
      <c r="A12" t="s">
        <v>75</v>
      </c>
      <c r="B12" t="s">
        <v>76</v>
      </c>
      <c r="C12" t="s">
        <v>12</v>
      </c>
    </row>
    <row r="13" spans="1:6" x14ac:dyDescent="0.25">
      <c r="A13" t="s">
        <v>81</v>
      </c>
      <c r="B13" t="s">
        <v>82</v>
      </c>
      <c r="C13" t="s">
        <v>12</v>
      </c>
    </row>
    <row r="14" spans="1:6" x14ac:dyDescent="0.25">
      <c r="A14" t="s">
        <v>87</v>
      </c>
      <c r="B14" t="s">
        <v>88</v>
      </c>
      <c r="C14" t="s">
        <v>12</v>
      </c>
    </row>
    <row r="15" spans="1:6" x14ac:dyDescent="0.25">
      <c r="A15" t="s">
        <v>94</v>
      </c>
      <c r="B15" t="s">
        <v>95</v>
      </c>
      <c r="C15" t="s">
        <v>93</v>
      </c>
    </row>
    <row r="16" spans="1:6" x14ac:dyDescent="0.25">
      <c r="A16" t="s">
        <v>100</v>
      </c>
      <c r="B16" t="s">
        <v>101</v>
      </c>
      <c r="C16" t="s">
        <v>93</v>
      </c>
    </row>
    <row r="17" spans="1:3" x14ac:dyDescent="0.25">
      <c r="A17" t="s">
        <v>106</v>
      </c>
      <c r="B17" t="s">
        <v>107</v>
      </c>
      <c r="C17" t="s">
        <v>93</v>
      </c>
    </row>
    <row r="18" spans="1:3" x14ac:dyDescent="0.25">
      <c r="A18" t="s">
        <v>112</v>
      </c>
      <c r="B18" t="s">
        <v>113</v>
      </c>
      <c r="C18" t="s">
        <v>93</v>
      </c>
    </row>
    <row r="19" spans="1:3" x14ac:dyDescent="0.25">
      <c r="A19" t="s">
        <v>118</v>
      </c>
      <c r="B19" t="s">
        <v>119</v>
      </c>
      <c r="C19" t="s">
        <v>93</v>
      </c>
    </row>
  </sheetData>
  <mergeCells count="1">
    <mergeCell ref="E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80" zoomScaleNormal="80" workbookViewId="0">
      <selection activeCell="C12" sqref="C12"/>
    </sheetView>
  </sheetViews>
  <sheetFormatPr defaultColWidth="11.42578125" defaultRowHeight="15" x14ac:dyDescent="0.25"/>
  <sheetData>
    <row r="1" spans="1:3" x14ac:dyDescent="0.25">
      <c r="A1" s="25" t="s">
        <v>184</v>
      </c>
      <c r="B1" s="25"/>
      <c r="C1" s="25"/>
    </row>
    <row r="2" spans="1:3" x14ac:dyDescent="0.25">
      <c r="A2" t="s">
        <v>124</v>
      </c>
      <c r="B2" t="s">
        <v>125</v>
      </c>
      <c r="C2" t="s">
        <v>123</v>
      </c>
    </row>
    <row r="3" spans="1:3" x14ac:dyDescent="0.25">
      <c r="A3" t="s">
        <v>130</v>
      </c>
      <c r="B3" t="s">
        <v>131</v>
      </c>
      <c r="C3" t="s">
        <v>123</v>
      </c>
    </row>
    <row r="4" spans="1:3" x14ac:dyDescent="0.25">
      <c r="A4" t="s">
        <v>135</v>
      </c>
      <c r="B4" t="s">
        <v>136</v>
      </c>
      <c r="C4" t="s">
        <v>123</v>
      </c>
    </row>
    <row r="5" spans="1:3" x14ac:dyDescent="0.25">
      <c r="A5" t="s">
        <v>140</v>
      </c>
      <c r="B5" t="s">
        <v>141</v>
      </c>
      <c r="C5" t="s">
        <v>123</v>
      </c>
    </row>
    <row r="6" spans="1:3" x14ac:dyDescent="0.25">
      <c r="A6" t="s">
        <v>145</v>
      </c>
      <c r="B6" t="s">
        <v>146</v>
      </c>
      <c r="C6" t="s">
        <v>123</v>
      </c>
    </row>
    <row r="7" spans="1:3" x14ac:dyDescent="0.25">
      <c r="A7" t="s">
        <v>150</v>
      </c>
      <c r="B7" t="s">
        <v>151</v>
      </c>
      <c r="C7" t="s">
        <v>123</v>
      </c>
    </row>
    <row r="8" spans="1:3" x14ac:dyDescent="0.25">
      <c r="A8" t="s">
        <v>155</v>
      </c>
      <c r="B8" t="s">
        <v>156</v>
      </c>
      <c r="C8" t="s">
        <v>123</v>
      </c>
    </row>
    <row r="9" spans="1:3" x14ac:dyDescent="0.25">
      <c r="A9" t="s">
        <v>160</v>
      </c>
      <c r="B9" t="s">
        <v>161</v>
      </c>
      <c r="C9" t="s">
        <v>123</v>
      </c>
    </row>
    <row r="10" spans="1:3" x14ac:dyDescent="0.25">
      <c r="A10" t="s">
        <v>165</v>
      </c>
      <c r="B10" t="s">
        <v>166</v>
      </c>
      <c r="C10" t="s">
        <v>123</v>
      </c>
    </row>
    <row r="11" spans="1:3" x14ac:dyDescent="0.25">
      <c r="A11" t="s">
        <v>171</v>
      </c>
      <c r="B11" t="s">
        <v>172</v>
      </c>
      <c r="C11" t="s">
        <v>123</v>
      </c>
    </row>
    <row r="12" spans="1:3" x14ac:dyDescent="0.25">
      <c r="A12" t="s">
        <v>176</v>
      </c>
      <c r="B12" t="s">
        <v>177</v>
      </c>
      <c r="C12" t="s">
        <v>123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"/>
  <sheetViews>
    <sheetView workbookViewId="0">
      <selection activeCell="K13" sqref="K13"/>
    </sheetView>
  </sheetViews>
  <sheetFormatPr defaultColWidth="11.42578125" defaultRowHeight="15" x14ac:dyDescent="0.25"/>
  <cols>
    <col min="2" max="2" width="14.85546875" bestFit="1" customWidth="1"/>
  </cols>
  <sheetData>
    <row r="1" spans="1:7" ht="23.25" x14ac:dyDescent="0.35">
      <c r="A1" s="1" t="s">
        <v>185</v>
      </c>
    </row>
    <row r="2" spans="1:7" x14ac:dyDescent="0.25">
      <c r="A2" s="2" t="s">
        <v>186</v>
      </c>
    </row>
    <row r="4" spans="1:7" ht="21" x14ac:dyDescent="0.35">
      <c r="B4" s="3" t="s">
        <v>187</v>
      </c>
    </row>
    <row r="5" spans="1:7" x14ac:dyDescent="0.25">
      <c r="B5" s="4" t="s">
        <v>188</v>
      </c>
      <c r="C5" s="4" t="s">
        <v>189</v>
      </c>
      <c r="D5" s="4" t="s">
        <v>190</v>
      </c>
      <c r="E5" s="4" t="s">
        <v>191</v>
      </c>
      <c r="F5" s="4" t="s">
        <v>192</v>
      </c>
    </row>
    <row r="6" spans="1:7" x14ac:dyDescent="0.25">
      <c r="B6" t="s">
        <v>193</v>
      </c>
      <c r="C6" s="5">
        <v>653800</v>
      </c>
      <c r="D6" s="5">
        <v>548000</v>
      </c>
      <c r="E6" s="5">
        <v>105800</v>
      </c>
      <c r="F6" s="6">
        <v>0.19309999999999999</v>
      </c>
    </row>
    <row r="7" spans="1:7" x14ac:dyDescent="0.25">
      <c r="B7" t="s">
        <v>194</v>
      </c>
      <c r="C7" s="5">
        <v>436000</v>
      </c>
      <c r="D7" s="5">
        <v>364000</v>
      </c>
      <c r="E7" s="5">
        <v>72000</v>
      </c>
      <c r="F7" s="6">
        <v>0.1978</v>
      </c>
    </row>
    <row r="8" spans="1:7" x14ac:dyDescent="0.25">
      <c r="B8" t="s">
        <v>195</v>
      </c>
      <c r="C8" s="5">
        <v>217900</v>
      </c>
      <c r="D8" s="5">
        <v>180600</v>
      </c>
      <c r="E8" s="5">
        <v>37300</v>
      </c>
      <c r="F8" s="6">
        <v>0.20649999999999999</v>
      </c>
    </row>
    <row r="9" spans="1:7" x14ac:dyDescent="0.25">
      <c r="B9" t="s">
        <v>196</v>
      </c>
      <c r="C9" s="5">
        <v>145400</v>
      </c>
      <c r="D9" s="5">
        <v>153000</v>
      </c>
      <c r="E9" s="7">
        <v>-7600</v>
      </c>
      <c r="F9" s="8">
        <v>-4.9700000000000001E-2</v>
      </c>
    </row>
    <row r="10" spans="1:7" x14ac:dyDescent="0.25">
      <c r="B10" t="s">
        <v>197</v>
      </c>
      <c r="C10">
        <f>SUBTOTAL(109,Tabla1[2017])</f>
        <v>1453100</v>
      </c>
      <c r="D10">
        <f>SUBTOTAL(109,Tabla1[2016])</f>
        <v>1245600</v>
      </c>
      <c r="E10">
        <f>SUBTOTAL(109,Tabla1[Net Change])</f>
        <v>207500</v>
      </c>
      <c r="F10" s="6">
        <f>SUBTOTAL(101,Tabla1[% Change])</f>
        <v>0.13692500000000002</v>
      </c>
    </row>
    <row r="12" spans="1:7" ht="21" x14ac:dyDescent="0.35">
      <c r="B12" s="3" t="s">
        <v>198</v>
      </c>
    </row>
    <row r="13" spans="1:7" x14ac:dyDescent="0.25">
      <c r="B13" s="9" t="s">
        <v>188</v>
      </c>
      <c r="C13" s="9" t="s">
        <v>199</v>
      </c>
      <c r="D13" s="9" t="s">
        <v>189</v>
      </c>
      <c r="E13" s="9" t="s">
        <v>190</v>
      </c>
      <c r="F13" s="9" t="s">
        <v>191</v>
      </c>
      <c r="G13" s="9" t="s">
        <v>192</v>
      </c>
    </row>
    <row r="14" spans="1:7" x14ac:dyDescent="0.25">
      <c r="B14" s="10" t="s">
        <v>193</v>
      </c>
      <c r="C14" s="10"/>
      <c r="D14" s="11">
        <v>4464800</v>
      </c>
      <c r="E14" s="11">
        <v>3780427</v>
      </c>
      <c r="F14" s="11">
        <v>684373</v>
      </c>
      <c r="G14" s="12">
        <v>0.18099999999999999</v>
      </c>
    </row>
    <row r="15" spans="1:7" x14ac:dyDescent="0.25">
      <c r="B15" t="s">
        <v>194</v>
      </c>
      <c r="D15" s="5">
        <v>2934300</v>
      </c>
      <c r="E15" s="5">
        <v>2489316</v>
      </c>
      <c r="F15" s="5">
        <v>444984</v>
      </c>
      <c r="G15" s="6">
        <v>0.17879999999999999</v>
      </c>
    </row>
    <row r="16" spans="1:7" x14ac:dyDescent="0.25">
      <c r="B16" t="s">
        <v>195</v>
      </c>
      <c r="D16" s="5">
        <v>1487100</v>
      </c>
      <c r="E16" s="5">
        <v>1280800</v>
      </c>
      <c r="F16" s="5">
        <v>206300</v>
      </c>
      <c r="G16" s="6">
        <v>0.16109999999999999</v>
      </c>
    </row>
    <row r="17" spans="2:7" x14ac:dyDescent="0.25">
      <c r="B17" t="s">
        <v>196</v>
      </c>
      <c r="D17" s="5">
        <v>994600</v>
      </c>
      <c r="E17" s="5">
        <v>1050253</v>
      </c>
      <c r="F17" s="7">
        <v>-55653</v>
      </c>
      <c r="G17" s="8">
        <v>-5.2999999999999999E-2</v>
      </c>
    </row>
    <row r="18" spans="2:7" x14ac:dyDescent="0.25">
      <c r="B18" s="13" t="s">
        <v>197</v>
      </c>
      <c r="C18" s="13"/>
      <c r="D18" s="14">
        <v>9880800</v>
      </c>
      <c r="E18" s="14">
        <v>8600796</v>
      </c>
      <c r="F18" s="14">
        <v>1280004</v>
      </c>
      <c r="G18" s="15">
        <v>0.11697500000000001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</vt:lpstr>
      <vt:lpstr>Faculty Advisors</vt:lpstr>
      <vt:lpstr>Faculty List</vt:lpstr>
      <vt:lpstr>Part-Time</vt:lpstr>
      <vt:lpstr>Menu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2022-11-01T19:15:32Z</dcterms:modified>
  <cp:category/>
  <cp:contentStatus/>
</cp:coreProperties>
</file>