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hre\VHS\VHS-TS\DS_202205\"/>
    </mc:Choice>
  </mc:AlternateContent>
  <xr:revisionPtr revIDLastSave="0" documentId="13_ncr:1_{9F43CFE0-39C5-4C29-9E92-80AE2D90CD8A}" xr6:coauthVersionLast="36" xr6:coauthVersionMax="36" xr10:uidLastSave="{00000000-0000-0000-0000-000000000000}"/>
  <bookViews>
    <workbookView xWindow="0" yWindow="0" windowWidth="23040" windowHeight="9060" xr2:uid="{3A69D14E-D1B5-40D3-BF1D-2241F5CECD71}"/>
  </bookViews>
  <sheets>
    <sheet name="EXCEL - Fahrradtour" sheetId="4" r:id="rId1"/>
    <sheet name="EXCEL - Fahrradtour Lösung" sheetId="2" r:id="rId2"/>
    <sheet name="ORANGE - Fahrradtour" sheetId="3" r:id="rId3"/>
  </sheets>
  <definedNames>
    <definedName name="_xlnm.Print_Area" localSheetId="1">'EXCEL - Fahrradtour Lösung'!$B$19:$F$31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2" l="1"/>
  <c r="C20" i="2"/>
  <c r="G36" i="2"/>
  <c r="C35" i="2" l="1"/>
  <c r="L36" i="2"/>
  <c r="K36" i="2"/>
  <c r="J36" i="2"/>
  <c r="I36" i="2"/>
  <c r="H36" i="2"/>
  <c r="E20" i="2"/>
  <c r="C34" i="2" l="1"/>
  <c r="D30" i="2" l="1"/>
  <c r="C30" i="2"/>
  <c r="D29" i="2"/>
  <c r="C29" i="2"/>
  <c r="D26" i="2"/>
  <c r="C26" i="2"/>
  <c r="D25" i="2"/>
  <c r="C25" i="2"/>
  <c r="D23" i="2"/>
  <c r="D24" i="2" s="1"/>
  <c r="C23" i="2"/>
  <c r="D22" i="2"/>
  <c r="C22" i="2"/>
  <c r="D21" i="2"/>
  <c r="C21" i="2"/>
  <c r="D20" i="2"/>
  <c r="C24" i="2" l="1"/>
  <c r="C31" i="2"/>
  <c r="D31" i="2"/>
</calcChain>
</file>

<file path=xl/sharedStrings.xml><?xml version="1.0" encoding="utf-8"?>
<sst xmlns="http://schemas.openxmlformats.org/spreadsheetml/2006/main" count="175" uniqueCount="47">
  <si>
    <t>Tag</t>
  </si>
  <si>
    <t>Kilometer</t>
  </si>
  <si>
    <t>Höhenmeter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</si>
  <si>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</si>
  <si>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</si>
  <si>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</si>
  <si>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</si>
  <si>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</si>
  <si>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</si>
  <si>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</si>
  <si>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</si>
  <si>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</si>
  <si>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</si>
  <si>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</si>
  <si>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Tag 12</t>
  </si>
  <si>
    <t>Tag 13</t>
  </si>
  <si>
    <t>Tag 14</t>
  </si>
  <si>
    <t>1. Lagemaße:</t>
  </si>
  <si>
    <t>Modalwert</t>
  </si>
  <si>
    <t>Median</t>
  </si>
  <si>
    <t>Mittelwert</t>
  </si>
  <si>
    <t>2. Streuungsmaße:</t>
  </si>
  <si>
    <t>Varianz</t>
  </si>
  <si>
    <t>Standardabweichung (absolut)</t>
  </si>
  <si>
    <t>Standardabweichung (relativ)</t>
  </si>
  <si>
    <t>Unteres Quartil</t>
  </si>
  <si>
    <t>Oberes Quartil</t>
  </si>
  <si>
    <t>Interquartilsabstand</t>
  </si>
  <si>
    <t>Spannweite</t>
  </si>
  <si>
    <t>3. Zusammenhangsmaße:</t>
  </si>
  <si>
    <t>Korrelationskoeffizient (Pearson)</t>
  </si>
  <si>
    <t>Regen</t>
  </si>
  <si>
    <t>t-Wert</t>
  </si>
  <si>
    <t>Cohen's D</t>
  </si>
  <si>
    <t>→ Zusammenhang zwischen Kilometer und Höhenmeter</t>
  </si>
  <si>
    <t>Nebenrechnungen für t-Wert und Cohen's D:</t>
  </si>
  <si>
    <t>Mittelwert Kilometer</t>
  </si>
  <si>
    <t>Varianz Kilometer</t>
  </si>
  <si>
    <t>Anzahl Tage mit</t>
  </si>
  <si>
    <t>nein</t>
  </si>
  <si>
    <t>ja</t>
  </si>
  <si>
    <t>bei "Regen=nein":</t>
  </si>
  <si>
    <t>bei "Regen=ja":</t>
  </si>
  <si>
    <t>Wind</t>
  </si>
  <si>
    <t>→ Zusammenhang zwischen Kilometer und Regen</t>
  </si>
  <si>
    <t>"Regen=nein":</t>
  </si>
  <si>
    <t>"Regen=ja":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</si>
</sst>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1" fontId="0" fillId="3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2" fontId="0" fillId="3" borderId="1" xfId="0" applyNumberFormat="1" applyFill="1" applyBorder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4" borderId="1" xfId="0" applyNumberFormat="1" applyFill="1" applyBorder="1" applyAlignment="1" applyProtection="1">
      <alignment horizontal="right" vertical="center"/>
      <protection locked="0"/>
    </xf>
    <xf numFmtId="164" fontId="0" fillId="4" borderId="1" xfId="0" applyNumberFormat="1" applyFill="1" applyBorder="1" applyAlignment="1" applyProtection="1">
      <alignment horizontal="right" vertical="center"/>
      <protection locked="0"/>
    </xf>
    <xf numFmtId="2" fontId="0" fillId="4" borderId="1" xfId="0" applyNumberFormat="1" applyFill="1" applyBorder="1" applyAlignment="1" applyProtection="1">
      <alignment horizontal="right" vertical="center"/>
      <protection locked="0"/>
    </xf>
    <xf numFmtId="0" fontId="0" fillId="0" borderId="1" xfId="0" applyBorder="1" applyAlignment="1">
      <alignment horizontal="right" vertical="center"/>
    </xf>
    <xf numFmtId="1" fontId="0" fillId="0" borderId="0" xfId="0" applyNumberForma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164" fontId="0" fillId="0" borderId="0" xfId="0" applyNumberForma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Fill="1" applyBorder="1" applyAlignment="1" applyProtection="1">
      <alignment vertical="center"/>
      <protection locked="0"/>
    </xf>
    <xf numFmtId="2" fontId="0" fillId="5" borderId="1" xfId="0" applyNumberFormat="1" applyFill="1" applyBorder="1" applyAlignment="1" applyProtection="1">
      <alignment vertical="center"/>
      <protection locked="0"/>
    </xf>
    <xf numFmtId="0" fontId="5" fillId="0" borderId="0" xfId="0" applyFont="1" applyAlignment="1">
      <alignment horizontal="left" vertical="center"/>
    </xf>
    <xf numFmtId="2" fontId="0" fillId="4" borderId="1" xfId="0" applyNumberFormat="1" applyFill="1" applyBorder="1" applyAlignment="1" applyProtection="1">
      <alignment vertical="center"/>
      <protection locked="0"/>
    </xf>
    <xf numFmtId="164" fontId="0" fillId="5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12DF-6A16-40E2-BF0A-B6FD5408CA43}">
  <dimension ref="B2:L36"/>
  <sheetViews>
    <sheetView showGridLines="0" tabSelected="1" workbookViewId="0">
      <pane ySplit="17" topLeftCell="A18" activePane="bottomLeft" state="frozen"/>
      <selection pane="bottomLeft"/>
    </sheetView>
  </sheetViews>
  <sheetFormatPr baseColWidth="10" defaultColWidth="10.7109375" defaultRowHeight="15" x14ac:dyDescent="0.25"/>
  <cols>
    <col min="1" max="1" width="2.5703125" style="1" customWidth="1"/>
    <col min="2" max="2" width="31" style="1" bestFit="1" customWidth="1"/>
    <col min="3" max="5" width="11.7109375" style="1" customWidth="1"/>
    <col min="6" max="6" width="27.7109375" style="1" customWidth="1"/>
    <col min="7" max="12" width="15.7109375" style="1" customWidth="1"/>
    <col min="13" max="16384" width="10.7109375" style="1"/>
  </cols>
  <sheetData>
    <row r="2" spans="2:9" x14ac:dyDescent="0.25">
      <c r="B2" s="2" t="s">
        <v>0</v>
      </c>
      <c r="C2" s="3" t="s">
        <v>1</v>
      </c>
      <c r="D2" s="3" t="s">
        <v>2</v>
      </c>
      <c r="E2" s="3" t="s">
        <v>31</v>
      </c>
    </row>
    <row r="3" spans="2:9" x14ac:dyDescent="0.25">
      <c r="B3" s="4" t="s">
        <v>3</v>
      </c>
      <c r="C3" s="4">
        <v>66</v>
      </c>
      <c r="D3" s="4">
        <v>227</v>
      </c>
      <c r="E3" s="22" t="s">
        <v>39</v>
      </c>
      <c r="I3" s="13"/>
    </row>
    <row r="4" spans="2:9" x14ac:dyDescent="0.25">
      <c r="B4" s="4" t="s">
        <v>4</v>
      </c>
      <c r="C4" s="4">
        <v>85</v>
      </c>
      <c r="D4" s="4">
        <v>179</v>
      </c>
      <c r="E4" s="22" t="s">
        <v>39</v>
      </c>
      <c r="I4" s="13"/>
    </row>
    <row r="5" spans="2:9" x14ac:dyDescent="0.25">
      <c r="B5" s="4" t="s">
        <v>5</v>
      </c>
      <c r="C5" s="4">
        <v>55</v>
      </c>
      <c r="D5" s="4">
        <v>267</v>
      </c>
      <c r="E5" s="22" t="s">
        <v>40</v>
      </c>
      <c r="I5" s="13"/>
    </row>
    <row r="6" spans="2:9" x14ac:dyDescent="0.25">
      <c r="B6" s="4" t="s">
        <v>6</v>
      </c>
      <c r="C6" s="4">
        <v>32</v>
      </c>
      <c r="D6" s="4">
        <v>363</v>
      </c>
      <c r="E6" s="22" t="s">
        <v>40</v>
      </c>
      <c r="I6" s="14"/>
    </row>
    <row r="7" spans="2:9" x14ac:dyDescent="0.25">
      <c r="B7" s="4" t="s">
        <v>7</v>
      </c>
      <c r="C7" s="4">
        <v>73</v>
      </c>
      <c r="D7" s="4">
        <v>232</v>
      </c>
      <c r="E7" s="22" t="s">
        <v>40</v>
      </c>
      <c r="I7" s="13"/>
    </row>
    <row r="8" spans="2:9" x14ac:dyDescent="0.25">
      <c r="B8" s="4" t="s">
        <v>8</v>
      </c>
      <c r="C8" s="4">
        <v>55</v>
      </c>
      <c r="D8" s="4">
        <v>261</v>
      </c>
      <c r="E8" s="22" t="s">
        <v>40</v>
      </c>
      <c r="I8" s="13"/>
    </row>
    <row r="9" spans="2:9" x14ac:dyDescent="0.25">
      <c r="B9" s="4" t="s">
        <v>9</v>
      </c>
      <c r="C9" s="4">
        <v>42</v>
      </c>
      <c r="D9" s="4">
        <v>304</v>
      </c>
      <c r="E9" s="22" t="s">
        <v>39</v>
      </c>
      <c r="I9" s="13"/>
    </row>
    <row r="10" spans="2:9" x14ac:dyDescent="0.25">
      <c r="B10" s="4" t="s">
        <v>10</v>
      </c>
      <c r="C10" s="4">
        <v>30</v>
      </c>
      <c r="D10" s="4">
        <v>442</v>
      </c>
      <c r="E10" s="22" t="s">
        <v>39</v>
      </c>
      <c r="I10" s="13"/>
    </row>
    <row r="11" spans="2:9" x14ac:dyDescent="0.25">
      <c r="B11" s="4" t="s">
        <v>11</v>
      </c>
      <c r="C11" s="4">
        <v>102</v>
      </c>
      <c r="D11" s="4">
        <v>191</v>
      </c>
      <c r="E11" s="22" t="s">
        <v>40</v>
      </c>
      <c r="I11" s="13"/>
    </row>
    <row r="12" spans="2:9" x14ac:dyDescent="0.25">
      <c r="B12" s="4" t="s">
        <v>12</v>
      </c>
      <c r="C12" s="4">
        <v>48</v>
      </c>
      <c r="D12" s="4">
        <v>313</v>
      </c>
      <c r="E12" s="22" t="s">
        <v>39</v>
      </c>
      <c r="I12" s="13"/>
    </row>
    <row r="13" spans="2:9" x14ac:dyDescent="0.25">
      <c r="B13" s="4" t="s">
        <v>13</v>
      </c>
      <c r="C13" s="4">
        <v>53</v>
      </c>
      <c r="D13" s="4">
        <v>289</v>
      </c>
      <c r="E13" s="22" t="s">
        <v>40</v>
      </c>
      <c r="I13" s="14"/>
    </row>
    <row r="14" spans="2:9" x14ac:dyDescent="0.25">
      <c r="B14" s="4" t="s">
        <v>14</v>
      </c>
      <c r="C14" s="4">
        <v>75</v>
      </c>
      <c r="D14" s="4">
        <v>213</v>
      </c>
      <c r="E14" s="22" t="s">
        <v>39</v>
      </c>
      <c r="I14" s="13"/>
    </row>
    <row r="15" spans="2:9" x14ac:dyDescent="0.25">
      <c r="B15" s="4" t="s">
        <v>15</v>
      </c>
      <c r="C15" s="4">
        <v>60</v>
      </c>
      <c r="D15" s="4">
        <v>249</v>
      </c>
      <c r="E15" s="22" t="s">
        <v>39</v>
      </c>
      <c r="I15" s="13"/>
    </row>
    <row r="16" spans="2:9" x14ac:dyDescent="0.25">
      <c r="B16" s="4" t="s">
        <v>16</v>
      </c>
      <c r="C16" s="4">
        <v>64</v>
      </c>
      <c r="D16" s="4">
        <v>218</v>
      </c>
      <c r="E16" s="22" t="s">
        <v>40</v>
      </c>
      <c r="I16" s="13"/>
    </row>
    <row r="18" spans="2:5" ht="9.6" customHeight="1" x14ac:dyDescent="0.25"/>
    <row r="19" spans="2:5" s="6" customFormat="1" x14ac:dyDescent="0.25">
      <c r="B19" s="5" t="s">
        <v>17</v>
      </c>
    </row>
    <row r="20" spans="2:5" x14ac:dyDescent="0.25">
      <c r="B20" s="7" t="s">
        <v>18</v>
      </c>
      <c r="C20" s="19"/>
      <c r="D20" s="19"/>
      <c r="E20" s="19"/>
    </row>
    <row r="21" spans="2:5" x14ac:dyDescent="0.25">
      <c r="B21" s="7" t="s">
        <v>19</v>
      </c>
      <c r="C21" s="20"/>
      <c r="D21" s="20"/>
    </row>
    <row r="22" spans="2:5" x14ac:dyDescent="0.25">
      <c r="B22" s="7" t="s">
        <v>25</v>
      </c>
      <c r="C22" s="21"/>
      <c r="D22" s="21"/>
    </row>
    <row r="23" spans="2:5" x14ac:dyDescent="0.25">
      <c r="B23" s="7" t="s">
        <v>26</v>
      </c>
      <c r="C23" s="21"/>
      <c r="D23" s="21"/>
    </row>
    <row r="24" spans="2:5" x14ac:dyDescent="0.25">
      <c r="B24" s="7" t="s">
        <v>27</v>
      </c>
      <c r="C24" s="21"/>
      <c r="D24" s="21"/>
    </row>
    <row r="25" spans="2:5" x14ac:dyDescent="0.25">
      <c r="B25" s="7" t="s">
        <v>28</v>
      </c>
      <c r="C25" s="21"/>
      <c r="D25" s="21"/>
    </row>
    <row r="26" spans="2:5" x14ac:dyDescent="0.25">
      <c r="B26" s="7" t="s">
        <v>20</v>
      </c>
      <c r="C26" s="21"/>
      <c r="D26" s="21"/>
    </row>
    <row r="27" spans="2:5" x14ac:dyDescent="0.25">
      <c r="B27" s="8"/>
      <c r="C27" s="9"/>
      <c r="D27" s="9"/>
    </row>
    <row r="28" spans="2:5" x14ac:dyDescent="0.25">
      <c r="B28" s="10" t="s">
        <v>21</v>
      </c>
      <c r="C28" s="9"/>
      <c r="D28" s="9"/>
    </row>
    <row r="29" spans="2:5" x14ac:dyDescent="0.25">
      <c r="B29" s="7" t="s">
        <v>22</v>
      </c>
      <c r="C29" s="21"/>
      <c r="D29" s="21"/>
    </row>
    <row r="30" spans="2:5" x14ac:dyDescent="0.25">
      <c r="B30" s="11" t="s">
        <v>23</v>
      </c>
      <c r="C30" s="21"/>
      <c r="D30" s="21"/>
    </row>
    <row r="31" spans="2:5" x14ac:dyDescent="0.25">
      <c r="B31" s="11" t="s">
        <v>24</v>
      </c>
      <c r="C31" s="21"/>
      <c r="D31" s="21"/>
    </row>
    <row r="32" spans="2:5" x14ac:dyDescent="0.25">
      <c r="B32" s="12"/>
    </row>
    <row r="33" spans="2:12" x14ac:dyDescent="0.25">
      <c r="B33" s="10" t="s">
        <v>29</v>
      </c>
      <c r="C33" s="9"/>
      <c r="D33" s="9"/>
      <c r="G33" s="10" t="s">
        <v>35</v>
      </c>
    </row>
    <row r="34" spans="2:12" x14ac:dyDescent="0.25">
      <c r="B34" s="7" t="s">
        <v>30</v>
      </c>
      <c r="C34" s="30"/>
      <c r="D34" s="29" t="s">
        <v>34</v>
      </c>
      <c r="G34" s="35" t="s">
        <v>36</v>
      </c>
      <c r="H34" s="35" t="s">
        <v>36</v>
      </c>
      <c r="I34" s="35" t="s">
        <v>37</v>
      </c>
      <c r="J34" s="35" t="s">
        <v>37</v>
      </c>
      <c r="K34" s="35" t="s">
        <v>38</v>
      </c>
      <c r="L34" s="35" t="s">
        <v>38</v>
      </c>
    </row>
    <row r="35" spans="2:12" x14ac:dyDescent="0.25">
      <c r="B35" s="1" t="s">
        <v>32</v>
      </c>
      <c r="C35" s="30"/>
      <c r="D35" s="29" t="s">
        <v>44</v>
      </c>
      <c r="G35" s="35" t="s">
        <v>41</v>
      </c>
      <c r="H35" s="35" t="s">
        <v>42</v>
      </c>
      <c r="I35" s="35" t="s">
        <v>41</v>
      </c>
      <c r="J35" s="35" t="s">
        <v>42</v>
      </c>
      <c r="K35" s="35" t="s">
        <v>45</v>
      </c>
      <c r="L35" s="35" t="s">
        <v>46</v>
      </c>
    </row>
    <row r="36" spans="2:12" x14ac:dyDescent="0.25">
      <c r="B36" s="1" t="s">
        <v>33</v>
      </c>
      <c r="C36" s="30"/>
      <c r="D36" s="29" t="s">
        <v>44</v>
      </c>
      <c r="G36" s="33"/>
      <c r="H36" s="33"/>
      <c r="I36" s="33"/>
      <c r="J36" s="33"/>
      <c r="K36" s="34"/>
      <c r="L36" s="3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B56A-E9E6-4FB7-B3BB-61BCF7B72962}">
  <sheetPr>
    <pageSetUpPr fitToPage="1"/>
  </sheetPr>
  <dimension ref="B2:L36"/>
  <sheetViews>
    <sheetView showGridLines="0" workbookViewId="0">
      <pane ySplit="17" topLeftCell="A18" activePane="bottomLeft" state="frozen"/>
      <selection pane="bottomLeft"/>
    </sheetView>
  </sheetViews>
  <sheetFormatPr baseColWidth="10" defaultColWidth="10.7109375" defaultRowHeight="15" x14ac:dyDescent="0.25"/>
  <cols>
    <col min="1" max="1" width="2.5703125" style="1" customWidth="1"/>
    <col min="2" max="2" width="31" style="1" bestFit="1" customWidth="1"/>
    <col min="3" max="5" width="11.7109375" style="1" customWidth="1"/>
    <col min="6" max="6" width="27.7109375" style="1" customWidth="1"/>
    <col min="7" max="12" width="15.7109375" style="1" customWidth="1"/>
    <col min="13" max="16384" width="10.7109375" style="1"/>
  </cols>
  <sheetData>
    <row r="2" spans="2:9" x14ac:dyDescent="0.25">
      <c r="B2" s="2" t="s">
        <v>0</v>
      </c>
      <c r="C2" s="3" t="s">
        <v>1</v>
      </c>
      <c r="D2" s="3" t="s">
        <v>2</v>
      </c>
      <c r="E2" s="3" t="s">
        <v>31</v>
      </c>
    </row>
    <row r="3" spans="2:9" x14ac:dyDescent="0.25">
      <c r="B3" s="4" t="s">
        <v>3</v>
      </c>
      <c r="C3" s="4">
        <v>66</v>
      </c>
      <c r="D3" s="4">
        <v>227</v>
      </c>
      <c r="E3" s="22" t="s">
        <v>39</v>
      </c>
      <c r="I3" s="13"/>
    </row>
    <row r="4" spans="2:9" x14ac:dyDescent="0.25">
      <c r="B4" s="4" t="s">
        <v>4</v>
      </c>
      <c r="C4" s="4">
        <v>85</v>
      </c>
      <c r="D4" s="4">
        <v>179</v>
      </c>
      <c r="E4" s="22" t="s">
        <v>39</v>
      </c>
      <c r="I4" s="13"/>
    </row>
    <row r="5" spans="2:9" x14ac:dyDescent="0.25">
      <c r="B5" s="4" t="s">
        <v>5</v>
      </c>
      <c r="C5" s="4">
        <v>55</v>
      </c>
      <c r="D5" s="4">
        <v>267</v>
      </c>
      <c r="E5" s="22" t="s">
        <v>40</v>
      </c>
      <c r="I5" s="13"/>
    </row>
    <row r="6" spans="2:9" x14ac:dyDescent="0.25">
      <c r="B6" s="4" t="s">
        <v>6</v>
      </c>
      <c r="C6" s="4">
        <v>32</v>
      </c>
      <c r="D6" s="4">
        <v>363</v>
      </c>
      <c r="E6" s="22" t="s">
        <v>40</v>
      </c>
      <c r="I6" s="14"/>
    </row>
    <row r="7" spans="2:9" x14ac:dyDescent="0.25">
      <c r="B7" s="4" t="s">
        <v>7</v>
      </c>
      <c r="C7" s="4">
        <v>73</v>
      </c>
      <c r="D7" s="4">
        <v>232</v>
      </c>
      <c r="E7" s="22" t="s">
        <v>40</v>
      </c>
      <c r="I7" s="13"/>
    </row>
    <row r="8" spans="2:9" x14ac:dyDescent="0.25">
      <c r="B8" s="4" t="s">
        <v>8</v>
      </c>
      <c r="C8" s="4">
        <v>55</v>
      </c>
      <c r="D8" s="4">
        <v>261</v>
      </c>
      <c r="E8" s="22" t="s">
        <v>40</v>
      </c>
      <c r="I8" s="13"/>
    </row>
    <row r="9" spans="2:9" x14ac:dyDescent="0.25">
      <c r="B9" s="4" t="s">
        <v>9</v>
      </c>
      <c r="C9" s="4">
        <v>42</v>
      </c>
      <c r="D9" s="4">
        <v>304</v>
      </c>
      <c r="E9" s="22" t="s">
        <v>39</v>
      </c>
      <c r="I9" s="13"/>
    </row>
    <row r="10" spans="2:9" x14ac:dyDescent="0.25">
      <c r="B10" s="4" t="s">
        <v>10</v>
      </c>
      <c r="C10" s="4">
        <v>30</v>
      </c>
      <c r="D10" s="4">
        <v>442</v>
      </c>
      <c r="E10" s="22" t="s">
        <v>39</v>
      </c>
      <c r="I10" s="13"/>
    </row>
    <row r="11" spans="2:9" x14ac:dyDescent="0.25">
      <c r="B11" s="4" t="s">
        <v>11</v>
      </c>
      <c r="C11" s="4">
        <v>102</v>
      </c>
      <c r="D11" s="4">
        <v>191</v>
      </c>
      <c r="E11" s="22" t="s">
        <v>40</v>
      </c>
      <c r="I11" s="13"/>
    </row>
    <row r="12" spans="2:9" x14ac:dyDescent="0.25">
      <c r="B12" s="4" t="s">
        <v>12</v>
      </c>
      <c r="C12" s="4">
        <v>48</v>
      </c>
      <c r="D12" s="4">
        <v>313</v>
      </c>
      <c r="E12" s="22" t="s">
        <v>39</v>
      </c>
      <c r="I12" s="13"/>
    </row>
    <row r="13" spans="2:9" x14ac:dyDescent="0.25">
      <c r="B13" s="4" t="s">
        <v>13</v>
      </c>
      <c r="C13" s="4">
        <v>53</v>
      </c>
      <c r="D13" s="4">
        <v>289</v>
      </c>
      <c r="E13" s="22" t="s">
        <v>40</v>
      </c>
      <c r="I13" s="14"/>
    </row>
    <row r="14" spans="2:9" x14ac:dyDescent="0.25">
      <c r="B14" s="4" t="s">
        <v>14</v>
      </c>
      <c r="C14" s="4">
        <v>75</v>
      </c>
      <c r="D14" s="4">
        <v>213</v>
      </c>
      <c r="E14" s="22" t="s">
        <v>39</v>
      </c>
      <c r="I14" s="13"/>
    </row>
    <row r="15" spans="2:9" x14ac:dyDescent="0.25">
      <c r="B15" s="4" t="s">
        <v>15</v>
      </c>
      <c r="C15" s="4">
        <v>60</v>
      </c>
      <c r="D15" s="4">
        <v>249</v>
      </c>
      <c r="E15" s="22" t="s">
        <v>39</v>
      </c>
      <c r="I15" s="13"/>
    </row>
    <row r="16" spans="2:9" x14ac:dyDescent="0.25">
      <c r="B16" s="4" t="s">
        <v>16</v>
      </c>
      <c r="C16" s="4">
        <v>64</v>
      </c>
      <c r="D16" s="4">
        <v>218</v>
      </c>
      <c r="E16" s="22" t="s">
        <v>40</v>
      </c>
      <c r="I16" s="13"/>
    </row>
    <row r="18" spans="2:6" ht="9.6" customHeight="1" x14ac:dyDescent="0.25"/>
    <row r="19" spans="2:6" s="6" customFormat="1" x14ac:dyDescent="0.25">
      <c r="B19" s="5" t="s">
        <v>17</v>
      </c>
    </row>
    <row r="20" spans="2:6" x14ac:dyDescent="0.25">
      <c r="B20" s="7" t="s">
        <v>18</v>
      </c>
      <c r="C20" s="15">
        <f>MODE(C3:C16)</f>
        <v>55</v>
      </c>
      <c r="D20" s="15" t="e">
        <f>_xlfn.MODE.SNGL(D3:D16)</f>
        <v>#N/A</v>
      </c>
      <c r="E20" s="15" t="e">
        <f>_xlfn.MODE.SNGL(E3:E16)</f>
        <v>#N/A</v>
      </c>
      <c r="F20" s="23"/>
    </row>
    <row r="21" spans="2:6" x14ac:dyDescent="0.25">
      <c r="B21" s="7" t="s">
        <v>19</v>
      </c>
      <c r="C21" s="16">
        <f>MEDIAN(C3:C16)</f>
        <v>57.5</v>
      </c>
      <c r="D21" s="16">
        <f>MEDIAN(D3:D16)</f>
        <v>255</v>
      </c>
      <c r="E21" s="23"/>
      <c r="F21" s="23"/>
    </row>
    <row r="22" spans="2:6" x14ac:dyDescent="0.25">
      <c r="B22" s="7" t="s">
        <v>25</v>
      </c>
      <c r="C22" s="16">
        <f>QUARTILE(C3:C16,1)</f>
        <v>49.25</v>
      </c>
      <c r="D22" s="16">
        <f>QUARTILE(D3:D16,1)</f>
        <v>220.25</v>
      </c>
      <c r="E22" s="23"/>
      <c r="F22" s="23"/>
    </row>
    <row r="23" spans="2:6" x14ac:dyDescent="0.25">
      <c r="B23" s="7" t="s">
        <v>26</v>
      </c>
      <c r="C23" s="16">
        <f>QUARTILE(C3:C16,3)</f>
        <v>71.25</v>
      </c>
      <c r="D23" s="16">
        <f>QUARTILE(D3:D16,3)</f>
        <v>300.25</v>
      </c>
      <c r="E23" s="23"/>
      <c r="F23" s="23"/>
    </row>
    <row r="24" spans="2:6" x14ac:dyDescent="0.25">
      <c r="B24" s="7" t="s">
        <v>27</v>
      </c>
      <c r="C24" s="16">
        <f>C23-C22</f>
        <v>22</v>
      </c>
      <c r="D24" s="16">
        <f>D23-D22</f>
        <v>80</v>
      </c>
      <c r="E24" s="23"/>
      <c r="F24" s="23"/>
    </row>
    <row r="25" spans="2:6" x14ac:dyDescent="0.25">
      <c r="B25" s="7" t="s">
        <v>28</v>
      </c>
      <c r="C25" s="16">
        <f>MAX(C3:C16)-MIN(C3:C16)</f>
        <v>72</v>
      </c>
      <c r="D25" s="16">
        <f>MAX(D3:D16)-MIN(D3:D16)</f>
        <v>263</v>
      </c>
      <c r="E25" s="23"/>
      <c r="F25" s="23"/>
    </row>
    <row r="26" spans="2:6" x14ac:dyDescent="0.25">
      <c r="B26" s="7" t="s">
        <v>20</v>
      </c>
      <c r="C26" s="17">
        <f>AVERAGE(C3:C16)</f>
        <v>60</v>
      </c>
      <c r="D26" s="17">
        <f>AVERAGE(D3:D16)</f>
        <v>267.71428571428572</v>
      </c>
      <c r="E26" s="23"/>
      <c r="F26" s="23"/>
    </row>
    <row r="27" spans="2:6" x14ac:dyDescent="0.25">
      <c r="B27" s="8"/>
      <c r="C27" s="9"/>
      <c r="D27" s="9"/>
      <c r="E27" s="24"/>
      <c r="F27" s="24"/>
    </row>
    <row r="28" spans="2:6" x14ac:dyDescent="0.25">
      <c r="B28" s="10" t="s">
        <v>21</v>
      </c>
      <c r="C28" s="9"/>
      <c r="D28" s="9"/>
      <c r="E28" s="24"/>
      <c r="F28" s="24"/>
    </row>
    <row r="29" spans="2:6" x14ac:dyDescent="0.25">
      <c r="B29" s="7" t="s">
        <v>22</v>
      </c>
      <c r="C29" s="17">
        <f>VARPA(C3:C16)</f>
        <v>363.28571428571428</v>
      </c>
      <c r="D29" s="17">
        <f>VARPA(D3:D16)</f>
        <v>4701.7755102040819</v>
      </c>
      <c r="E29" s="25"/>
      <c r="F29" s="25"/>
    </row>
    <row r="30" spans="2:6" x14ac:dyDescent="0.25">
      <c r="B30" s="11" t="s">
        <v>23</v>
      </c>
      <c r="C30" s="17">
        <f>STDEVPA(C3:C16)</f>
        <v>19.060055463867734</v>
      </c>
      <c r="D30" s="17">
        <f>STDEVPA(D3:D16)</f>
        <v>68.569494020330069</v>
      </c>
      <c r="E30" s="25"/>
      <c r="F30" s="25"/>
    </row>
    <row r="31" spans="2:6" x14ac:dyDescent="0.25">
      <c r="B31" s="11" t="s">
        <v>24</v>
      </c>
      <c r="C31" s="17">
        <f>+C30/C26</f>
        <v>0.31766759106446224</v>
      </c>
      <c r="D31" s="17">
        <f>+D30/D26</f>
        <v>0.25612938001190527</v>
      </c>
      <c r="E31" s="25"/>
      <c r="F31" s="25"/>
    </row>
    <row r="32" spans="2:6" x14ac:dyDescent="0.25">
      <c r="B32" s="12"/>
      <c r="C32" s="18"/>
      <c r="D32" s="18"/>
      <c r="E32" s="26"/>
      <c r="F32" s="26"/>
    </row>
    <row r="33" spans="2:12" x14ac:dyDescent="0.25">
      <c r="B33" s="10" t="s">
        <v>29</v>
      </c>
      <c r="C33" s="9"/>
      <c r="D33" s="9"/>
      <c r="G33" s="10" t="s">
        <v>35</v>
      </c>
    </row>
    <row r="34" spans="2:12" x14ac:dyDescent="0.25">
      <c r="B34" s="7" t="s">
        <v>30</v>
      </c>
      <c r="C34" s="28">
        <f>CORREL(C3:C16,D3:D16)</f>
        <v>-0.89483944809340099</v>
      </c>
      <c r="D34" s="29" t="s">
        <v>34</v>
      </c>
      <c r="E34" s="27"/>
      <c r="F34" s="27"/>
      <c r="G34" s="35" t="s">
        <v>36</v>
      </c>
      <c r="H34" s="35" t="s">
        <v>36</v>
      </c>
      <c r="I34" s="35" t="s">
        <v>37</v>
      </c>
      <c r="J34" s="35" t="s">
        <v>37</v>
      </c>
      <c r="K34" s="35" t="s">
        <v>38</v>
      </c>
      <c r="L34" s="35" t="s">
        <v>38</v>
      </c>
    </row>
    <row r="35" spans="2:12" x14ac:dyDescent="0.25">
      <c r="B35" s="1" t="s">
        <v>32</v>
      </c>
      <c r="C35" s="28">
        <f>(H36-G36)/(SQRT(I36/K36+J36/L36))</f>
        <v>0.39479717721027441</v>
      </c>
      <c r="D35" s="29" t="s">
        <v>44</v>
      </c>
      <c r="E35" s="27"/>
      <c r="G35" s="35" t="s">
        <v>45</v>
      </c>
      <c r="H35" s="35" t="s">
        <v>46</v>
      </c>
      <c r="I35" s="35" t="s">
        <v>45</v>
      </c>
      <c r="J35" s="35" t="s">
        <v>46</v>
      </c>
      <c r="K35" s="35" t="s">
        <v>45</v>
      </c>
      <c r="L35" s="35" t="s">
        <v>46</v>
      </c>
    </row>
    <row r="36" spans="2:12" x14ac:dyDescent="0.25">
      <c r="B36" s="1" t="s">
        <v>33</v>
      </c>
      <c r="C36" s="28">
        <f>C35/SQRT((K36+L36)/4)</f>
        <v>0.21102796776947486</v>
      </c>
      <c r="D36" s="29" t="s">
        <v>44</v>
      </c>
      <c r="E36" s="27"/>
      <c r="G36" s="31">
        <f>AVERAGE(C3,C4,C9,C10,C12,C14,C15)</f>
        <v>58</v>
      </c>
      <c r="H36" s="31">
        <f>AVERAGE(C5,C6,C7,C8,C11,C13,C16)</f>
        <v>62</v>
      </c>
      <c r="I36" s="31">
        <f>VARPA(C3,C4,C9,C10,C12,C14,C15)</f>
        <v>318</v>
      </c>
      <c r="J36" s="31">
        <f>VARP(C5,C6,C7,C8,C11,C13,C16)</f>
        <v>400.57142857142856</v>
      </c>
      <c r="K36" s="32">
        <f>COUNTA(C3,C4,C9,C10,C12,C14,C15)</f>
        <v>7</v>
      </c>
      <c r="L36" s="32">
        <f>COUNTA(C5,C6,C7,C8,C11,C13,C16)</f>
        <v>7</v>
      </c>
    </row>
  </sheetData>
  <pageMargins left="0.70866141732283472" right="0.70866141732283472" top="0.78740157480314965" bottom="0.78740157480314965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B545-F454-424C-AF29-F9B6D89ED908}">
  <dimension ref="A1:E15"/>
  <sheetViews>
    <sheetView showGridLines="0" workbookViewId="0"/>
  </sheetViews>
  <sheetFormatPr baseColWidth="10" defaultColWidth="10.7109375" defaultRowHeight="15" x14ac:dyDescent="0.25"/>
  <cols>
    <col min="1" max="1" width="25.7109375" style="1" bestFit="1" customWidth="1"/>
    <col min="2" max="5" width="11.7109375" style="1" customWidth="1"/>
    <col min="6" max="16384" width="10.7109375" style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31</v>
      </c>
      <c r="E1" s="3" t="s">
        <v>43</v>
      </c>
    </row>
    <row r="2" spans="1:5" x14ac:dyDescent="0.25">
      <c r="A2" s="4" t="s">
        <v>3</v>
      </c>
      <c r="B2" s="4">
        <v>66</v>
      </c>
      <c r="C2" s="4">
        <v>227</v>
      </c>
      <c r="D2" s="22" t="s">
        <v>39</v>
      </c>
      <c r="E2" s="22" t="s">
        <v>40</v>
      </c>
    </row>
    <row r="3" spans="1:5" x14ac:dyDescent="0.25">
      <c r="A3" s="4" t="s">
        <v>4</v>
      </c>
      <c r="B3" s="4">
        <v>85</v>
      </c>
      <c r="C3" s="4">
        <v>179</v>
      </c>
      <c r="D3" s="22" t="s">
        <v>39</v>
      </c>
      <c r="E3" s="22" t="s">
        <v>39</v>
      </c>
    </row>
    <row r="4" spans="1:5" x14ac:dyDescent="0.25">
      <c r="A4" s="4" t="s">
        <v>5</v>
      </c>
      <c r="B4" s="4">
        <v>55</v>
      </c>
      <c r="C4" s="4">
        <v>267</v>
      </c>
      <c r="D4" s="22" t="s">
        <v>40</v>
      </c>
      <c r="E4" s="22" t="s">
        <v>40</v>
      </c>
    </row>
    <row r="5" spans="1:5" x14ac:dyDescent="0.25">
      <c r="A5" s="4" t="s">
        <v>6</v>
      </c>
      <c r="B5" s="4">
        <v>32</v>
      </c>
      <c r="C5" s="4">
        <v>363</v>
      </c>
      <c r="D5" s="22" t="s">
        <v>40</v>
      </c>
      <c r="E5" s="22" t="s">
        <v>40</v>
      </c>
    </row>
    <row r="6" spans="1:5" x14ac:dyDescent="0.25">
      <c r="A6" s="4" t="s">
        <v>7</v>
      </c>
      <c r="B6" s="4">
        <v>73</v>
      </c>
      <c r="C6" s="4">
        <v>232</v>
      </c>
      <c r="D6" s="22" t="s">
        <v>40</v>
      </c>
      <c r="E6" s="22" t="s">
        <v>39</v>
      </c>
    </row>
    <row r="7" spans="1:5" x14ac:dyDescent="0.25">
      <c r="A7" s="4" t="s">
        <v>8</v>
      </c>
      <c r="B7" s="4">
        <v>55</v>
      </c>
      <c r="C7" s="4">
        <v>261</v>
      </c>
      <c r="D7" s="22" t="s">
        <v>40</v>
      </c>
      <c r="E7" s="22" t="s">
        <v>39</v>
      </c>
    </row>
    <row r="8" spans="1:5" x14ac:dyDescent="0.25">
      <c r="A8" s="4" t="s">
        <v>9</v>
      </c>
      <c r="B8" s="4">
        <v>42</v>
      </c>
      <c r="C8" s="4">
        <v>304</v>
      </c>
      <c r="D8" s="22" t="s">
        <v>39</v>
      </c>
      <c r="E8" s="22" t="s">
        <v>39</v>
      </c>
    </row>
    <row r="9" spans="1:5" x14ac:dyDescent="0.25">
      <c r="A9" s="4" t="s">
        <v>10</v>
      </c>
      <c r="B9" s="4">
        <v>30</v>
      </c>
      <c r="C9" s="4">
        <v>442</v>
      </c>
      <c r="D9" s="22" t="s">
        <v>39</v>
      </c>
      <c r="E9" s="22" t="s">
        <v>40</v>
      </c>
    </row>
    <row r="10" spans="1:5" x14ac:dyDescent="0.25">
      <c r="A10" s="4" t="s">
        <v>11</v>
      </c>
      <c r="B10" s="4">
        <v>102</v>
      </c>
      <c r="C10" s="4">
        <v>191</v>
      </c>
      <c r="D10" s="22" t="s">
        <v>40</v>
      </c>
      <c r="E10" s="22" t="s">
        <v>39</v>
      </c>
    </row>
    <row r="11" spans="1:5" x14ac:dyDescent="0.25">
      <c r="A11" s="4" t="s">
        <v>12</v>
      </c>
      <c r="B11" s="4">
        <v>48</v>
      </c>
      <c r="C11" s="4">
        <v>313</v>
      </c>
      <c r="D11" s="22" t="s">
        <v>39</v>
      </c>
      <c r="E11" s="22" t="s">
        <v>40</v>
      </c>
    </row>
    <row r="12" spans="1:5" x14ac:dyDescent="0.25">
      <c r="A12" s="4" t="s">
        <v>13</v>
      </c>
      <c r="B12" s="4">
        <v>53</v>
      </c>
      <c r="C12" s="4">
        <v>289</v>
      </c>
      <c r="D12" s="22" t="s">
        <v>40</v>
      </c>
      <c r="E12" s="22" t="s">
        <v>39</v>
      </c>
    </row>
    <row r="13" spans="1:5" x14ac:dyDescent="0.25">
      <c r="A13" s="4" t="s">
        <v>14</v>
      </c>
      <c r="B13" s="4">
        <v>75</v>
      </c>
      <c r="C13" s="4">
        <v>213</v>
      </c>
      <c r="D13" s="22" t="s">
        <v>39</v>
      </c>
      <c r="E13" s="22" t="s">
        <v>40</v>
      </c>
    </row>
    <row r="14" spans="1:5" x14ac:dyDescent="0.25">
      <c r="A14" s="4" t="s">
        <v>15</v>
      </c>
      <c r="B14" s="4">
        <v>60</v>
      </c>
      <c r="C14" s="4">
        <v>249</v>
      </c>
      <c r="D14" s="22" t="s">
        <v>39</v>
      </c>
      <c r="E14" s="22" t="s">
        <v>39</v>
      </c>
    </row>
    <row r="15" spans="1:5" x14ac:dyDescent="0.25">
      <c r="A15" s="4" t="s">
        <v>16</v>
      </c>
      <c r="B15" s="4">
        <v>64</v>
      </c>
      <c r="C15" s="4">
        <v>218</v>
      </c>
      <c r="D15" s="22" t="s">
        <v>40</v>
      </c>
      <c r="E15" s="22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EXCEL - Fahrradtour</vt:lpstr>
      <vt:lpstr>EXCEL - Fahrradtour Lösung</vt:lpstr>
      <vt:lpstr>ORANGE - Fahrradtour</vt:lpstr>
      <vt:lpstr>'EXCEL - Fahrradtour Lösung'!Druckbereich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Sparkasse</dc:creator>
  <cp:lastModifiedBy>Sparkasse</cp:lastModifiedBy>
  <dcterms:created xsi:type="dcterms:W3CDTF">2021-04-21T16:07:53Z</dcterms:created>
  <dcterms:modified xsi:type="dcterms:W3CDTF">2022-05-06T17:34:43Z</dcterms:modified>
</cp:coreProperties>
</file>