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ehre\VHS\VHS-TS\DS_202205\"/>
    </mc:Choice>
  </mc:AlternateContent>
  <xr:revisionPtr revIDLastSave="0" documentId="13_ncr:1_{8FB3F700-1A72-481D-B7CD-5ECD7659FA30}" xr6:coauthVersionLast="36" xr6:coauthVersionMax="36" xr10:uidLastSave="{00000000-0000-0000-0000-000000000000}"/>
  <bookViews>
    <workbookView xWindow="0" yWindow="0" windowWidth="23040" windowHeight="9060" tabRatio="847" xr2:uid="{89925BB8-A260-4044-AD16-C2EB8B90A39A}"/>
  </bookViews>
  <sheets>
    <sheet name="1.1 LAGEMAßE (Aufgaben)" sheetId="6" r:id="rId1"/>
    <sheet name="1.2 LAGEMAßE (Daten)" sheetId="5" r:id="rId2"/>
    <sheet name="2.1 STREUUNGSMAßE (Aufgaben)" sheetId="8" r:id="rId3"/>
    <sheet name="2.2 STREUUNGSMAßE (Daten)" sheetId="9" r:id="rId4"/>
    <sheet name="3.1.1 ZUSAMMENHANGSMAßE (Aufg.)" sheetId="11" r:id="rId5"/>
    <sheet name="3.1.2 ZUSAMMENHANGSMAßE (Daten)" sheetId="10" r:id="rId6"/>
    <sheet name="3.2.1 ZUSAMMENHANGSMAßE (Aufg.)" sheetId="13" r:id="rId7"/>
    <sheet name="3.2.2 ZUSAMMENHANGSMAßE (Daten)" sheetId="14" r:id="rId8"/>
    <sheet name="3.3.1 ZUSAMMENHANGSMAßE (Aufg.)" sheetId="20" r:id="rId9"/>
    <sheet name="3.3.2 ZUSAMMENHANGSMAßE (Daten)" sheetId="15" r:id="rId10"/>
    <sheet name="3.4.1 ZUSAMMENHANGSMAßE (Aufg.)" sheetId="21" r:id="rId11"/>
    <sheet name="3.4.2 ZUSAMMENHANGSMAßE (Daten)" sheetId="19" r:id="rId12"/>
  </sheets>
  <definedNames>
    <definedName name="_xlnm.Print_Area" localSheetId="6">'3.2.1 ZUSAMMENHANGSMAßE (Aufg.)'!$B$15:$E$16</definedName>
    <definedName name="_xlnm.Print_Area" localSheetId="8">'3.3.1 ZUSAMMENHANGSMAßE (Aufg.)'!#REF!</definedName>
    <definedName name="_xlnm.Print_Area" localSheetId="10">'3.4.1 ZUSAMMENHANGSMAßE (Aufg.)'!#REF!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1" l="1"/>
  <c r="B8" i="20"/>
  <c r="B7" i="20" l="1"/>
  <c r="B7" i="21"/>
  <c r="K8" i="21"/>
  <c r="J8" i="21"/>
  <c r="I8" i="21"/>
  <c r="H8" i="21"/>
  <c r="G8" i="21"/>
  <c r="F8" i="21"/>
  <c r="K8" i="20"/>
  <c r="J8" i="20"/>
  <c r="I8" i="20"/>
  <c r="H8" i="20"/>
  <c r="G8" i="20"/>
  <c r="F8" i="20"/>
  <c r="E8" i="13" l="1"/>
  <c r="D8" i="13"/>
  <c r="C8" i="13"/>
  <c r="F7" i="13"/>
  <c r="F6" i="13"/>
  <c r="F8" i="13" l="1"/>
  <c r="C12" i="13" s="1"/>
  <c r="D12" i="13"/>
  <c r="E11" i="13"/>
  <c r="E12" i="13"/>
  <c r="D11" i="13"/>
  <c r="C11" i="13"/>
  <c r="C15" i="13" l="1"/>
  <c r="F12" i="13"/>
  <c r="D13" i="13"/>
  <c r="E13" i="13"/>
  <c r="F11" i="13"/>
  <c r="F13" i="13" s="1"/>
  <c r="C16" i="13" s="1"/>
  <c r="C13" i="13"/>
  <c r="B6" i="11" l="1"/>
  <c r="B9" i="6"/>
  <c r="B7" i="8"/>
  <c r="B6" i="8"/>
  <c r="B11" i="6"/>
  <c r="B10" i="6"/>
  <c r="B8" i="6"/>
  <c r="B7" i="6"/>
  <c r="B6" i="6"/>
  <c r="B8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Sparkasse</author>
  </authors>
  <commentList>
    <comment ref="B8" authorId="0" shapeId="0" xr:uid="{F6E8BEC9-CDDD-4B64-AA04-C5A4E6C4049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EXCEL benutzt für die Bestimmung der Quartile nicht die "ungewichtete" Methode gem. "ORANGE". Es können daher im Vergleich zu "ORANGE" (leicht) abweichende Quartilswerte berechnet werden.</t>
        </r>
      </text>
    </comment>
    <comment ref="B9" authorId="0" shapeId="0" xr:uid="{5EB4C8A6-4FFB-44B1-A26F-2EEDA62E4BF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 EXCEL benutzt für die Bestimmung der Quartile nicht die "ungewichtete" Methode gem. "ORANGE". Es können daher im Vergleich zu "ORANGE" (leicht) abweichende Quartilswerte berechnet werden.</t>
        </r>
      </text>
    </comment>
  </commentList>
</comments>
</file>

<file path=xl/sharedStrings.xml><?xml version="1.0" encoding="utf-8"?>
<sst xmlns="http://schemas.openxmlformats.org/spreadsheetml/2006/main" count="1224" uniqueCount="182">
  <si>
    <t>männlich</t>
  </si>
  <si>
    <t>weiblich</t>
  </si>
  <si>
    <t>Anzahl Kinder</t>
  </si>
  <si>
    <t>Modus:</t>
  </si>
  <si>
    <t>Median:</t>
  </si>
  <si>
    <t>Varianz:</t>
  </si>
  <si>
    <t>Einkommen</t>
  </si>
  <si>
    <t>Korrelationskoeffizient (Pearson):</t>
  </si>
  <si>
    <t>Spannweite:</t>
  </si>
  <si>
    <t>Unteres Quartil:</t>
  </si>
  <si>
    <t>Oberes Quartil:</t>
  </si>
  <si>
    <t>(arithmetischer) Mittelwert:</t>
  </si>
  <si>
    <t>Standardabweichung (absolut):</t>
  </si>
  <si>
    <t>Standardabweichung (relativ):</t>
  </si>
  <si>
    <t>Befragtes Paar</t>
  </si>
  <si>
    <t>Paar 1</t>
  </si>
  <si>
    <t>Paar 2</t>
  </si>
  <si>
    <t>Paar 3</t>
  </si>
  <si>
    <t>Paar 4</t>
  </si>
  <si>
    <t>Paar 5</t>
  </si>
  <si>
    <t>Paar 6</t>
  </si>
  <si>
    <t>Paar 7</t>
  </si>
  <si>
    <t>Paar 8</t>
  </si>
  <si>
    <t>Paar 9</t>
  </si>
  <si>
    <t>Paar 10</t>
  </si>
  <si>
    <t>Paar 11</t>
  </si>
  <si>
    <t>Paar 12</t>
  </si>
  <si>
    <t>Paar 13</t>
  </si>
  <si>
    <t>Paar 14</t>
  </si>
  <si>
    <t>Paar 15</t>
  </si>
  <si>
    <t>Paar 16</t>
  </si>
  <si>
    <t>Paar 17</t>
  </si>
  <si>
    <t>Paar 18</t>
  </si>
  <si>
    <t>Paar 19</t>
  </si>
  <si>
    <t>Paar 20</t>
  </si>
  <si>
    <t>Paar 21</t>
  </si>
  <si>
    <t>Paar 22</t>
  </si>
  <si>
    <t>Paar 23</t>
  </si>
  <si>
    <t>Paar 24</t>
  </si>
  <si>
    <t>Paar 25</t>
  </si>
  <si>
    <t>Paar 26</t>
  </si>
  <si>
    <t>Paar 27</t>
  </si>
  <si>
    <t>Paar 28</t>
  </si>
  <si>
    <t>Paar 29</t>
  </si>
  <si>
    <t>Paar 30</t>
  </si>
  <si>
    <t>Paar 31</t>
  </si>
  <si>
    <t>Paar 32</t>
  </si>
  <si>
    <t>Paar 33</t>
  </si>
  <si>
    <t>Paar 34</t>
  </si>
  <si>
    <t>Paar 35</t>
  </si>
  <si>
    <t>Paar 36</t>
  </si>
  <si>
    <t>Paar 37</t>
  </si>
  <si>
    <t>Paar 38</t>
  </si>
  <si>
    <t>Paar 39</t>
  </si>
  <si>
    <t>Paar 40</t>
  </si>
  <si>
    <t>Paar 41</t>
  </si>
  <si>
    <t>Paar 42</t>
  </si>
  <si>
    <t>Paar 43</t>
  </si>
  <si>
    <t>Paar 44</t>
  </si>
  <si>
    <t>Paar 45</t>
  </si>
  <si>
    <t>Paar 46</t>
  </si>
  <si>
    <t>Paar 47</t>
  </si>
  <si>
    <t>Paar 48</t>
  </si>
  <si>
    <t>Paar 49</t>
  </si>
  <si>
    <t>Paar 50</t>
  </si>
  <si>
    <t>Paar 51</t>
  </si>
  <si>
    <t>Paar 52</t>
  </si>
  <si>
    <t>Paar 53</t>
  </si>
  <si>
    <t>Paar 54</t>
  </si>
  <si>
    <t>Paar 55</t>
  </si>
  <si>
    <t>Paar 56</t>
  </si>
  <si>
    <t>Paar 57</t>
  </si>
  <si>
    <t>Paar 58</t>
  </si>
  <si>
    <t>Paar 59</t>
  </si>
  <si>
    <t>Paar 60</t>
  </si>
  <si>
    <t>Paar 61</t>
  </si>
  <si>
    <t>Paar 62</t>
  </si>
  <si>
    <t>Paar 63</t>
  </si>
  <si>
    <t>Paar 64</t>
  </si>
  <si>
    <t>Paar 65</t>
  </si>
  <si>
    <t>Paar 66</t>
  </si>
  <si>
    <t>Paar 67</t>
  </si>
  <si>
    <t>Paar 68</t>
  </si>
  <si>
    <t>Paar 69</t>
  </si>
  <si>
    <t>Paar 70</t>
  </si>
  <si>
    <t>Paar 71</t>
  </si>
  <si>
    <t>Paar 72</t>
  </si>
  <si>
    <t>Paar 73</t>
  </si>
  <si>
    <t>Paar 74</t>
  </si>
  <si>
    <t>Paar 75</t>
  </si>
  <si>
    <t>Paar 76</t>
  </si>
  <si>
    <t>Paar 77</t>
  </si>
  <si>
    <t>Paar 78</t>
  </si>
  <si>
    <t>Paar 79</t>
  </si>
  <si>
    <t>Paar 80</t>
  </si>
  <si>
    <t>Paar 81</t>
  </si>
  <si>
    <t>Paar 82</t>
  </si>
  <si>
    <t>Paar 83</t>
  </si>
  <si>
    <t>Paar 84</t>
  </si>
  <si>
    <t>Paar 85</t>
  </si>
  <si>
    <t>Paar 86</t>
  </si>
  <si>
    <t>Paar 87</t>
  </si>
  <si>
    <t>Paar 88</t>
  </si>
  <si>
    <t>Paar 89</t>
  </si>
  <si>
    <t>Paar 90</t>
  </si>
  <si>
    <t>Paar 91</t>
  </si>
  <si>
    <t>Paar 92</t>
  </si>
  <si>
    <t>Paar 93</t>
  </si>
  <si>
    <t>Paar 94</t>
  </si>
  <si>
    <t>Paar 95</t>
  </si>
  <si>
    <t>Paar 96</t>
  </si>
  <si>
    <t>Paar 97</t>
  </si>
  <si>
    <t>Paar 98</t>
  </si>
  <si>
    <t>Paar 99</t>
  </si>
  <si>
    <t>Paar 100</t>
  </si>
  <si>
    <t>Die meisten Paare haben ein Einkommen von 103.000 EUR.</t>
  </si>
  <si>
    <t>Die eine Hälfte der Paare hat ein Einkommen unter 101.500 EUR, die andere Hälfte von über 101.500 EUR.</t>
  </si>
  <si>
    <t>Ein Viertel der Paare hat ein Einkommen unter 88.750 EUR, drei Viertel von über 88.750 EUR.</t>
  </si>
  <si>
    <t>Ein Viertel der Paare hat ein Einkommen über 117.000 EUR, drei Viertel von unter 117.000 EUR.</t>
  </si>
  <si>
    <t>Der Unterschied zwischen dem niedrigsten und dem höchsten Einkommen der Paare beträgt 85.000 EUR.</t>
  </si>
  <si>
    <t>Im Durchschnitt haben die befragten Paare ein Einkommen von 104.100 EUR.</t>
  </si>
  <si>
    <t>Interpretation</t>
  </si>
  <si>
    <t>Berechnung</t>
  </si>
  <si>
    <t>LAGEMAßE</t>
  </si>
  <si>
    <r>
      <t xml:space="preserve">Aufgabe 2: </t>
    </r>
    <r>
      <rPr>
        <sz val="11"/>
        <rFont val="Calibri"/>
        <family val="2"/>
        <scheme val="minor"/>
      </rPr>
      <t>Handelt es sich um eine unverzerrte, negativ oder positiv verzerrte Verteilung</t>
    </r>
    <r>
      <rPr>
        <b/>
        <sz val="11"/>
        <rFont val="Calibri"/>
        <family val="2"/>
        <scheme val="minor"/>
      </rPr>
      <t>?</t>
    </r>
    <r>
      <rPr>
        <sz val="11"/>
        <rFont val="Calibri"/>
        <family val="2"/>
        <scheme val="minor"/>
      </rPr>
      <t xml:space="preserve"> Begründen Sie Ihre Entscheidung.</t>
    </r>
  </si>
  <si>
    <t>Es handelt sich um eine positv verzerrte Verteilung, da der (arithmetische) Mittelwert größer ist als der Median.</t>
  </si>
  <si>
    <t>Antwort:</t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</si>
  <si>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Es sind gem. Daten (Urliste) auf Tabellenblatt 1.2 insgesamt 100 Paare zu ihrem gemeinsamen Einkommen (brutto) befragt worden.</t>
    </r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</si>
  <si>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Es sind gem. Daten (Urliste) auf Tabellenblatt 2.2 insgesamt 100 Paare zu ihrem gemeinsamen Einkommen (brutto) befragt worden.</t>
    </r>
  </si>
  <si>
    <t>STREUUNGSMAßE</t>
  </si>
  <si>
    <t>Die 100 Einkommen haben eine quadratische Abweichung von 432.630.000 EUR um den Mittelwert des Einkommens.</t>
  </si>
  <si>
    <t>Im Mittel schwanken die 100 Einkommen un +/- 20.800 EUR um den den Mittelwert des Einkommens.</t>
  </si>
  <si>
    <t>Im Mittel schwanken die 100 Einkommen un +/- 20% um den den Mittelwert des Einkommens.</t>
  </si>
  <si>
    <t>Importieren Sie dazu in "ORANGE" die Daten aus Tabellenblatt 2.2.</t>
  </si>
  <si>
    <r>
      <t xml:space="preserve">Aufgabe 2: </t>
    </r>
    <r>
      <rPr>
        <sz val="11"/>
        <rFont val="Calibri"/>
        <family val="2"/>
        <scheme val="minor"/>
      </rPr>
      <t>Ermitteln Sie die Streuungsmaße aus Aufgabe 1 mit den entsprechenden Operatoren in "ORANGE" (Hinweis: "ORANGE" berechnet keine Varianz).</t>
    </r>
  </si>
  <si>
    <r>
      <t xml:space="preserve">Aufgabe 3: </t>
    </r>
    <r>
      <rPr>
        <sz val="11"/>
        <rFont val="Calibri"/>
        <family val="2"/>
        <scheme val="minor"/>
      </rPr>
      <t>Ermitteln Sie die Lagemaße aus Aufgabe 1 mit den entsprechenden Operatoren in "ORANGE". Importieren Sie dazu in "ORANGE" die Daten aus Tabellenblatt 1.2.</t>
    </r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</si>
  <si>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Es sind gem. Daten (Urliste) auf Tabellenblatt 3.1.2 insgesamt 100 Paare zu ihrem gemeinsamen Einkommen (brutto) und der Anzahl ihrer Kinder befragt worden.</t>
    </r>
  </si>
  <si>
    <r>
      <t xml:space="preserve">Aufgabe 2: </t>
    </r>
    <r>
      <rPr>
        <sz val="11"/>
        <rFont val="Calibri"/>
        <family val="2"/>
        <scheme val="minor"/>
      </rPr>
      <t>Ermitteln Sie das Zusammenhangsmaß aus Aufgabe 1 mit dem entsprechenden Operator in "ORANGE".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Importieren Sie dazu in "ORANGE" die Daten aus Tabellenblatt 3.1.2.</t>
    </r>
  </si>
  <si>
    <t>Es besteht ein sehr starker negativer Zusammenhang zwischen dem Einkommen und der Anzahl der Kinder (je höher das Einkommen, desto weniger Kinder und umgekehrt).</t>
  </si>
  <si>
    <t>keine</t>
  </si>
  <si>
    <t>1-2</t>
  </si>
  <si>
    <t>3+</t>
  </si>
  <si>
    <t>beobachtet</t>
  </si>
  <si>
    <t>Summe</t>
  </si>
  <si>
    <t>erwartet</t>
  </si>
  <si>
    <r>
      <t>Chi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:</t>
    </r>
  </si>
  <si>
    <t>Cramer's V:</t>
  </si>
  <si>
    <t>Es besteht ein schwacher bis mittlerer Zusammenhang zwischen dem Geschlecht und der gewünschten Anzahl an Kindern.</t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</si>
  <si>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Die 100 Paare sind getrennt nach Geschlecht nach ihrer Einstellung zur gewünschten Anzahl von Kindern (keine, 1-2 bzw. 3 oder mehr) befragt worden.</t>
    </r>
  </si>
  <si>
    <t>Geschlecht</t>
  </si>
  <si>
    <r>
      <t xml:space="preserve">Aufgabe 2: </t>
    </r>
    <r>
      <rPr>
        <sz val="11"/>
        <rFont val="Calibri"/>
        <family val="2"/>
        <scheme val="minor"/>
      </rPr>
      <t>Ermitteln Sie das Zusammenhangsmaß "Chi</t>
    </r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" aus Aufgabe 1 mit dem entsprechenden Operator in "ORANGE".</t>
    </r>
    <r>
      <rPr>
        <b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 xml:space="preserve">Importieren Sie dazu in "ORANGE" die Daten </t>
    </r>
  </si>
  <si>
    <t>Interpretation von Cramer's V</t>
  </si>
  <si>
    <t>Hochschulabschluss</t>
  </si>
  <si>
    <t>kein Hochschulabschluss</t>
  </si>
  <si>
    <t>Bildungsgrad</t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</si>
  <si>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Die 100 Paare sind getrennt nach Geschlecht nach der Höhe ihres Brutto-Einkommens befragt worden.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</si>
  <si>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3.1.2 das Zusammenhangsmaß "Korrelationskoeffizient (Pearson)" und interpretieren Sie das Ergebnis.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</si>
  <si>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1.2 die verschiedenen Lagemaße und interpretieren Sie die jeweiligen Ergebnisse.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</si>
  <si>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2.2 die verschiedenen Streuungsmaße und interpretieren Sie die jeweiligen Ergebnisse.</t>
    </r>
  </si>
  <si>
    <t>Nebenrechnungen für t-Wert und Cohen's D:</t>
  </si>
  <si>
    <t>t-Wert</t>
  </si>
  <si>
    <t>Cohen's D</t>
  </si>
  <si>
    <t>Mittelwert Einkommen</t>
  </si>
  <si>
    <t>Varianz Einkommen</t>
  </si>
  <si>
    <t>Anzahl Personen</t>
  </si>
  <si>
    <t>"weiblich":</t>
  </si>
  <si>
    <t>"männlich":</t>
  </si>
  <si>
    <t>Interpretation von Cohen's D</t>
  </si>
  <si>
    <t>Es besteht ein schwacher Zusammenhang zwischen dem Geschlecht und dem Einkommen.</t>
  </si>
  <si>
    <r>
      <rPr>
        <b/>
        <sz val="11"/>
        <rFont val="Calibri"/>
        <family val="2"/>
        <scheme val="minor"/>
      </rPr>
      <t xml:space="preserve">Aufgabe 2: </t>
    </r>
    <r>
      <rPr>
        <sz val="11"/>
        <rFont val="Calibri"/>
        <family val="2"/>
        <scheme val="minor"/>
      </rPr>
      <t xml:space="preserve">Ermitteln Sie das Zusammenhangsmaß "t-Wert" aus Aufgabe 1 mit dem entsprechenden Operator in "ORANGE". Importieren Sie dazu in "ORANGE" die Daten aus Tabellenblatt 3.3.2. (Hinweis: Es existiert in "ORANGE" kein Operator, </t>
    </r>
  </si>
  <si>
    <t>der die Effektstärke "Cohens's D" berechnet).</t>
  </si>
  <si>
    <t>aus Tabellenblatt 3.2.2. (Hinweis: Es existiert in "ORANGE" kein Operator, der die Effektstärke "Cramer's V" berechnet).</t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</si>
  <si>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3.3.2 das ZUsammenhangsmaß "t-Wert" und die Effektstärke "Cohen's D" und interpretieren Sie das Ergebnis für "Cohen's D".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</si>
  <si>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nachfolgenden Tabellen das Zusammenhangsmaß "Chi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" und die Effektstärke "Cramer's V" und interpretieren Sie das Ergebnis für "Cramer's V".</t>
    </r>
  </si>
  <si>
    <r>
      <rPr>
        <b/>
        <sz val="11"/>
        <color theme="1"/>
        <rFont val="Calibri"/>
        <family val="2"/>
        <scheme val="minor"/>
      </rPr>
      <t>Sachverhalt:</t>
    </r>
    <r>
      <rPr>
        <sz val="11"/>
        <color theme="1"/>
        <rFont val="Calibri"/>
        <family val="2"/>
        <scheme val="minor"/>
      </rPr>
      <t xml:space="preserve"> Die 100 Paare sind zudem getrennt nach ihrem Bildungsgrad nach der Höhe ihres Brutto-Einkommens befragt worden.</t>
    </r>
  </si>
  <si>
    <r>
      <t xml:space="preserve">Aufgabe 1: </t>
    </r>
    <r>
      <rPr>
        <sz val="11"/>
        <color theme="1"/>
        <rFont val="Calibri"/>
        <family val="2"/>
        <scheme val="minor"/>
      </rPr>
      <t>Berechnen Sie in nachfolgender Tabelle mit den Daten aus Tabellenblatt 3.4.2 das ZUsammenhangsmaß "t-Wert" und die Effektstärke "Cohen's D" und interpretieren Sie das Ergebnis für "Cohen's D".</t>
    </r>
  </si>
  <si>
    <t>"kein Hochschulabschluss":</t>
  </si>
  <si>
    <t>"Hochschulabschluss":</t>
  </si>
  <si>
    <r>
      <rPr>
        <b/>
        <sz val="11"/>
        <rFont val="Calibri"/>
        <family val="2"/>
        <scheme val="minor"/>
      </rPr>
      <t xml:space="preserve">Aufgabe 2: </t>
    </r>
    <r>
      <rPr>
        <sz val="11"/>
        <rFont val="Calibri"/>
        <family val="2"/>
        <scheme val="minor"/>
      </rPr>
      <t xml:space="preserve">Ermitteln Sie das Zusammenhangsmaß "t-Wert" aus Aufgabe 1 mit dem entsprechenden Operator in "ORANGE". Importieren Sie dazu in "ORANGE" die Daten aus Tabellenblatt 3.4.2. (Hinweis: Es existiert in "ORANGE" kein Operator, </t>
    </r>
  </si>
  <si>
    <t>Es besteht ein mittlerer Zusammenhang zwischen dem Bildungsgrad und dem Einkommen.</t>
  </si>
  <si>
    <r>
      <t xml:space="preserve">Aufgabe 3: </t>
    </r>
    <r>
      <rPr>
        <sz val="11"/>
        <rFont val="Calibri"/>
        <family val="2"/>
        <scheme val="minor"/>
      </rPr>
      <t>Wie interpretieren Sie im Vergleich die Ergebnisse aus den Aufgaben 3.3.1 und 3.4.1?</t>
    </r>
  </si>
  <si>
    <t>Statistisch besteht ein stärkerer Zusammenhang zwischen "Bildungsgrad und Einkommen" als zwischen "Geschlecht und Einkommen".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</si>
</sst>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Calibri"/>
      <family val="2"/>
    </font>
    <font>
      <i/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9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1" xfId="0" applyFont="1" applyFill="1" applyBorder="1"/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4" fillId="2" borderId="1" xfId="0" applyNumberFormat="1" applyFont="1" applyFill="1" applyBorder="1" applyAlignment="1">
      <alignment horizontal="right"/>
    </xf>
    <xf numFmtId="0" fontId="1" fillId="3" borderId="1" xfId="0" applyFont="1" applyFill="1" applyBorder="1"/>
    <xf numFmtId="0" fontId="1" fillId="0" borderId="0" xfId="0" applyFont="1"/>
    <xf numFmtId="0" fontId="4" fillId="3" borderId="1" xfId="0" applyFont="1" applyFill="1" applyBorder="1" applyAlignment="1" applyProtection="1">
      <alignment horizontal="left"/>
      <protection locked="0"/>
    </xf>
    <xf numFmtId="0" fontId="4" fillId="3" borderId="1" xfId="0" applyFont="1" applyFill="1" applyBorder="1" applyAlignment="1">
      <alignment horizontal="right"/>
    </xf>
    <xf numFmtId="0" fontId="0" fillId="3" borderId="1" xfId="0" applyFont="1" applyFill="1" applyBorder="1"/>
    <xf numFmtId="0" fontId="0" fillId="2" borderId="1" xfId="0" applyFont="1" applyFill="1" applyBorder="1" applyAlignment="1"/>
    <xf numFmtId="0" fontId="3" fillId="0" borderId="0" xfId="0" applyFont="1" applyFill="1" applyBorder="1" applyAlignment="1" applyProtection="1">
      <alignment horizontal="left"/>
      <protection locked="0"/>
    </xf>
    <xf numFmtId="4" fontId="4" fillId="2" borderId="1" xfId="0" applyNumberFormat="1" applyFont="1" applyFill="1" applyBorder="1" applyAlignment="1">
      <alignment horizontal="right"/>
    </xf>
    <xf numFmtId="0" fontId="4" fillId="0" borderId="0" xfId="0" applyFont="1" applyFill="1" applyBorder="1" applyAlignment="1" applyProtection="1">
      <alignment horizontal="left"/>
      <protection locked="0"/>
    </xf>
    <xf numFmtId="0" fontId="0" fillId="0" borderId="0" xfId="0" applyFont="1" applyAlignment="1">
      <alignment horizontal="left"/>
    </xf>
    <xf numFmtId="0" fontId="7" fillId="4" borderId="1" xfId="0" applyFont="1" applyFill="1" applyBorder="1"/>
    <xf numFmtId="0" fontId="0" fillId="4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4" borderId="1" xfId="0" applyFont="1" applyFill="1" applyBorder="1"/>
    <xf numFmtId="0" fontId="0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left"/>
    </xf>
    <xf numFmtId="2" fontId="1" fillId="0" borderId="1" xfId="0" applyNumberFormat="1" applyFont="1" applyBorder="1"/>
    <xf numFmtId="16" fontId="0" fillId="4" borderId="1" xfId="0" quotePrefix="1" applyNumberFormat="1" applyFont="1" applyFill="1" applyBorder="1" applyAlignment="1">
      <alignment horizontal="right"/>
    </xf>
    <xf numFmtId="0" fontId="0" fillId="0" borderId="0" xfId="0" applyFont="1" applyAlignment="1"/>
    <xf numFmtId="0" fontId="1" fillId="2" borderId="1" xfId="0" applyFont="1" applyFill="1" applyBorder="1" applyProtection="1">
      <protection locked="0"/>
    </xf>
    <xf numFmtId="1" fontId="0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3" fontId="3" fillId="0" borderId="0" xfId="0" applyNumberFormat="1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" fontId="4" fillId="0" borderId="0" xfId="0" quotePrefix="1" applyNumberFormat="1" applyFont="1" applyAlignment="1">
      <alignment horizontal="center"/>
    </xf>
    <xf numFmtId="0" fontId="4" fillId="0" borderId="0" xfId="0" quotePrefix="1" applyFont="1" applyAlignment="1">
      <alignment horizontal="center"/>
    </xf>
    <xf numFmtId="3" fontId="0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ont="1" applyBorder="1" applyAlignment="1">
      <alignment horizontal="left" vertical="center"/>
    </xf>
    <xf numFmtId="2" fontId="0" fillId="3" borderId="1" xfId="0" applyNumberFormat="1" applyFill="1" applyBorder="1" applyAlignment="1" applyProtection="1">
      <alignment vertical="center"/>
      <protection locked="0"/>
    </xf>
    <xf numFmtId="0" fontId="10" fillId="0" borderId="0" xfId="0" applyFont="1" applyAlignment="1">
      <alignment horizontal="left" vertical="center"/>
    </xf>
    <xf numFmtId="2" fontId="0" fillId="0" borderId="0" xfId="0" applyNumberFormat="1" applyFill="1" applyBorder="1" applyAlignment="1" applyProtection="1">
      <alignment vertical="center"/>
      <protection locked="0"/>
    </xf>
    <xf numFmtId="0" fontId="11" fillId="0" borderId="0" xfId="0" applyFont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0" xfId="0" applyFont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/>
    </xf>
    <xf numFmtId="0" fontId="0" fillId="2" borderId="4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3" borderId="4" xfId="0" applyFont="1" applyFill="1" applyBorder="1" applyAlignment="1">
      <alignment horizontal="left"/>
    </xf>
  </cellXfs>
  <cellStyles count="2">
    <cellStyle name="Standard" xfId="0" builtinId="0"/>
    <cellStyle name="Standard 2" xfId="1" xr:uid="{7C43E92D-F2AE-4AC1-95A3-9D46EEFD3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9CDAD-EA82-4297-9111-7CDD2A82133B}">
  <dimension ref="A1:C130"/>
  <sheetViews>
    <sheetView showGridLines="0" tabSelected="1" zoomScaleNormal="100" workbookViewId="0">
      <pane ySplit="1" topLeftCell="A2" activePane="bottomLeft" state="frozen"/>
      <selection pane="bottomLeft" sqref="A1:C1"/>
    </sheetView>
  </sheetViews>
  <sheetFormatPr baseColWidth="10" defaultColWidth="11.5703125" defaultRowHeight="15" x14ac:dyDescent="0.25"/>
  <cols>
    <col min="1" max="1" width="28.28515625" style="2" customWidth="1"/>
    <col min="2" max="2" width="12.5703125" style="4" bestFit="1" customWidth="1"/>
    <col min="3" max="3" width="99.28515625" style="2" customWidth="1"/>
    <col min="4" max="16384" width="11.5703125" style="2"/>
  </cols>
  <sheetData>
    <row r="1" spans="1:3" x14ac:dyDescent="0.25">
      <c r="A1" s="52" t="s">
        <v>127</v>
      </c>
      <c r="B1" s="52"/>
      <c r="C1" s="52"/>
    </row>
    <row r="2" spans="1:3" x14ac:dyDescent="0.25">
      <c r="B2" s="3"/>
    </row>
    <row r="3" spans="1:3" x14ac:dyDescent="0.25">
      <c r="A3" s="11" t="s">
        <v>157</v>
      </c>
      <c r="B3" s="3"/>
    </row>
    <row r="4" spans="1:3" x14ac:dyDescent="0.25">
      <c r="B4" s="3"/>
    </row>
    <row r="5" spans="1:3" x14ac:dyDescent="0.25">
      <c r="A5" s="10" t="s">
        <v>123</v>
      </c>
      <c r="B5" s="13" t="s">
        <v>122</v>
      </c>
      <c r="C5" s="14" t="s">
        <v>121</v>
      </c>
    </row>
    <row r="6" spans="1:3" x14ac:dyDescent="0.25">
      <c r="A6" s="12" t="s">
        <v>3</v>
      </c>
      <c r="B6" s="9">
        <f>MODE('1.2 LAGEMAßE (Daten)'!B2:B101)</f>
        <v>103000</v>
      </c>
      <c r="C6" s="6" t="s">
        <v>115</v>
      </c>
    </row>
    <row r="7" spans="1:3" x14ac:dyDescent="0.25">
      <c r="A7" s="12" t="s">
        <v>4</v>
      </c>
      <c r="B7" s="9">
        <f>QUARTILE('1.2 LAGEMAßE (Daten)'!B2:B101,2)</f>
        <v>101500</v>
      </c>
      <c r="C7" s="6" t="s">
        <v>116</v>
      </c>
    </row>
    <row r="8" spans="1:3" x14ac:dyDescent="0.25">
      <c r="A8" s="12" t="s">
        <v>9</v>
      </c>
      <c r="B8" s="9">
        <f>QUARTILE('1.2 LAGEMAßE (Daten)'!B2:B101,1)</f>
        <v>88750</v>
      </c>
      <c r="C8" s="6" t="s">
        <v>117</v>
      </c>
    </row>
    <row r="9" spans="1:3" x14ac:dyDescent="0.25">
      <c r="A9" s="12" t="s">
        <v>10</v>
      </c>
      <c r="B9" s="9">
        <f>QUARTILE('1.2 LAGEMAßE (Daten)'!B2:B101,3)</f>
        <v>117000</v>
      </c>
      <c r="C9" s="6" t="s">
        <v>118</v>
      </c>
    </row>
    <row r="10" spans="1:3" x14ac:dyDescent="0.25">
      <c r="A10" s="12" t="s">
        <v>8</v>
      </c>
      <c r="B10" s="9">
        <f>MAX('1.2 LAGEMAßE (Daten)'!B2:B101)-MIN('1.2 LAGEMAßE (Daten)'!B2:B101)</f>
        <v>85000</v>
      </c>
      <c r="C10" s="6" t="s">
        <v>119</v>
      </c>
    </row>
    <row r="11" spans="1:3" x14ac:dyDescent="0.25">
      <c r="A11" s="12" t="s">
        <v>11</v>
      </c>
      <c r="B11" s="9">
        <f>AVERAGE('1.2 LAGEMAßE (Daten)'!B2:B101)</f>
        <v>104100</v>
      </c>
      <c r="C11" s="6" t="s">
        <v>120</v>
      </c>
    </row>
    <row r="12" spans="1:3" x14ac:dyDescent="0.25">
      <c r="B12" s="3"/>
    </row>
    <row r="13" spans="1:3" x14ac:dyDescent="0.25">
      <c r="A13" s="16" t="s">
        <v>124</v>
      </c>
      <c r="B13" s="3"/>
    </row>
    <row r="14" spans="1:3" x14ac:dyDescent="0.25">
      <c r="B14" s="3"/>
    </row>
    <row r="15" spans="1:3" x14ac:dyDescent="0.25">
      <c r="A15" s="12" t="s">
        <v>126</v>
      </c>
      <c r="B15" s="15" t="s">
        <v>125</v>
      </c>
      <c r="C15" s="15"/>
    </row>
    <row r="16" spans="1:3" x14ac:dyDescent="0.25">
      <c r="B16" s="3"/>
    </row>
    <row r="17" spans="1:2" x14ac:dyDescent="0.25">
      <c r="A17" s="16" t="s">
        <v>135</v>
      </c>
      <c r="B17" s="3"/>
    </row>
    <row r="18" spans="1:2" x14ac:dyDescent="0.25">
      <c r="B18" s="3"/>
    </row>
    <row r="19" spans="1:2" x14ac:dyDescent="0.25">
      <c r="B19" s="3"/>
    </row>
    <row r="20" spans="1:2" x14ac:dyDescent="0.25">
      <c r="B20" s="3"/>
    </row>
    <row r="21" spans="1:2" x14ac:dyDescent="0.25">
      <c r="B21" s="3"/>
    </row>
    <row r="22" spans="1:2" x14ac:dyDescent="0.25">
      <c r="B22" s="3"/>
    </row>
    <row r="23" spans="1:2" x14ac:dyDescent="0.25">
      <c r="B23" s="3"/>
    </row>
    <row r="24" spans="1:2" x14ac:dyDescent="0.25">
      <c r="B24" s="3"/>
    </row>
    <row r="25" spans="1:2" x14ac:dyDescent="0.25">
      <c r="B25" s="3"/>
    </row>
    <row r="26" spans="1:2" x14ac:dyDescent="0.25">
      <c r="B26" s="3"/>
    </row>
    <row r="27" spans="1:2" x14ac:dyDescent="0.25">
      <c r="B27" s="3"/>
    </row>
    <row r="28" spans="1:2" x14ac:dyDescent="0.25">
      <c r="B28" s="3"/>
    </row>
    <row r="29" spans="1:2" x14ac:dyDescent="0.25">
      <c r="B29" s="3"/>
    </row>
    <row r="30" spans="1:2" x14ac:dyDescent="0.25">
      <c r="B30" s="3"/>
    </row>
    <row r="31" spans="1:2" x14ac:dyDescent="0.25">
      <c r="B31" s="3"/>
    </row>
    <row r="32" spans="1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90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EC0BB-74DF-4D4D-8A90-EB70667A94C5}">
  <dimension ref="A1:B201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0.85546875" style="2" bestFit="1" customWidth="1"/>
    <col min="2" max="16384" width="11.5703125" style="2"/>
  </cols>
  <sheetData>
    <row r="1" spans="1:2" x14ac:dyDescent="0.25">
      <c r="A1" s="5" t="s">
        <v>149</v>
      </c>
      <c r="B1" s="39" t="s">
        <v>6</v>
      </c>
    </row>
    <row r="2" spans="1:2" x14ac:dyDescent="0.25">
      <c r="A2" s="2" t="s">
        <v>0</v>
      </c>
      <c r="B2" s="38">
        <v>28600</v>
      </c>
    </row>
    <row r="3" spans="1:2" x14ac:dyDescent="0.25">
      <c r="A3" s="2" t="s">
        <v>0</v>
      </c>
      <c r="B3" s="38">
        <v>30000</v>
      </c>
    </row>
    <row r="4" spans="1:2" x14ac:dyDescent="0.25">
      <c r="A4" s="2" t="s">
        <v>0</v>
      </c>
      <c r="B4" s="38">
        <v>33180</v>
      </c>
    </row>
    <row r="5" spans="1:2" x14ac:dyDescent="0.25">
      <c r="A5" s="2" t="s">
        <v>0</v>
      </c>
      <c r="B5" s="38">
        <v>33880</v>
      </c>
    </row>
    <row r="6" spans="1:2" x14ac:dyDescent="0.25">
      <c r="A6" s="2" t="s">
        <v>0</v>
      </c>
      <c r="B6" s="38">
        <v>33970</v>
      </c>
    </row>
    <row r="7" spans="1:2" x14ac:dyDescent="0.25">
      <c r="A7" s="2" t="s">
        <v>0</v>
      </c>
      <c r="B7" s="38">
        <v>35880</v>
      </c>
    </row>
    <row r="8" spans="1:2" x14ac:dyDescent="0.25">
      <c r="A8" s="2" t="s">
        <v>0</v>
      </c>
      <c r="B8" s="38">
        <v>36450</v>
      </c>
    </row>
    <row r="9" spans="1:2" x14ac:dyDescent="0.25">
      <c r="A9" s="2" t="s">
        <v>0</v>
      </c>
      <c r="B9" s="38">
        <v>36490</v>
      </c>
    </row>
    <row r="10" spans="1:2" x14ac:dyDescent="0.25">
      <c r="A10" s="2" t="s">
        <v>0</v>
      </c>
      <c r="B10" s="38">
        <v>36720</v>
      </c>
    </row>
    <row r="11" spans="1:2" x14ac:dyDescent="0.25">
      <c r="A11" s="2" t="s">
        <v>0</v>
      </c>
      <c r="B11" s="38">
        <v>36960</v>
      </c>
    </row>
    <row r="12" spans="1:2" x14ac:dyDescent="0.25">
      <c r="A12" s="2" t="s">
        <v>0</v>
      </c>
      <c r="B12" s="38">
        <v>37400</v>
      </c>
    </row>
    <row r="13" spans="1:2" x14ac:dyDescent="0.25">
      <c r="A13" s="2" t="s">
        <v>0</v>
      </c>
      <c r="B13" s="38">
        <v>38700</v>
      </c>
    </row>
    <row r="14" spans="1:2" x14ac:dyDescent="0.25">
      <c r="A14" s="2" t="s">
        <v>0</v>
      </c>
      <c r="B14" s="38">
        <v>39360</v>
      </c>
    </row>
    <row r="15" spans="1:2" x14ac:dyDescent="0.25">
      <c r="A15" s="2" t="s">
        <v>0</v>
      </c>
      <c r="B15" s="38">
        <v>40560</v>
      </c>
    </row>
    <row r="16" spans="1:2" x14ac:dyDescent="0.25">
      <c r="A16" s="2" t="s">
        <v>0</v>
      </c>
      <c r="B16" s="38">
        <v>40700</v>
      </c>
    </row>
    <row r="17" spans="1:2" x14ac:dyDescent="0.25">
      <c r="A17" s="2" t="s">
        <v>0</v>
      </c>
      <c r="B17" s="38">
        <v>40800</v>
      </c>
    </row>
    <row r="18" spans="1:2" x14ac:dyDescent="0.25">
      <c r="A18" s="2" t="s">
        <v>0</v>
      </c>
      <c r="B18" s="38">
        <v>41820</v>
      </c>
    </row>
    <row r="19" spans="1:2" x14ac:dyDescent="0.25">
      <c r="A19" s="2" t="s">
        <v>0</v>
      </c>
      <c r="B19" s="38">
        <v>41860</v>
      </c>
    </row>
    <row r="20" spans="1:2" x14ac:dyDescent="0.25">
      <c r="A20" s="2" t="s">
        <v>0</v>
      </c>
      <c r="B20" s="38">
        <v>42230</v>
      </c>
    </row>
    <row r="21" spans="1:2" x14ac:dyDescent="0.25">
      <c r="A21" s="2" t="s">
        <v>0</v>
      </c>
      <c r="B21" s="38">
        <v>43120</v>
      </c>
    </row>
    <row r="22" spans="1:2" x14ac:dyDescent="0.25">
      <c r="A22" s="2" t="s">
        <v>0</v>
      </c>
      <c r="B22" s="38">
        <v>43200</v>
      </c>
    </row>
    <row r="23" spans="1:2" x14ac:dyDescent="0.25">
      <c r="A23" s="2" t="s">
        <v>0</v>
      </c>
      <c r="B23" s="38">
        <v>44000</v>
      </c>
    </row>
    <row r="24" spans="1:2" x14ac:dyDescent="0.25">
      <c r="A24" s="2" t="s">
        <v>0</v>
      </c>
      <c r="B24" s="38">
        <v>44000</v>
      </c>
    </row>
    <row r="25" spans="1:2" x14ac:dyDescent="0.25">
      <c r="A25" s="2" t="s">
        <v>0</v>
      </c>
      <c r="B25" s="38">
        <v>44250</v>
      </c>
    </row>
    <row r="26" spans="1:2" x14ac:dyDescent="0.25">
      <c r="A26" s="2" t="s">
        <v>0</v>
      </c>
      <c r="B26" s="38">
        <v>45590</v>
      </c>
    </row>
    <row r="27" spans="1:2" x14ac:dyDescent="0.25">
      <c r="A27" s="2" t="s">
        <v>0</v>
      </c>
      <c r="B27" s="38">
        <v>45780</v>
      </c>
    </row>
    <row r="28" spans="1:2" x14ac:dyDescent="0.25">
      <c r="A28" s="2" t="s">
        <v>0</v>
      </c>
      <c r="B28" s="38">
        <v>45780</v>
      </c>
    </row>
    <row r="29" spans="1:2" x14ac:dyDescent="0.25">
      <c r="A29" s="2" t="s">
        <v>0</v>
      </c>
      <c r="B29" s="38">
        <v>45900</v>
      </c>
    </row>
    <row r="30" spans="1:2" x14ac:dyDescent="0.25">
      <c r="A30" s="2" t="s">
        <v>0</v>
      </c>
      <c r="B30" s="38">
        <v>46739.999999999993</v>
      </c>
    </row>
    <row r="31" spans="1:2" x14ac:dyDescent="0.25">
      <c r="A31" s="2" t="s">
        <v>0</v>
      </c>
      <c r="B31" s="38">
        <v>46750.000000000007</v>
      </c>
    </row>
    <row r="32" spans="1:2" x14ac:dyDescent="0.25">
      <c r="A32" s="2" t="s">
        <v>0</v>
      </c>
      <c r="B32" s="38">
        <v>47000</v>
      </c>
    </row>
    <row r="33" spans="1:2" x14ac:dyDescent="0.25">
      <c r="A33" s="2" t="s">
        <v>0</v>
      </c>
      <c r="B33" s="38">
        <v>47250</v>
      </c>
    </row>
    <row r="34" spans="1:2" x14ac:dyDescent="0.25">
      <c r="A34" s="2" t="s">
        <v>0</v>
      </c>
      <c r="B34" s="38">
        <v>47250</v>
      </c>
    </row>
    <row r="35" spans="1:2" x14ac:dyDescent="0.25">
      <c r="A35" s="2" t="s">
        <v>0</v>
      </c>
      <c r="B35" s="38">
        <v>47380</v>
      </c>
    </row>
    <row r="36" spans="1:2" x14ac:dyDescent="0.25">
      <c r="A36" s="2" t="s">
        <v>0</v>
      </c>
      <c r="B36" s="38">
        <v>47380</v>
      </c>
    </row>
    <row r="37" spans="1:2" x14ac:dyDescent="0.25">
      <c r="A37" s="2" t="s">
        <v>0</v>
      </c>
      <c r="B37" s="38">
        <v>47520</v>
      </c>
    </row>
    <row r="38" spans="1:2" x14ac:dyDescent="0.25">
      <c r="A38" s="2" t="s">
        <v>0</v>
      </c>
      <c r="B38" s="38">
        <v>48140</v>
      </c>
    </row>
    <row r="39" spans="1:2" x14ac:dyDescent="0.25">
      <c r="A39" s="2" t="s">
        <v>0</v>
      </c>
      <c r="B39" s="38">
        <v>48790</v>
      </c>
    </row>
    <row r="40" spans="1:2" x14ac:dyDescent="0.25">
      <c r="A40" s="2" t="s">
        <v>0</v>
      </c>
      <c r="B40" s="38">
        <v>48970</v>
      </c>
    </row>
    <row r="41" spans="1:2" x14ac:dyDescent="0.25">
      <c r="A41" s="2" t="s">
        <v>0</v>
      </c>
      <c r="B41" s="38">
        <v>49140</v>
      </c>
    </row>
    <row r="42" spans="1:2" x14ac:dyDescent="0.25">
      <c r="A42" s="2" t="s">
        <v>0</v>
      </c>
      <c r="B42" s="38">
        <v>49140</v>
      </c>
    </row>
    <row r="43" spans="1:2" x14ac:dyDescent="0.25">
      <c r="A43" s="2" t="s">
        <v>0</v>
      </c>
      <c r="B43" s="38">
        <v>49440</v>
      </c>
    </row>
    <row r="44" spans="1:2" x14ac:dyDescent="0.25">
      <c r="A44" s="2" t="s">
        <v>0</v>
      </c>
      <c r="B44" s="38">
        <v>49800</v>
      </c>
    </row>
    <row r="45" spans="1:2" x14ac:dyDescent="0.25">
      <c r="A45" s="2" t="s">
        <v>0</v>
      </c>
      <c r="B45" s="38">
        <v>49920</v>
      </c>
    </row>
    <row r="46" spans="1:2" x14ac:dyDescent="0.25">
      <c r="A46" s="2" t="s">
        <v>0</v>
      </c>
      <c r="B46" s="38">
        <v>49980</v>
      </c>
    </row>
    <row r="47" spans="1:2" x14ac:dyDescent="0.25">
      <c r="A47" s="2" t="s">
        <v>0</v>
      </c>
      <c r="B47" s="38">
        <v>50159.999999999993</v>
      </c>
    </row>
    <row r="48" spans="1:2" x14ac:dyDescent="0.25">
      <c r="A48" s="2" t="s">
        <v>0</v>
      </c>
      <c r="B48" s="38">
        <v>50470</v>
      </c>
    </row>
    <row r="49" spans="1:2" x14ac:dyDescent="0.25">
      <c r="A49" s="2" t="s">
        <v>0</v>
      </c>
      <c r="B49" s="38">
        <v>51480</v>
      </c>
    </row>
    <row r="50" spans="1:2" x14ac:dyDescent="0.25">
      <c r="A50" s="2" t="s">
        <v>0</v>
      </c>
      <c r="B50" s="38">
        <v>51500</v>
      </c>
    </row>
    <row r="51" spans="1:2" x14ac:dyDescent="0.25">
      <c r="A51" s="2" t="s">
        <v>0</v>
      </c>
      <c r="B51" s="38">
        <v>51510</v>
      </c>
    </row>
    <row r="52" spans="1:2" x14ac:dyDescent="0.25">
      <c r="A52" s="2" t="s">
        <v>0</v>
      </c>
      <c r="B52" s="38">
        <v>51869.999999999993</v>
      </c>
    </row>
    <row r="53" spans="1:2" x14ac:dyDescent="0.25">
      <c r="A53" s="2" t="s">
        <v>0</v>
      </c>
      <c r="B53" s="38">
        <v>52800.000000000007</v>
      </c>
    </row>
    <row r="54" spans="1:2" x14ac:dyDescent="0.25">
      <c r="A54" s="2" t="s">
        <v>0</v>
      </c>
      <c r="B54" s="38">
        <v>52900</v>
      </c>
    </row>
    <row r="55" spans="1:2" x14ac:dyDescent="0.25">
      <c r="A55" s="2" t="s">
        <v>0</v>
      </c>
      <c r="B55" s="38">
        <v>53009.999999999993</v>
      </c>
    </row>
    <row r="56" spans="1:2" x14ac:dyDescent="0.25">
      <c r="A56" s="2" t="s">
        <v>0</v>
      </c>
      <c r="B56" s="38">
        <v>53300</v>
      </c>
    </row>
    <row r="57" spans="1:2" x14ac:dyDescent="0.25">
      <c r="A57" s="2" t="s">
        <v>0</v>
      </c>
      <c r="B57" s="38">
        <v>53500</v>
      </c>
    </row>
    <row r="58" spans="1:2" x14ac:dyDescent="0.25">
      <c r="A58" s="2" t="s">
        <v>0</v>
      </c>
      <c r="B58" s="38">
        <v>53579.999999999993</v>
      </c>
    </row>
    <row r="59" spans="1:2" x14ac:dyDescent="0.25">
      <c r="A59" s="2" t="s">
        <v>0</v>
      </c>
      <c r="B59" s="38">
        <v>53580</v>
      </c>
    </row>
    <row r="60" spans="1:2" x14ac:dyDescent="0.25">
      <c r="A60" s="2" t="s">
        <v>0</v>
      </c>
      <c r="B60" s="38">
        <v>53939.999999999993</v>
      </c>
    </row>
    <row r="61" spans="1:2" x14ac:dyDescent="0.25">
      <c r="A61" s="2" t="s">
        <v>0</v>
      </c>
      <c r="B61" s="38">
        <v>54280</v>
      </c>
    </row>
    <row r="62" spans="1:2" x14ac:dyDescent="0.25">
      <c r="A62" s="2" t="s">
        <v>0</v>
      </c>
      <c r="B62" s="38">
        <v>54280</v>
      </c>
    </row>
    <row r="63" spans="1:2" x14ac:dyDescent="0.25">
      <c r="A63" s="2" t="s">
        <v>0</v>
      </c>
      <c r="B63" s="38">
        <v>55040</v>
      </c>
    </row>
    <row r="64" spans="1:2" x14ac:dyDescent="0.25">
      <c r="A64" s="2" t="s">
        <v>0</v>
      </c>
      <c r="B64" s="38">
        <v>55040</v>
      </c>
    </row>
    <row r="65" spans="1:2" x14ac:dyDescent="0.25">
      <c r="A65" s="2" t="s">
        <v>0</v>
      </c>
      <c r="B65" s="38">
        <v>56259.999999999993</v>
      </c>
    </row>
    <row r="66" spans="1:2" x14ac:dyDescent="0.25">
      <c r="A66" s="2" t="s">
        <v>0</v>
      </c>
      <c r="B66" s="38">
        <v>57230</v>
      </c>
    </row>
    <row r="67" spans="1:2" x14ac:dyDescent="0.25">
      <c r="A67" s="2" t="s">
        <v>0</v>
      </c>
      <c r="B67" s="38">
        <v>57330</v>
      </c>
    </row>
    <row r="68" spans="1:2" x14ac:dyDescent="0.25">
      <c r="A68" s="2" t="s">
        <v>0</v>
      </c>
      <c r="B68" s="38">
        <v>57340</v>
      </c>
    </row>
    <row r="69" spans="1:2" x14ac:dyDescent="0.25">
      <c r="A69" s="2" t="s">
        <v>0</v>
      </c>
      <c r="B69" s="38">
        <v>57600</v>
      </c>
    </row>
    <row r="70" spans="1:2" x14ac:dyDescent="0.25">
      <c r="A70" s="2" t="s">
        <v>0</v>
      </c>
      <c r="B70" s="38">
        <v>58139.999999999993</v>
      </c>
    </row>
    <row r="71" spans="1:2" x14ac:dyDescent="0.25">
      <c r="A71" s="2" t="s">
        <v>0</v>
      </c>
      <c r="B71" s="38">
        <v>58220</v>
      </c>
    </row>
    <row r="72" spans="1:2" x14ac:dyDescent="0.25">
      <c r="A72" s="2" t="s">
        <v>0</v>
      </c>
      <c r="B72" s="38">
        <v>59279.999999999993</v>
      </c>
    </row>
    <row r="73" spans="1:2" x14ac:dyDescent="0.25">
      <c r="A73" s="2" t="s">
        <v>0</v>
      </c>
      <c r="B73" s="38">
        <v>59400</v>
      </c>
    </row>
    <row r="74" spans="1:2" x14ac:dyDescent="0.25">
      <c r="A74" s="2" t="s">
        <v>0</v>
      </c>
      <c r="B74" s="38">
        <v>60500.000000000007</v>
      </c>
    </row>
    <row r="75" spans="1:2" x14ac:dyDescent="0.25">
      <c r="A75" s="2" t="s">
        <v>0</v>
      </c>
      <c r="B75" s="38">
        <v>61480</v>
      </c>
    </row>
    <row r="76" spans="1:2" x14ac:dyDescent="0.25">
      <c r="A76" s="2" t="s">
        <v>0</v>
      </c>
      <c r="B76" s="38">
        <v>61600.000000000007</v>
      </c>
    </row>
    <row r="77" spans="1:2" x14ac:dyDescent="0.25">
      <c r="A77" s="2" t="s">
        <v>0</v>
      </c>
      <c r="B77" s="38">
        <v>61740</v>
      </c>
    </row>
    <row r="78" spans="1:2" x14ac:dyDescent="0.25">
      <c r="A78" s="2" t="s">
        <v>0</v>
      </c>
      <c r="B78" s="38">
        <v>62040</v>
      </c>
    </row>
    <row r="79" spans="1:2" x14ac:dyDescent="0.25">
      <c r="A79" s="2" t="s">
        <v>0</v>
      </c>
      <c r="B79" s="38">
        <v>62100.000000000007</v>
      </c>
    </row>
    <row r="80" spans="1:2" x14ac:dyDescent="0.25">
      <c r="A80" s="2" t="s">
        <v>0</v>
      </c>
      <c r="B80" s="38">
        <v>62720</v>
      </c>
    </row>
    <row r="81" spans="1:2" x14ac:dyDescent="0.25">
      <c r="A81" s="2" t="s">
        <v>0</v>
      </c>
      <c r="B81" s="38">
        <v>63700</v>
      </c>
    </row>
    <row r="82" spans="1:2" x14ac:dyDescent="0.25">
      <c r="A82" s="2" t="s">
        <v>0</v>
      </c>
      <c r="B82" s="38">
        <v>63750</v>
      </c>
    </row>
    <row r="83" spans="1:2" x14ac:dyDescent="0.25">
      <c r="A83" s="2" t="s">
        <v>0</v>
      </c>
      <c r="B83" s="38">
        <v>63799.999999999993</v>
      </c>
    </row>
    <row r="84" spans="1:2" x14ac:dyDescent="0.25">
      <c r="A84" s="2" t="s">
        <v>0</v>
      </c>
      <c r="B84" s="38">
        <v>66080</v>
      </c>
    </row>
    <row r="85" spans="1:2" x14ac:dyDescent="0.25">
      <c r="A85" s="2" t="s">
        <v>0</v>
      </c>
      <c r="B85" s="38">
        <v>66150</v>
      </c>
    </row>
    <row r="86" spans="1:2" x14ac:dyDescent="0.25">
      <c r="A86" s="2" t="s">
        <v>0</v>
      </c>
      <c r="B86" s="38">
        <v>66300</v>
      </c>
    </row>
    <row r="87" spans="1:2" x14ac:dyDescent="0.25">
      <c r="A87" s="2" t="s">
        <v>0</v>
      </c>
      <c r="B87" s="38">
        <v>70490</v>
      </c>
    </row>
    <row r="88" spans="1:2" x14ac:dyDescent="0.25">
      <c r="A88" s="2" t="s">
        <v>0</v>
      </c>
      <c r="B88" s="38">
        <v>73010</v>
      </c>
    </row>
    <row r="89" spans="1:2" x14ac:dyDescent="0.25">
      <c r="A89" s="2" t="s">
        <v>0</v>
      </c>
      <c r="B89" s="38">
        <v>73530</v>
      </c>
    </row>
    <row r="90" spans="1:2" x14ac:dyDescent="0.25">
      <c r="A90" s="2" t="s">
        <v>0</v>
      </c>
      <c r="B90" s="38">
        <v>74340</v>
      </c>
    </row>
    <row r="91" spans="1:2" x14ac:dyDescent="0.25">
      <c r="A91" s="2" t="s">
        <v>0</v>
      </c>
      <c r="B91" s="38">
        <v>75400</v>
      </c>
    </row>
    <row r="92" spans="1:2" x14ac:dyDescent="0.25">
      <c r="A92" s="2" t="s">
        <v>0</v>
      </c>
      <c r="B92" s="38">
        <v>76050</v>
      </c>
    </row>
    <row r="93" spans="1:2" x14ac:dyDescent="0.25">
      <c r="A93" s="2" t="s">
        <v>0</v>
      </c>
      <c r="B93" s="38">
        <v>79300</v>
      </c>
    </row>
    <row r="94" spans="1:2" x14ac:dyDescent="0.25">
      <c r="A94" s="2" t="s">
        <v>0</v>
      </c>
      <c r="B94" s="38">
        <v>81950</v>
      </c>
    </row>
    <row r="95" spans="1:2" x14ac:dyDescent="0.25">
      <c r="A95" s="2" t="s">
        <v>0</v>
      </c>
      <c r="B95" s="38">
        <v>83520</v>
      </c>
    </row>
    <row r="96" spans="1:2" x14ac:dyDescent="0.25">
      <c r="A96" s="2" t="s">
        <v>0</v>
      </c>
      <c r="B96" s="38">
        <v>83570</v>
      </c>
    </row>
    <row r="97" spans="1:2" x14ac:dyDescent="0.25">
      <c r="A97" s="2" t="s">
        <v>0</v>
      </c>
      <c r="B97" s="38">
        <v>84360</v>
      </c>
    </row>
    <row r="98" spans="1:2" x14ac:dyDescent="0.25">
      <c r="A98" s="2" t="s">
        <v>0</v>
      </c>
      <c r="B98" s="38">
        <v>85499.999999999985</v>
      </c>
    </row>
    <row r="99" spans="1:2" x14ac:dyDescent="0.25">
      <c r="A99" s="2" t="s">
        <v>0</v>
      </c>
      <c r="B99" s="38">
        <v>85560</v>
      </c>
    </row>
    <row r="100" spans="1:2" x14ac:dyDescent="0.25">
      <c r="A100" s="2" t="s">
        <v>0</v>
      </c>
      <c r="B100" s="38">
        <v>90720</v>
      </c>
    </row>
    <row r="101" spans="1:2" x14ac:dyDescent="0.25">
      <c r="A101" s="2" t="s">
        <v>0</v>
      </c>
      <c r="B101" s="38">
        <v>93240</v>
      </c>
    </row>
    <row r="102" spans="1:2" x14ac:dyDescent="0.25">
      <c r="A102" s="2" t="s">
        <v>1</v>
      </c>
      <c r="B102" s="38">
        <v>28500</v>
      </c>
    </row>
    <row r="103" spans="1:2" x14ac:dyDescent="0.25">
      <c r="A103" s="2" t="s">
        <v>1</v>
      </c>
      <c r="B103" s="38">
        <v>29160</v>
      </c>
    </row>
    <row r="104" spans="1:2" x14ac:dyDescent="0.25">
      <c r="A104" s="2" t="s">
        <v>1</v>
      </c>
      <c r="B104" s="38">
        <v>29250</v>
      </c>
    </row>
    <row r="105" spans="1:2" x14ac:dyDescent="0.25">
      <c r="A105" s="2" t="s">
        <v>1</v>
      </c>
      <c r="B105" s="38">
        <v>30340</v>
      </c>
    </row>
    <row r="106" spans="1:2" x14ac:dyDescent="0.25">
      <c r="A106" s="2" t="s">
        <v>1</v>
      </c>
      <c r="B106" s="38">
        <v>30600</v>
      </c>
    </row>
    <row r="107" spans="1:2" x14ac:dyDescent="0.25">
      <c r="A107" s="2" t="s">
        <v>1</v>
      </c>
      <c r="B107" s="38">
        <v>30600</v>
      </c>
    </row>
    <row r="108" spans="1:2" x14ac:dyDescent="0.25">
      <c r="A108" s="2" t="s">
        <v>1</v>
      </c>
      <c r="B108" s="38">
        <v>30800</v>
      </c>
    </row>
    <row r="109" spans="1:2" x14ac:dyDescent="0.25">
      <c r="A109" s="2" t="s">
        <v>1</v>
      </c>
      <c r="B109" s="38">
        <v>31540</v>
      </c>
    </row>
    <row r="110" spans="1:2" x14ac:dyDescent="0.25">
      <c r="A110" s="2" t="s">
        <v>1</v>
      </c>
      <c r="B110" s="38">
        <v>31980</v>
      </c>
    </row>
    <row r="111" spans="1:2" x14ac:dyDescent="0.25">
      <c r="A111" s="2" t="s">
        <v>1</v>
      </c>
      <c r="B111" s="38">
        <v>32400</v>
      </c>
    </row>
    <row r="112" spans="1:2" x14ac:dyDescent="0.25">
      <c r="A112" s="2" t="s">
        <v>1</v>
      </c>
      <c r="B112" s="38">
        <v>35260</v>
      </c>
    </row>
    <row r="113" spans="1:2" x14ac:dyDescent="0.25">
      <c r="A113" s="2" t="s">
        <v>1</v>
      </c>
      <c r="B113" s="38">
        <v>36050</v>
      </c>
    </row>
    <row r="114" spans="1:2" x14ac:dyDescent="0.25">
      <c r="A114" s="2" t="s">
        <v>1</v>
      </c>
      <c r="B114" s="38">
        <v>36270</v>
      </c>
    </row>
    <row r="115" spans="1:2" x14ac:dyDescent="0.25">
      <c r="A115" s="2" t="s">
        <v>1</v>
      </c>
      <c r="B115" s="38">
        <v>36270</v>
      </c>
    </row>
    <row r="116" spans="1:2" x14ac:dyDescent="0.25">
      <c r="A116" s="2" t="s">
        <v>1</v>
      </c>
      <c r="B116" s="38">
        <v>36400</v>
      </c>
    </row>
    <row r="117" spans="1:2" x14ac:dyDescent="0.25">
      <c r="A117" s="2" t="s">
        <v>1</v>
      </c>
      <c r="B117" s="38">
        <v>36660</v>
      </c>
    </row>
    <row r="118" spans="1:2" x14ac:dyDescent="0.25">
      <c r="A118" s="2" t="s">
        <v>1</v>
      </c>
      <c r="B118" s="38">
        <v>36899.999999999993</v>
      </c>
    </row>
    <row r="119" spans="1:2" x14ac:dyDescent="0.25">
      <c r="A119" s="2" t="s">
        <v>1</v>
      </c>
      <c r="B119" s="38">
        <v>37440</v>
      </c>
    </row>
    <row r="120" spans="1:2" x14ac:dyDescent="0.25">
      <c r="A120" s="2" t="s">
        <v>1</v>
      </c>
      <c r="B120" s="38">
        <v>38220</v>
      </c>
    </row>
    <row r="121" spans="1:2" x14ac:dyDescent="0.25">
      <c r="A121" s="2" t="s">
        <v>1</v>
      </c>
      <c r="B121" s="38">
        <v>39100</v>
      </c>
    </row>
    <row r="122" spans="1:2" x14ac:dyDescent="0.25">
      <c r="A122" s="2" t="s">
        <v>1</v>
      </c>
      <c r="B122" s="38">
        <v>40320.000000000007</v>
      </c>
    </row>
    <row r="123" spans="1:2" x14ac:dyDescent="0.25">
      <c r="A123" s="2" t="s">
        <v>1</v>
      </c>
      <c r="B123" s="38">
        <v>41870</v>
      </c>
    </row>
    <row r="124" spans="1:2" x14ac:dyDescent="0.25">
      <c r="A124" s="2" t="s">
        <v>1</v>
      </c>
      <c r="B124" s="38">
        <v>42300</v>
      </c>
    </row>
    <row r="125" spans="1:2" x14ac:dyDescent="0.25">
      <c r="A125" s="2" t="s">
        <v>1</v>
      </c>
      <c r="B125" s="38">
        <v>42770</v>
      </c>
    </row>
    <row r="126" spans="1:2" x14ac:dyDescent="0.25">
      <c r="A126" s="2" t="s">
        <v>1</v>
      </c>
      <c r="B126" s="38">
        <v>43119.999999999993</v>
      </c>
    </row>
    <row r="127" spans="1:2" x14ac:dyDescent="0.25">
      <c r="A127" s="2" t="s">
        <v>1</v>
      </c>
      <c r="B127" s="38">
        <v>43120</v>
      </c>
    </row>
    <row r="128" spans="1:2" x14ac:dyDescent="0.25">
      <c r="A128" s="2" t="s">
        <v>1</v>
      </c>
      <c r="B128" s="38">
        <v>43290</v>
      </c>
    </row>
    <row r="129" spans="1:2" x14ac:dyDescent="0.25">
      <c r="A129" s="2" t="s">
        <v>1</v>
      </c>
      <c r="B129" s="38">
        <v>43430.000000000007</v>
      </c>
    </row>
    <row r="130" spans="1:2" x14ac:dyDescent="0.25">
      <c r="A130" s="2" t="s">
        <v>1</v>
      </c>
      <c r="B130" s="38">
        <v>43559.999999999993</v>
      </c>
    </row>
    <row r="131" spans="1:2" x14ac:dyDescent="0.25">
      <c r="A131" s="2" t="s">
        <v>1</v>
      </c>
      <c r="B131" s="38">
        <v>43610</v>
      </c>
    </row>
    <row r="132" spans="1:2" x14ac:dyDescent="0.25">
      <c r="A132" s="2" t="s">
        <v>1</v>
      </c>
      <c r="B132" s="38">
        <v>44000</v>
      </c>
    </row>
    <row r="133" spans="1:2" x14ac:dyDescent="0.25">
      <c r="A133" s="2" t="s">
        <v>1</v>
      </c>
      <c r="B133" s="38">
        <v>44280</v>
      </c>
    </row>
    <row r="134" spans="1:2" x14ac:dyDescent="0.25">
      <c r="A134" s="2" t="s">
        <v>1</v>
      </c>
      <c r="B134" s="38">
        <v>44520</v>
      </c>
    </row>
    <row r="135" spans="1:2" x14ac:dyDescent="0.25">
      <c r="A135" s="2" t="s">
        <v>1</v>
      </c>
      <c r="B135" s="38">
        <v>44820</v>
      </c>
    </row>
    <row r="136" spans="1:2" x14ac:dyDescent="0.25">
      <c r="A136" s="2" t="s">
        <v>1</v>
      </c>
      <c r="B136" s="38">
        <v>45000</v>
      </c>
    </row>
    <row r="137" spans="1:2" x14ac:dyDescent="0.25">
      <c r="A137" s="2" t="s">
        <v>1</v>
      </c>
      <c r="B137" s="38">
        <v>45030</v>
      </c>
    </row>
    <row r="138" spans="1:2" x14ac:dyDescent="0.25">
      <c r="A138" s="2" t="s">
        <v>1</v>
      </c>
      <c r="B138" s="38">
        <v>45120</v>
      </c>
    </row>
    <row r="139" spans="1:2" x14ac:dyDescent="0.25">
      <c r="A139" s="2" t="s">
        <v>1</v>
      </c>
      <c r="B139" s="38">
        <v>45780.000000000007</v>
      </c>
    </row>
    <row r="140" spans="1:2" x14ac:dyDescent="0.25">
      <c r="A140" s="2" t="s">
        <v>1</v>
      </c>
      <c r="B140" s="38">
        <v>46000</v>
      </c>
    </row>
    <row r="141" spans="1:2" x14ac:dyDescent="0.25">
      <c r="A141" s="2" t="s">
        <v>1</v>
      </c>
      <c r="B141" s="38">
        <v>46060</v>
      </c>
    </row>
    <row r="142" spans="1:2" x14ac:dyDescent="0.25">
      <c r="A142" s="2" t="s">
        <v>1</v>
      </c>
      <c r="B142" s="38">
        <v>46200.000000000007</v>
      </c>
    </row>
    <row r="143" spans="1:2" x14ac:dyDescent="0.25">
      <c r="A143" s="2" t="s">
        <v>1</v>
      </c>
      <c r="B143" s="38">
        <v>46200.000000000007</v>
      </c>
    </row>
    <row r="144" spans="1:2" x14ac:dyDescent="0.25">
      <c r="A144" s="2" t="s">
        <v>1</v>
      </c>
      <c r="B144" s="38">
        <v>46349.999999999993</v>
      </c>
    </row>
    <row r="145" spans="1:2" x14ac:dyDescent="0.25">
      <c r="A145" s="2" t="s">
        <v>1</v>
      </c>
      <c r="B145" s="38">
        <v>47040</v>
      </c>
    </row>
    <row r="146" spans="1:2" x14ac:dyDescent="0.25">
      <c r="A146" s="2" t="s">
        <v>1</v>
      </c>
      <c r="B146" s="38">
        <v>47040</v>
      </c>
    </row>
    <row r="147" spans="1:2" x14ac:dyDescent="0.25">
      <c r="A147" s="2" t="s">
        <v>1</v>
      </c>
      <c r="B147" s="38">
        <v>47040</v>
      </c>
    </row>
    <row r="148" spans="1:2" x14ac:dyDescent="0.25">
      <c r="A148" s="2" t="s">
        <v>1</v>
      </c>
      <c r="B148" s="38">
        <v>48500</v>
      </c>
    </row>
    <row r="149" spans="1:2" x14ac:dyDescent="0.25">
      <c r="A149" s="2" t="s">
        <v>1</v>
      </c>
      <c r="B149" s="38">
        <v>48960</v>
      </c>
    </row>
    <row r="150" spans="1:2" x14ac:dyDescent="0.25">
      <c r="A150" s="2" t="s">
        <v>1</v>
      </c>
      <c r="B150" s="38">
        <v>49470</v>
      </c>
    </row>
    <row r="151" spans="1:2" x14ac:dyDescent="0.25">
      <c r="A151" s="2" t="s">
        <v>1</v>
      </c>
      <c r="B151" s="38">
        <v>49800</v>
      </c>
    </row>
    <row r="152" spans="1:2" x14ac:dyDescent="0.25">
      <c r="A152" s="2" t="s">
        <v>1</v>
      </c>
      <c r="B152" s="38">
        <v>50050</v>
      </c>
    </row>
    <row r="153" spans="1:2" x14ac:dyDescent="0.25">
      <c r="A153" s="2" t="s">
        <v>1</v>
      </c>
      <c r="B153" s="38">
        <v>51040</v>
      </c>
    </row>
    <row r="154" spans="1:2" x14ac:dyDescent="0.25">
      <c r="A154" s="2" t="s">
        <v>1</v>
      </c>
      <c r="B154" s="38">
        <v>52020</v>
      </c>
    </row>
    <row r="155" spans="1:2" x14ac:dyDescent="0.25">
      <c r="A155" s="2" t="s">
        <v>1</v>
      </c>
      <c r="B155" s="38">
        <v>52649.999999999993</v>
      </c>
    </row>
    <row r="156" spans="1:2" x14ac:dyDescent="0.25">
      <c r="A156" s="2" t="s">
        <v>1</v>
      </c>
      <c r="B156" s="38">
        <v>53690</v>
      </c>
    </row>
    <row r="157" spans="1:2" x14ac:dyDescent="0.25">
      <c r="A157" s="2" t="s">
        <v>1</v>
      </c>
      <c r="B157" s="38">
        <v>53900</v>
      </c>
    </row>
    <row r="158" spans="1:2" x14ac:dyDescent="0.25">
      <c r="A158" s="2" t="s">
        <v>1</v>
      </c>
      <c r="B158" s="38">
        <v>54279.999999999993</v>
      </c>
    </row>
    <row r="159" spans="1:2" x14ac:dyDescent="0.25">
      <c r="A159" s="2" t="s">
        <v>1</v>
      </c>
      <c r="B159" s="38">
        <v>55120</v>
      </c>
    </row>
    <row r="160" spans="1:2" x14ac:dyDescent="0.25">
      <c r="A160" s="2" t="s">
        <v>1</v>
      </c>
      <c r="B160" s="38">
        <v>55460</v>
      </c>
    </row>
    <row r="161" spans="1:2" x14ac:dyDescent="0.25">
      <c r="A161" s="2" t="s">
        <v>1</v>
      </c>
      <c r="B161" s="38">
        <v>55590</v>
      </c>
    </row>
    <row r="162" spans="1:2" x14ac:dyDescent="0.25">
      <c r="A162" s="2" t="s">
        <v>1</v>
      </c>
      <c r="B162" s="38">
        <v>55680</v>
      </c>
    </row>
    <row r="163" spans="1:2" x14ac:dyDescent="0.25">
      <c r="A163" s="2" t="s">
        <v>1</v>
      </c>
      <c r="B163" s="38">
        <v>56260</v>
      </c>
    </row>
    <row r="164" spans="1:2" x14ac:dyDescent="0.25">
      <c r="A164" s="2" t="s">
        <v>1</v>
      </c>
      <c r="B164" s="38">
        <v>56640</v>
      </c>
    </row>
    <row r="165" spans="1:2" x14ac:dyDescent="0.25">
      <c r="A165" s="2" t="s">
        <v>1</v>
      </c>
      <c r="B165" s="38">
        <v>56760</v>
      </c>
    </row>
    <row r="166" spans="1:2" x14ac:dyDescent="0.25">
      <c r="A166" s="2" t="s">
        <v>1</v>
      </c>
      <c r="B166" s="38">
        <v>57120</v>
      </c>
    </row>
    <row r="167" spans="1:2" x14ac:dyDescent="0.25">
      <c r="A167" s="2" t="s">
        <v>1</v>
      </c>
      <c r="B167" s="38">
        <v>57120</v>
      </c>
    </row>
    <row r="168" spans="1:2" x14ac:dyDescent="0.25">
      <c r="A168" s="2" t="s">
        <v>1</v>
      </c>
      <c r="B168" s="38">
        <v>57540</v>
      </c>
    </row>
    <row r="169" spans="1:2" x14ac:dyDescent="0.25">
      <c r="A169" s="2" t="s">
        <v>1</v>
      </c>
      <c r="B169" s="38">
        <v>57680</v>
      </c>
    </row>
    <row r="170" spans="1:2" x14ac:dyDescent="0.25">
      <c r="A170" s="2" t="s">
        <v>1</v>
      </c>
      <c r="B170" s="38">
        <v>57750</v>
      </c>
    </row>
    <row r="171" spans="1:2" x14ac:dyDescent="0.25">
      <c r="A171" s="2" t="s">
        <v>1</v>
      </c>
      <c r="B171" s="38">
        <v>58410</v>
      </c>
    </row>
    <row r="172" spans="1:2" x14ac:dyDescent="0.25">
      <c r="A172" s="2" t="s">
        <v>1</v>
      </c>
      <c r="B172" s="38">
        <v>58560</v>
      </c>
    </row>
    <row r="173" spans="1:2" x14ac:dyDescent="0.25">
      <c r="A173" s="2" t="s">
        <v>1</v>
      </c>
      <c r="B173" s="38">
        <v>58650</v>
      </c>
    </row>
    <row r="174" spans="1:2" x14ac:dyDescent="0.25">
      <c r="A174" s="2" t="s">
        <v>1</v>
      </c>
      <c r="B174" s="38">
        <v>58710</v>
      </c>
    </row>
    <row r="175" spans="1:2" x14ac:dyDescent="0.25">
      <c r="A175" s="2" t="s">
        <v>1</v>
      </c>
      <c r="B175" s="38">
        <v>58710</v>
      </c>
    </row>
    <row r="176" spans="1:2" x14ac:dyDescent="0.25">
      <c r="A176" s="2" t="s">
        <v>1</v>
      </c>
      <c r="B176" s="38">
        <v>58750</v>
      </c>
    </row>
    <row r="177" spans="1:2" x14ac:dyDescent="0.25">
      <c r="A177" s="2" t="s">
        <v>1</v>
      </c>
      <c r="B177" s="38">
        <v>59160</v>
      </c>
    </row>
    <row r="178" spans="1:2" x14ac:dyDescent="0.25">
      <c r="A178" s="2" t="s">
        <v>1</v>
      </c>
      <c r="B178" s="38">
        <v>59160</v>
      </c>
    </row>
    <row r="179" spans="1:2" x14ac:dyDescent="0.25">
      <c r="A179" s="2" t="s">
        <v>1</v>
      </c>
      <c r="B179" s="38">
        <v>59200</v>
      </c>
    </row>
    <row r="180" spans="1:2" x14ac:dyDescent="0.25">
      <c r="A180" s="2" t="s">
        <v>1</v>
      </c>
      <c r="B180" s="38">
        <v>59640</v>
      </c>
    </row>
    <row r="181" spans="1:2" x14ac:dyDescent="0.25">
      <c r="A181" s="2" t="s">
        <v>1</v>
      </c>
      <c r="B181" s="38">
        <v>60000</v>
      </c>
    </row>
    <row r="182" spans="1:2" x14ac:dyDescent="0.25">
      <c r="A182" s="2" t="s">
        <v>1</v>
      </c>
      <c r="B182" s="38">
        <v>60160</v>
      </c>
    </row>
    <row r="183" spans="1:2" x14ac:dyDescent="0.25">
      <c r="A183" s="2" t="s">
        <v>1</v>
      </c>
      <c r="B183" s="38">
        <v>60770</v>
      </c>
    </row>
    <row r="184" spans="1:2" x14ac:dyDescent="0.25">
      <c r="A184" s="2" t="s">
        <v>1</v>
      </c>
      <c r="B184" s="38">
        <v>60990</v>
      </c>
    </row>
    <row r="185" spans="1:2" x14ac:dyDescent="0.25">
      <c r="A185" s="2" t="s">
        <v>1</v>
      </c>
      <c r="B185" s="38">
        <v>61200</v>
      </c>
    </row>
    <row r="186" spans="1:2" x14ac:dyDescent="0.25">
      <c r="A186" s="2" t="s">
        <v>1</v>
      </c>
      <c r="B186" s="38">
        <v>61880</v>
      </c>
    </row>
    <row r="187" spans="1:2" x14ac:dyDescent="0.25">
      <c r="A187" s="2" t="s">
        <v>1</v>
      </c>
      <c r="B187" s="38">
        <v>62010</v>
      </c>
    </row>
    <row r="188" spans="1:2" x14ac:dyDescent="0.25">
      <c r="A188" s="2" t="s">
        <v>1</v>
      </c>
      <c r="B188" s="38">
        <v>62400</v>
      </c>
    </row>
    <row r="189" spans="1:2" x14ac:dyDescent="0.25">
      <c r="A189" s="2" t="s">
        <v>1</v>
      </c>
      <c r="B189" s="38">
        <v>63359.999999999985</v>
      </c>
    </row>
    <row r="190" spans="1:2" x14ac:dyDescent="0.25">
      <c r="A190" s="2" t="s">
        <v>1</v>
      </c>
      <c r="B190" s="38">
        <v>63720</v>
      </c>
    </row>
    <row r="191" spans="1:2" x14ac:dyDescent="0.25">
      <c r="A191" s="2" t="s">
        <v>1</v>
      </c>
      <c r="B191" s="38">
        <v>63840</v>
      </c>
    </row>
    <row r="192" spans="1:2" x14ac:dyDescent="0.25">
      <c r="A192" s="2" t="s">
        <v>1</v>
      </c>
      <c r="B192" s="38">
        <v>64860</v>
      </c>
    </row>
    <row r="193" spans="1:2" x14ac:dyDescent="0.25">
      <c r="A193" s="2" t="s">
        <v>1</v>
      </c>
      <c r="B193" s="38">
        <v>66240</v>
      </c>
    </row>
    <row r="194" spans="1:2" x14ac:dyDescent="0.25">
      <c r="A194" s="2" t="s">
        <v>1</v>
      </c>
      <c r="B194" s="38">
        <v>67850</v>
      </c>
    </row>
    <row r="195" spans="1:2" x14ac:dyDescent="0.25">
      <c r="A195" s="2" t="s">
        <v>1</v>
      </c>
      <c r="B195" s="38">
        <v>69620</v>
      </c>
    </row>
    <row r="196" spans="1:2" x14ac:dyDescent="0.25">
      <c r="A196" s="2" t="s">
        <v>1</v>
      </c>
      <c r="B196" s="38">
        <v>76960</v>
      </c>
    </row>
    <row r="197" spans="1:2" x14ac:dyDescent="0.25">
      <c r="A197" s="2" t="s">
        <v>1</v>
      </c>
      <c r="B197" s="38">
        <v>78470</v>
      </c>
    </row>
    <row r="198" spans="1:2" x14ac:dyDescent="0.25">
      <c r="A198" s="2" t="s">
        <v>1</v>
      </c>
      <c r="B198" s="38">
        <v>78960</v>
      </c>
    </row>
    <row r="199" spans="1:2" x14ac:dyDescent="0.25">
      <c r="A199" s="2" t="s">
        <v>1</v>
      </c>
      <c r="B199" s="38">
        <v>79380</v>
      </c>
    </row>
    <row r="200" spans="1:2" x14ac:dyDescent="0.25">
      <c r="A200" s="2" t="s">
        <v>1</v>
      </c>
      <c r="B200" s="38">
        <v>83440</v>
      </c>
    </row>
    <row r="201" spans="1:2" x14ac:dyDescent="0.25">
      <c r="A201" s="2" t="s">
        <v>1</v>
      </c>
      <c r="B201" s="38">
        <v>89400</v>
      </c>
    </row>
  </sheetData>
  <sortState ref="A2:B201">
    <sortCondition ref="A2:A201"/>
  </sortState>
  <pageMargins left="0.7" right="0.7" top="0.78740157499999996" bottom="0.78740157499999996" header="0.3" footer="0.3"/>
  <pageSetup paperSize="9"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B277-2768-494D-BE7F-56467624C62A}">
  <dimension ref="A1:R15"/>
  <sheetViews>
    <sheetView showGridLines="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9.85546875" style="2" customWidth="1"/>
    <col min="2" max="2" width="12.7109375" style="2" bestFit="1" customWidth="1"/>
    <col min="3" max="3" width="1.7109375" style="2" customWidth="1"/>
    <col min="4" max="4" width="83" style="2" bestFit="1" customWidth="1"/>
    <col min="5" max="5" width="1.7109375" style="2" customWidth="1"/>
    <col min="6" max="6" width="18" style="11" customWidth="1"/>
    <col min="7" max="7" width="16.7109375" style="2" customWidth="1"/>
    <col min="8" max="8" width="18" style="2" customWidth="1"/>
    <col min="9" max="9" width="16.7109375" style="2" customWidth="1"/>
    <col min="10" max="10" width="18" style="2" customWidth="1"/>
    <col min="11" max="11" width="16.7109375" style="2" customWidth="1"/>
    <col min="12" max="16384" width="11.42578125" style="2"/>
  </cols>
  <sheetData>
    <row r="1" spans="1:18" x14ac:dyDescent="0.25">
      <c r="A1" s="29" t="s">
        <v>174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8" x14ac:dyDescent="0.25">
      <c r="A3" s="11" t="s">
        <v>175</v>
      </c>
      <c r="B3" s="3"/>
      <c r="F3" s="2"/>
    </row>
    <row r="5" spans="1:18" s="40" customFormat="1" x14ac:dyDescent="0.25">
      <c r="A5" s="41"/>
      <c r="B5" s="42"/>
      <c r="C5" s="42"/>
      <c r="F5" s="41" t="s">
        <v>159</v>
      </c>
    </row>
    <row r="6" spans="1:18" s="40" customFormat="1" x14ac:dyDescent="0.25">
      <c r="A6" s="43"/>
      <c r="B6" s="46"/>
      <c r="C6" s="45"/>
      <c r="F6" s="47" t="s">
        <v>162</v>
      </c>
      <c r="G6" s="47" t="s">
        <v>162</v>
      </c>
      <c r="H6" s="47" t="s">
        <v>163</v>
      </c>
      <c r="I6" s="47" t="s">
        <v>163</v>
      </c>
      <c r="J6" s="47" t="s">
        <v>164</v>
      </c>
      <c r="K6" s="47" t="s">
        <v>164</v>
      </c>
    </row>
    <row r="7" spans="1:18" s="40" customFormat="1" x14ac:dyDescent="0.25">
      <c r="A7" s="40" t="s">
        <v>160</v>
      </c>
      <c r="B7" s="44">
        <f>IF((G8-F8)/(SQRT(H8/J8+I8/K8))&lt;0,((G8-F8)/(SQRT(H8/J8+I8/K8)))*-1,(G8-F8)/(SQRT(H8/J8+I8/K8)))</f>
        <v>4.2817649728625806</v>
      </c>
      <c r="C7" s="45"/>
      <c r="D7" s="50" t="s">
        <v>167</v>
      </c>
      <c r="F7" s="47" t="s">
        <v>176</v>
      </c>
      <c r="G7" s="47" t="s">
        <v>177</v>
      </c>
      <c r="H7" s="47" t="s">
        <v>176</v>
      </c>
      <c r="I7" s="47" t="s">
        <v>177</v>
      </c>
      <c r="J7" s="47" t="s">
        <v>176</v>
      </c>
      <c r="K7" s="47" t="s">
        <v>177</v>
      </c>
    </row>
    <row r="8" spans="1:18" s="40" customFormat="1" x14ac:dyDescent="0.25">
      <c r="A8" s="40" t="s">
        <v>161</v>
      </c>
      <c r="B8" s="44">
        <f>B7/SQRT((J8+K8)/4)</f>
        <v>0.60553300955163281</v>
      </c>
      <c r="C8" s="45"/>
      <c r="D8" s="51" t="s">
        <v>179</v>
      </c>
      <c r="F8" s="48">
        <f>AVERAGE('3.4.2 ZUSAMMENHANGSMAßE (Daten)'!B102:B201)</f>
        <v>56584.9</v>
      </c>
      <c r="G8" s="48">
        <f>AVERAGE('3.4.2 ZUSAMMENHANGSMAßE (Daten)'!B2:B101)</f>
        <v>48739.7</v>
      </c>
      <c r="H8" s="49">
        <f>VARPA('3.4.2 ZUSAMMENHANGSMAßE (Daten)'!B102:B201)</f>
        <v>179811930.99000001</v>
      </c>
      <c r="I8" s="48">
        <f>VARPA('3.4.2 ZUSAMMENHANGSMAßE (Daten)'!B2:B101)</f>
        <v>155896608.91</v>
      </c>
      <c r="J8" s="48">
        <f>COUNTA('3.4.2 ZUSAMMENHANGSMAßE (Daten)'!A102:A201)</f>
        <v>100</v>
      </c>
      <c r="K8" s="48">
        <f>COUNTA('3.4.2 ZUSAMMENHANGSMAßE (Daten)'!A2:A101)</f>
        <v>100</v>
      </c>
    </row>
    <row r="10" spans="1:18" x14ac:dyDescent="0.25">
      <c r="A10" s="18" t="s">
        <v>178</v>
      </c>
      <c r="B10" s="3"/>
      <c r="F10" s="2"/>
    </row>
    <row r="11" spans="1:18" x14ac:dyDescent="0.25">
      <c r="A11" s="2" t="s">
        <v>170</v>
      </c>
    </row>
    <row r="13" spans="1:18" x14ac:dyDescent="0.25">
      <c r="A13" s="16" t="s">
        <v>180</v>
      </c>
      <c r="B13" s="3"/>
      <c r="F13" s="2"/>
    </row>
    <row r="15" spans="1:18" x14ac:dyDescent="0.25">
      <c r="A15" s="12" t="s">
        <v>126</v>
      </c>
      <c r="B15" s="53" t="s">
        <v>181</v>
      </c>
      <c r="C15" s="54"/>
      <c r="D15" s="54"/>
      <c r="E15" s="54"/>
      <c r="F15" s="55"/>
    </row>
  </sheetData>
  <mergeCells count="1">
    <mergeCell ref="B15:F15"/>
  </mergeCells>
  <pageMargins left="0.70866141732283472" right="0.70866141732283472" top="0.78740157480314965" bottom="0.78740157480314965" header="0.31496062992125984" footer="0.31496062992125984"/>
  <pageSetup paperSize="9" orientation="landscape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8EE9B-5BD9-47F2-AD25-62DF35AD125E}">
  <dimension ref="A1:B201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20.85546875" style="2" bestFit="1" customWidth="1"/>
    <col min="2" max="16384" width="11.5703125" style="2"/>
  </cols>
  <sheetData>
    <row r="1" spans="1:2" x14ac:dyDescent="0.25">
      <c r="A1" s="5" t="s">
        <v>154</v>
      </c>
      <c r="B1" s="39" t="s">
        <v>6</v>
      </c>
    </row>
    <row r="2" spans="1:2" x14ac:dyDescent="0.25">
      <c r="A2" s="2" t="s">
        <v>153</v>
      </c>
      <c r="B2" s="38">
        <v>28500</v>
      </c>
    </row>
    <row r="3" spans="1:2" x14ac:dyDescent="0.25">
      <c r="A3" s="2" t="s">
        <v>153</v>
      </c>
      <c r="B3" s="38">
        <v>28600</v>
      </c>
    </row>
    <row r="4" spans="1:2" x14ac:dyDescent="0.25">
      <c r="A4" s="2" t="s">
        <v>153</v>
      </c>
      <c r="B4" s="38">
        <v>29250</v>
      </c>
    </row>
    <row r="5" spans="1:2" x14ac:dyDescent="0.25">
      <c r="A5" s="2" t="s">
        <v>153</v>
      </c>
      <c r="B5" s="38">
        <v>30000</v>
      </c>
    </row>
    <row r="6" spans="1:2" x14ac:dyDescent="0.25">
      <c r="A6" s="2" t="s">
        <v>153</v>
      </c>
      <c r="B6" s="38">
        <v>30340</v>
      </c>
    </row>
    <row r="7" spans="1:2" x14ac:dyDescent="0.25">
      <c r="A7" s="2" t="s">
        <v>153</v>
      </c>
      <c r="B7" s="38">
        <v>30600</v>
      </c>
    </row>
    <row r="8" spans="1:2" x14ac:dyDescent="0.25">
      <c r="A8" s="2" t="s">
        <v>153</v>
      </c>
      <c r="B8" s="38">
        <v>30600</v>
      </c>
    </row>
    <row r="9" spans="1:2" x14ac:dyDescent="0.25">
      <c r="A9" s="2" t="s">
        <v>153</v>
      </c>
      <c r="B9" s="38">
        <v>30800</v>
      </c>
    </row>
    <row r="10" spans="1:2" x14ac:dyDescent="0.25">
      <c r="A10" s="2" t="s">
        <v>153</v>
      </c>
      <c r="B10" s="38">
        <v>31540</v>
      </c>
    </row>
    <row r="11" spans="1:2" x14ac:dyDescent="0.25">
      <c r="A11" s="2" t="s">
        <v>153</v>
      </c>
      <c r="B11" s="38">
        <v>32400</v>
      </c>
    </row>
    <row r="12" spans="1:2" x14ac:dyDescent="0.25">
      <c r="A12" s="2" t="s">
        <v>153</v>
      </c>
      <c r="B12" s="38">
        <v>33180</v>
      </c>
    </row>
    <row r="13" spans="1:2" x14ac:dyDescent="0.25">
      <c r="A13" s="2" t="s">
        <v>153</v>
      </c>
      <c r="B13" s="38">
        <v>33880</v>
      </c>
    </row>
    <row r="14" spans="1:2" x14ac:dyDescent="0.25">
      <c r="A14" s="2" t="s">
        <v>153</v>
      </c>
      <c r="B14" s="38">
        <v>33970</v>
      </c>
    </row>
    <row r="15" spans="1:2" x14ac:dyDescent="0.25">
      <c r="A15" s="2" t="s">
        <v>153</v>
      </c>
      <c r="B15" s="38">
        <v>35880</v>
      </c>
    </row>
    <row r="16" spans="1:2" x14ac:dyDescent="0.25">
      <c r="A16" s="2" t="s">
        <v>153</v>
      </c>
      <c r="B16" s="38">
        <v>36050</v>
      </c>
    </row>
    <row r="17" spans="1:2" x14ac:dyDescent="0.25">
      <c r="A17" s="2" t="s">
        <v>153</v>
      </c>
      <c r="B17" s="38">
        <v>36270</v>
      </c>
    </row>
    <row r="18" spans="1:2" x14ac:dyDescent="0.25">
      <c r="A18" s="2" t="s">
        <v>153</v>
      </c>
      <c r="B18" s="38">
        <v>36400</v>
      </c>
    </row>
    <row r="19" spans="1:2" x14ac:dyDescent="0.25">
      <c r="A19" s="2" t="s">
        <v>153</v>
      </c>
      <c r="B19" s="38">
        <v>36450</v>
      </c>
    </row>
    <row r="20" spans="1:2" x14ac:dyDescent="0.25">
      <c r="A20" s="2" t="s">
        <v>153</v>
      </c>
      <c r="B20" s="38">
        <v>36490</v>
      </c>
    </row>
    <row r="21" spans="1:2" x14ac:dyDescent="0.25">
      <c r="A21" s="2" t="s">
        <v>153</v>
      </c>
      <c r="B21" s="38">
        <v>36660</v>
      </c>
    </row>
    <row r="22" spans="1:2" x14ac:dyDescent="0.25">
      <c r="A22" s="2" t="s">
        <v>153</v>
      </c>
      <c r="B22" s="38">
        <v>37400</v>
      </c>
    </row>
    <row r="23" spans="1:2" x14ac:dyDescent="0.25">
      <c r="A23" s="2" t="s">
        <v>153</v>
      </c>
      <c r="B23" s="38">
        <v>37440</v>
      </c>
    </row>
    <row r="24" spans="1:2" x14ac:dyDescent="0.25">
      <c r="A24" s="2" t="s">
        <v>153</v>
      </c>
      <c r="B24" s="38">
        <v>38220</v>
      </c>
    </row>
    <row r="25" spans="1:2" x14ac:dyDescent="0.25">
      <c r="A25" s="2" t="s">
        <v>153</v>
      </c>
      <c r="B25" s="38">
        <v>39100</v>
      </c>
    </row>
    <row r="26" spans="1:2" x14ac:dyDescent="0.25">
      <c r="A26" s="2" t="s">
        <v>153</v>
      </c>
      <c r="B26" s="38">
        <v>39360</v>
      </c>
    </row>
    <row r="27" spans="1:2" x14ac:dyDescent="0.25">
      <c r="A27" s="2" t="s">
        <v>153</v>
      </c>
      <c r="B27" s="38">
        <v>40320.000000000007</v>
      </c>
    </row>
    <row r="28" spans="1:2" x14ac:dyDescent="0.25">
      <c r="A28" s="2" t="s">
        <v>153</v>
      </c>
      <c r="B28" s="38">
        <v>40560</v>
      </c>
    </row>
    <row r="29" spans="1:2" x14ac:dyDescent="0.25">
      <c r="A29" s="2" t="s">
        <v>153</v>
      </c>
      <c r="B29" s="38">
        <v>41860</v>
      </c>
    </row>
    <row r="30" spans="1:2" x14ac:dyDescent="0.25">
      <c r="A30" s="2" t="s">
        <v>153</v>
      </c>
      <c r="B30" s="38">
        <v>43119.999999999993</v>
      </c>
    </row>
    <row r="31" spans="1:2" x14ac:dyDescent="0.25">
      <c r="A31" s="2" t="s">
        <v>153</v>
      </c>
      <c r="B31" s="38">
        <v>43120</v>
      </c>
    </row>
    <row r="32" spans="1:2" x14ac:dyDescent="0.25">
      <c r="A32" s="2" t="s">
        <v>153</v>
      </c>
      <c r="B32" s="38">
        <v>43120</v>
      </c>
    </row>
    <row r="33" spans="1:2" x14ac:dyDescent="0.25">
      <c r="A33" s="2" t="s">
        <v>153</v>
      </c>
      <c r="B33" s="38">
        <v>43430.000000000007</v>
      </c>
    </row>
    <row r="34" spans="1:2" x14ac:dyDescent="0.25">
      <c r="A34" s="2" t="s">
        <v>153</v>
      </c>
      <c r="B34" s="38">
        <v>43559.999999999993</v>
      </c>
    </row>
    <row r="35" spans="1:2" x14ac:dyDescent="0.25">
      <c r="A35" s="2" t="s">
        <v>153</v>
      </c>
      <c r="B35" s="38">
        <v>43610</v>
      </c>
    </row>
    <row r="36" spans="1:2" x14ac:dyDescent="0.25">
      <c r="A36" s="2" t="s">
        <v>153</v>
      </c>
      <c r="B36" s="38">
        <v>44000</v>
      </c>
    </row>
    <row r="37" spans="1:2" x14ac:dyDescent="0.25">
      <c r="A37" s="2" t="s">
        <v>153</v>
      </c>
      <c r="B37" s="38">
        <v>44000</v>
      </c>
    </row>
    <row r="38" spans="1:2" x14ac:dyDescent="0.25">
      <c r="A38" s="2" t="s">
        <v>153</v>
      </c>
      <c r="B38" s="38">
        <v>44000</v>
      </c>
    </row>
    <row r="39" spans="1:2" x14ac:dyDescent="0.25">
      <c r="A39" s="2" t="s">
        <v>153</v>
      </c>
      <c r="B39" s="38">
        <v>44280</v>
      </c>
    </row>
    <row r="40" spans="1:2" x14ac:dyDescent="0.25">
      <c r="A40" s="2" t="s">
        <v>153</v>
      </c>
      <c r="B40" s="38">
        <v>45000</v>
      </c>
    </row>
    <row r="41" spans="1:2" x14ac:dyDescent="0.25">
      <c r="A41" s="2" t="s">
        <v>153</v>
      </c>
      <c r="B41" s="38">
        <v>45030</v>
      </c>
    </row>
    <row r="42" spans="1:2" x14ac:dyDescent="0.25">
      <c r="A42" s="2" t="s">
        <v>153</v>
      </c>
      <c r="B42" s="38">
        <v>45120</v>
      </c>
    </row>
    <row r="43" spans="1:2" x14ac:dyDescent="0.25">
      <c r="A43" s="2" t="s">
        <v>153</v>
      </c>
      <c r="B43" s="38">
        <v>45590</v>
      </c>
    </row>
    <row r="44" spans="1:2" x14ac:dyDescent="0.25">
      <c r="A44" s="2" t="s">
        <v>153</v>
      </c>
      <c r="B44" s="38">
        <v>45780</v>
      </c>
    </row>
    <row r="45" spans="1:2" x14ac:dyDescent="0.25">
      <c r="A45" s="2" t="s">
        <v>153</v>
      </c>
      <c r="B45" s="38">
        <v>45900</v>
      </c>
    </row>
    <row r="46" spans="1:2" x14ac:dyDescent="0.25">
      <c r="A46" s="2" t="s">
        <v>153</v>
      </c>
      <c r="B46" s="38">
        <v>46000</v>
      </c>
    </row>
    <row r="47" spans="1:2" x14ac:dyDescent="0.25">
      <c r="A47" s="2" t="s">
        <v>153</v>
      </c>
      <c r="B47" s="38">
        <v>46200.000000000007</v>
      </c>
    </row>
    <row r="48" spans="1:2" x14ac:dyDescent="0.25">
      <c r="A48" s="2" t="s">
        <v>153</v>
      </c>
      <c r="B48" s="38">
        <v>46200.000000000007</v>
      </c>
    </row>
    <row r="49" spans="1:2" x14ac:dyDescent="0.25">
      <c r="A49" s="2" t="s">
        <v>153</v>
      </c>
      <c r="B49" s="38">
        <v>46349.999999999993</v>
      </c>
    </row>
    <row r="50" spans="1:2" x14ac:dyDescent="0.25">
      <c r="A50" s="2" t="s">
        <v>153</v>
      </c>
      <c r="B50" s="38">
        <v>46750.000000000007</v>
      </c>
    </row>
    <row r="51" spans="1:2" x14ac:dyDescent="0.25">
      <c r="A51" s="2" t="s">
        <v>153</v>
      </c>
      <c r="B51" s="38">
        <v>47000</v>
      </c>
    </row>
    <row r="52" spans="1:2" x14ac:dyDescent="0.25">
      <c r="A52" s="2" t="s">
        <v>153</v>
      </c>
      <c r="B52" s="38">
        <v>47040</v>
      </c>
    </row>
    <row r="53" spans="1:2" x14ac:dyDescent="0.25">
      <c r="A53" s="2" t="s">
        <v>153</v>
      </c>
      <c r="B53" s="38">
        <v>47040</v>
      </c>
    </row>
    <row r="54" spans="1:2" x14ac:dyDescent="0.25">
      <c r="A54" s="2" t="s">
        <v>153</v>
      </c>
      <c r="B54" s="38">
        <v>47380</v>
      </c>
    </row>
    <row r="55" spans="1:2" x14ac:dyDescent="0.25">
      <c r="A55" s="2" t="s">
        <v>153</v>
      </c>
      <c r="B55" s="38">
        <v>48500</v>
      </c>
    </row>
    <row r="56" spans="1:2" x14ac:dyDescent="0.25">
      <c r="A56" s="2" t="s">
        <v>153</v>
      </c>
      <c r="B56" s="38">
        <v>48790</v>
      </c>
    </row>
    <row r="57" spans="1:2" x14ac:dyDescent="0.25">
      <c r="A57" s="2" t="s">
        <v>153</v>
      </c>
      <c r="B57" s="38">
        <v>48960</v>
      </c>
    </row>
    <row r="58" spans="1:2" x14ac:dyDescent="0.25">
      <c r="A58" s="2" t="s">
        <v>153</v>
      </c>
      <c r="B58" s="38">
        <v>49140</v>
      </c>
    </row>
    <row r="59" spans="1:2" x14ac:dyDescent="0.25">
      <c r="A59" s="2" t="s">
        <v>153</v>
      </c>
      <c r="B59" s="38">
        <v>49140</v>
      </c>
    </row>
    <row r="60" spans="1:2" x14ac:dyDescent="0.25">
      <c r="A60" s="2" t="s">
        <v>153</v>
      </c>
      <c r="B60" s="38">
        <v>49440</v>
      </c>
    </row>
    <row r="61" spans="1:2" x14ac:dyDescent="0.25">
      <c r="A61" s="2" t="s">
        <v>153</v>
      </c>
      <c r="B61" s="38">
        <v>49800</v>
      </c>
    </row>
    <row r="62" spans="1:2" x14ac:dyDescent="0.25">
      <c r="A62" s="2" t="s">
        <v>153</v>
      </c>
      <c r="B62" s="38">
        <v>49920</v>
      </c>
    </row>
    <row r="63" spans="1:2" x14ac:dyDescent="0.25">
      <c r="A63" s="2" t="s">
        <v>153</v>
      </c>
      <c r="B63" s="38">
        <v>50050</v>
      </c>
    </row>
    <row r="64" spans="1:2" x14ac:dyDescent="0.25">
      <c r="A64" s="2" t="s">
        <v>153</v>
      </c>
      <c r="B64" s="38">
        <v>50159.999999999993</v>
      </c>
    </row>
    <row r="65" spans="1:2" x14ac:dyDescent="0.25">
      <c r="A65" s="2" t="s">
        <v>153</v>
      </c>
      <c r="B65" s="38">
        <v>50470</v>
      </c>
    </row>
    <row r="66" spans="1:2" x14ac:dyDescent="0.25">
      <c r="A66" s="2" t="s">
        <v>153</v>
      </c>
      <c r="B66" s="38">
        <v>51869.999999999993</v>
      </c>
    </row>
    <row r="67" spans="1:2" x14ac:dyDescent="0.25">
      <c r="A67" s="2" t="s">
        <v>153</v>
      </c>
      <c r="B67" s="38">
        <v>52800.000000000007</v>
      </c>
    </row>
    <row r="68" spans="1:2" x14ac:dyDescent="0.25">
      <c r="A68" s="2" t="s">
        <v>153</v>
      </c>
      <c r="B68" s="38">
        <v>53579.999999999993</v>
      </c>
    </row>
    <row r="69" spans="1:2" x14ac:dyDescent="0.25">
      <c r="A69" s="2" t="s">
        <v>153</v>
      </c>
      <c r="B69" s="38">
        <v>53690</v>
      </c>
    </row>
    <row r="70" spans="1:2" x14ac:dyDescent="0.25">
      <c r="A70" s="2" t="s">
        <v>153</v>
      </c>
      <c r="B70" s="38">
        <v>53900</v>
      </c>
    </row>
    <row r="71" spans="1:2" x14ac:dyDescent="0.25">
      <c r="A71" s="2" t="s">
        <v>153</v>
      </c>
      <c r="B71" s="38">
        <v>53939.999999999993</v>
      </c>
    </row>
    <row r="72" spans="1:2" x14ac:dyDescent="0.25">
      <c r="A72" s="2" t="s">
        <v>153</v>
      </c>
      <c r="B72" s="38">
        <v>55040</v>
      </c>
    </row>
    <row r="73" spans="1:2" x14ac:dyDescent="0.25">
      <c r="A73" s="2" t="s">
        <v>153</v>
      </c>
      <c r="B73" s="38">
        <v>55120</v>
      </c>
    </row>
    <row r="74" spans="1:2" x14ac:dyDescent="0.25">
      <c r="A74" s="2" t="s">
        <v>153</v>
      </c>
      <c r="B74" s="38">
        <v>55680</v>
      </c>
    </row>
    <row r="75" spans="1:2" x14ac:dyDescent="0.25">
      <c r="A75" s="2" t="s">
        <v>153</v>
      </c>
      <c r="B75" s="38">
        <v>56259.999999999993</v>
      </c>
    </row>
    <row r="76" spans="1:2" x14ac:dyDescent="0.25">
      <c r="A76" s="2" t="s">
        <v>153</v>
      </c>
      <c r="B76" s="38">
        <v>56260</v>
      </c>
    </row>
    <row r="77" spans="1:2" x14ac:dyDescent="0.25">
      <c r="A77" s="2" t="s">
        <v>153</v>
      </c>
      <c r="B77" s="38">
        <v>56640</v>
      </c>
    </row>
    <row r="78" spans="1:2" x14ac:dyDescent="0.25">
      <c r="A78" s="2" t="s">
        <v>153</v>
      </c>
      <c r="B78" s="38">
        <v>57120</v>
      </c>
    </row>
    <row r="79" spans="1:2" x14ac:dyDescent="0.25">
      <c r="A79" s="2" t="s">
        <v>153</v>
      </c>
      <c r="B79" s="38">
        <v>57340</v>
      </c>
    </row>
    <row r="80" spans="1:2" x14ac:dyDescent="0.25">
      <c r="A80" s="2" t="s">
        <v>153</v>
      </c>
      <c r="B80" s="38">
        <v>58410</v>
      </c>
    </row>
    <row r="81" spans="1:2" x14ac:dyDescent="0.25">
      <c r="A81" s="2" t="s">
        <v>153</v>
      </c>
      <c r="B81" s="38">
        <v>58560</v>
      </c>
    </row>
    <row r="82" spans="1:2" x14ac:dyDescent="0.25">
      <c r="A82" s="2" t="s">
        <v>153</v>
      </c>
      <c r="B82" s="38">
        <v>58750</v>
      </c>
    </row>
    <row r="83" spans="1:2" x14ac:dyDescent="0.25">
      <c r="A83" s="2" t="s">
        <v>153</v>
      </c>
      <c r="B83" s="38">
        <v>59160</v>
      </c>
    </row>
    <row r="84" spans="1:2" x14ac:dyDescent="0.25">
      <c r="A84" s="2" t="s">
        <v>153</v>
      </c>
      <c r="B84" s="38">
        <v>59160</v>
      </c>
    </row>
    <row r="85" spans="1:2" x14ac:dyDescent="0.25">
      <c r="A85" s="2" t="s">
        <v>153</v>
      </c>
      <c r="B85" s="38">
        <v>59200</v>
      </c>
    </row>
    <row r="86" spans="1:2" x14ac:dyDescent="0.25">
      <c r="A86" s="2" t="s">
        <v>153</v>
      </c>
      <c r="B86" s="38">
        <v>60000</v>
      </c>
    </row>
    <row r="87" spans="1:2" x14ac:dyDescent="0.25">
      <c r="A87" s="2" t="s">
        <v>153</v>
      </c>
      <c r="B87" s="38">
        <v>60500.000000000007</v>
      </c>
    </row>
    <row r="88" spans="1:2" x14ac:dyDescent="0.25">
      <c r="A88" s="2" t="s">
        <v>153</v>
      </c>
      <c r="B88" s="38">
        <v>60770</v>
      </c>
    </row>
    <row r="89" spans="1:2" x14ac:dyDescent="0.25">
      <c r="A89" s="2" t="s">
        <v>153</v>
      </c>
      <c r="B89" s="38">
        <v>61480</v>
      </c>
    </row>
    <row r="90" spans="1:2" x14ac:dyDescent="0.25">
      <c r="A90" s="2" t="s">
        <v>153</v>
      </c>
      <c r="B90" s="38">
        <v>61600.000000000007</v>
      </c>
    </row>
    <row r="91" spans="1:2" x14ac:dyDescent="0.25">
      <c r="A91" s="2" t="s">
        <v>153</v>
      </c>
      <c r="B91" s="38">
        <v>61740</v>
      </c>
    </row>
    <row r="92" spans="1:2" x14ac:dyDescent="0.25">
      <c r="A92" s="2" t="s">
        <v>153</v>
      </c>
      <c r="B92" s="38">
        <v>62720</v>
      </c>
    </row>
    <row r="93" spans="1:2" x14ac:dyDescent="0.25">
      <c r="A93" s="2" t="s">
        <v>153</v>
      </c>
      <c r="B93" s="38">
        <v>63700</v>
      </c>
    </row>
    <row r="94" spans="1:2" x14ac:dyDescent="0.25">
      <c r="A94" s="2" t="s">
        <v>153</v>
      </c>
      <c r="B94" s="38">
        <v>64860</v>
      </c>
    </row>
    <row r="95" spans="1:2" x14ac:dyDescent="0.25">
      <c r="A95" s="2" t="s">
        <v>153</v>
      </c>
      <c r="B95" s="38">
        <v>66080</v>
      </c>
    </row>
    <row r="96" spans="1:2" x14ac:dyDescent="0.25">
      <c r="A96" s="2" t="s">
        <v>153</v>
      </c>
      <c r="B96" s="38">
        <v>73530</v>
      </c>
    </row>
    <row r="97" spans="1:2" x14ac:dyDescent="0.25">
      <c r="A97" s="2" t="s">
        <v>153</v>
      </c>
      <c r="B97" s="38">
        <v>76960</v>
      </c>
    </row>
    <row r="98" spans="1:2" x14ac:dyDescent="0.25">
      <c r="A98" s="2" t="s">
        <v>153</v>
      </c>
      <c r="B98" s="38">
        <v>79300</v>
      </c>
    </row>
    <row r="99" spans="1:2" x14ac:dyDescent="0.25">
      <c r="A99" s="2" t="s">
        <v>153</v>
      </c>
      <c r="B99" s="38">
        <v>79380</v>
      </c>
    </row>
    <row r="100" spans="1:2" x14ac:dyDescent="0.25">
      <c r="A100" s="2" t="s">
        <v>153</v>
      </c>
      <c r="B100" s="38">
        <v>84360</v>
      </c>
    </row>
    <row r="101" spans="1:2" x14ac:dyDescent="0.25">
      <c r="A101" s="2" t="s">
        <v>153</v>
      </c>
      <c r="B101" s="38">
        <v>89400</v>
      </c>
    </row>
    <row r="102" spans="1:2" x14ac:dyDescent="0.25">
      <c r="A102" s="2" t="s">
        <v>152</v>
      </c>
      <c r="B102" s="38">
        <v>29160</v>
      </c>
    </row>
    <row r="103" spans="1:2" x14ac:dyDescent="0.25">
      <c r="A103" s="2" t="s">
        <v>152</v>
      </c>
      <c r="B103" s="38">
        <v>31980</v>
      </c>
    </row>
    <row r="104" spans="1:2" x14ac:dyDescent="0.25">
      <c r="A104" s="2" t="s">
        <v>152</v>
      </c>
      <c r="B104" s="38">
        <v>35260</v>
      </c>
    </row>
    <row r="105" spans="1:2" x14ac:dyDescent="0.25">
      <c r="A105" s="2" t="s">
        <v>152</v>
      </c>
      <c r="B105" s="38">
        <v>36270</v>
      </c>
    </row>
    <row r="106" spans="1:2" x14ac:dyDescent="0.25">
      <c r="A106" s="2" t="s">
        <v>152</v>
      </c>
      <c r="B106" s="38">
        <v>36720</v>
      </c>
    </row>
    <row r="107" spans="1:2" x14ac:dyDescent="0.25">
      <c r="A107" s="2" t="s">
        <v>152</v>
      </c>
      <c r="B107" s="38">
        <v>36899.999999999993</v>
      </c>
    </row>
    <row r="108" spans="1:2" x14ac:dyDescent="0.25">
      <c r="A108" s="2" t="s">
        <v>152</v>
      </c>
      <c r="B108" s="38">
        <v>36960</v>
      </c>
    </row>
    <row r="109" spans="1:2" x14ac:dyDescent="0.25">
      <c r="A109" s="2" t="s">
        <v>152</v>
      </c>
      <c r="B109" s="38">
        <v>38700</v>
      </c>
    </row>
    <row r="110" spans="1:2" x14ac:dyDescent="0.25">
      <c r="A110" s="2" t="s">
        <v>152</v>
      </c>
      <c r="B110" s="38">
        <v>40700</v>
      </c>
    </row>
    <row r="111" spans="1:2" x14ac:dyDescent="0.25">
      <c r="A111" s="2" t="s">
        <v>152</v>
      </c>
      <c r="B111" s="38">
        <v>40800</v>
      </c>
    </row>
    <row r="112" spans="1:2" x14ac:dyDescent="0.25">
      <c r="A112" s="2" t="s">
        <v>152</v>
      </c>
      <c r="B112" s="38">
        <v>41820</v>
      </c>
    </row>
    <row r="113" spans="1:2" x14ac:dyDescent="0.25">
      <c r="A113" s="2" t="s">
        <v>152</v>
      </c>
      <c r="B113" s="38">
        <v>41870</v>
      </c>
    </row>
    <row r="114" spans="1:2" x14ac:dyDescent="0.25">
      <c r="A114" s="2" t="s">
        <v>152</v>
      </c>
      <c r="B114" s="38">
        <v>42230</v>
      </c>
    </row>
    <row r="115" spans="1:2" x14ac:dyDescent="0.25">
      <c r="A115" s="2" t="s">
        <v>152</v>
      </c>
      <c r="B115" s="38">
        <v>42300</v>
      </c>
    </row>
    <row r="116" spans="1:2" x14ac:dyDescent="0.25">
      <c r="A116" s="2" t="s">
        <v>152</v>
      </c>
      <c r="B116" s="38">
        <v>42770</v>
      </c>
    </row>
    <row r="117" spans="1:2" x14ac:dyDescent="0.25">
      <c r="A117" s="2" t="s">
        <v>152</v>
      </c>
      <c r="B117" s="38">
        <v>43200</v>
      </c>
    </row>
    <row r="118" spans="1:2" x14ac:dyDescent="0.25">
      <c r="A118" s="2" t="s">
        <v>152</v>
      </c>
      <c r="B118" s="38">
        <v>43290</v>
      </c>
    </row>
    <row r="119" spans="1:2" x14ac:dyDescent="0.25">
      <c r="A119" s="2" t="s">
        <v>152</v>
      </c>
      <c r="B119" s="38">
        <v>44250</v>
      </c>
    </row>
    <row r="120" spans="1:2" x14ac:dyDescent="0.25">
      <c r="A120" s="2" t="s">
        <v>152</v>
      </c>
      <c r="B120" s="38">
        <v>44520</v>
      </c>
    </row>
    <row r="121" spans="1:2" x14ac:dyDescent="0.25">
      <c r="A121" s="2" t="s">
        <v>152</v>
      </c>
      <c r="B121" s="38">
        <v>44820</v>
      </c>
    </row>
    <row r="122" spans="1:2" x14ac:dyDescent="0.25">
      <c r="A122" s="2" t="s">
        <v>152</v>
      </c>
      <c r="B122" s="38">
        <v>45780</v>
      </c>
    </row>
    <row r="123" spans="1:2" x14ac:dyDescent="0.25">
      <c r="A123" s="2" t="s">
        <v>152</v>
      </c>
      <c r="B123" s="38">
        <v>45780.000000000007</v>
      </c>
    </row>
    <row r="124" spans="1:2" x14ac:dyDescent="0.25">
      <c r="A124" s="2" t="s">
        <v>152</v>
      </c>
      <c r="B124" s="38">
        <v>46060</v>
      </c>
    </row>
    <row r="125" spans="1:2" x14ac:dyDescent="0.25">
      <c r="A125" s="2" t="s">
        <v>152</v>
      </c>
      <c r="B125" s="38">
        <v>46739.999999999993</v>
      </c>
    </row>
    <row r="126" spans="1:2" x14ac:dyDescent="0.25">
      <c r="A126" s="2" t="s">
        <v>152</v>
      </c>
      <c r="B126" s="38">
        <v>47040</v>
      </c>
    </row>
    <row r="127" spans="1:2" x14ac:dyDescent="0.25">
      <c r="A127" s="2" t="s">
        <v>152</v>
      </c>
      <c r="B127" s="38">
        <v>47250</v>
      </c>
    </row>
    <row r="128" spans="1:2" x14ac:dyDescent="0.25">
      <c r="A128" s="2" t="s">
        <v>152</v>
      </c>
      <c r="B128" s="38">
        <v>47250</v>
      </c>
    </row>
    <row r="129" spans="1:2" x14ac:dyDescent="0.25">
      <c r="A129" s="2" t="s">
        <v>152</v>
      </c>
      <c r="B129" s="38">
        <v>47380</v>
      </c>
    </row>
    <row r="130" spans="1:2" x14ac:dyDescent="0.25">
      <c r="A130" s="2" t="s">
        <v>152</v>
      </c>
      <c r="B130" s="38">
        <v>47520</v>
      </c>
    </row>
    <row r="131" spans="1:2" x14ac:dyDescent="0.25">
      <c r="A131" s="2" t="s">
        <v>152</v>
      </c>
      <c r="B131" s="38">
        <v>48140</v>
      </c>
    </row>
    <row r="132" spans="1:2" x14ac:dyDescent="0.25">
      <c r="A132" s="2" t="s">
        <v>152</v>
      </c>
      <c r="B132" s="38">
        <v>48970</v>
      </c>
    </row>
    <row r="133" spans="1:2" x14ac:dyDescent="0.25">
      <c r="A133" s="2" t="s">
        <v>152</v>
      </c>
      <c r="B133" s="38">
        <v>49470</v>
      </c>
    </row>
    <row r="134" spans="1:2" x14ac:dyDescent="0.25">
      <c r="A134" s="2" t="s">
        <v>152</v>
      </c>
      <c r="B134" s="38">
        <v>49800</v>
      </c>
    </row>
    <row r="135" spans="1:2" x14ac:dyDescent="0.25">
      <c r="A135" s="2" t="s">
        <v>152</v>
      </c>
      <c r="B135" s="38">
        <v>49980</v>
      </c>
    </row>
    <row r="136" spans="1:2" x14ac:dyDescent="0.25">
      <c r="A136" s="2" t="s">
        <v>152</v>
      </c>
      <c r="B136" s="38">
        <v>51040</v>
      </c>
    </row>
    <row r="137" spans="1:2" x14ac:dyDescent="0.25">
      <c r="A137" s="2" t="s">
        <v>152</v>
      </c>
      <c r="B137" s="38">
        <v>51480</v>
      </c>
    </row>
    <row r="138" spans="1:2" x14ac:dyDescent="0.25">
      <c r="A138" s="2" t="s">
        <v>152</v>
      </c>
      <c r="B138" s="38">
        <v>51500</v>
      </c>
    </row>
    <row r="139" spans="1:2" x14ac:dyDescent="0.25">
      <c r="A139" s="2" t="s">
        <v>152</v>
      </c>
      <c r="B139" s="38">
        <v>51510</v>
      </c>
    </row>
    <row r="140" spans="1:2" x14ac:dyDescent="0.25">
      <c r="A140" s="2" t="s">
        <v>152</v>
      </c>
      <c r="B140" s="38">
        <v>52020</v>
      </c>
    </row>
    <row r="141" spans="1:2" x14ac:dyDescent="0.25">
      <c r="A141" s="2" t="s">
        <v>152</v>
      </c>
      <c r="B141" s="38">
        <v>52649.999999999993</v>
      </c>
    </row>
    <row r="142" spans="1:2" x14ac:dyDescent="0.25">
      <c r="A142" s="2" t="s">
        <v>152</v>
      </c>
      <c r="B142" s="38">
        <v>52900</v>
      </c>
    </row>
    <row r="143" spans="1:2" x14ac:dyDescent="0.25">
      <c r="A143" s="2" t="s">
        <v>152</v>
      </c>
      <c r="B143" s="38">
        <v>53009.999999999993</v>
      </c>
    </row>
    <row r="144" spans="1:2" x14ac:dyDescent="0.25">
      <c r="A144" s="2" t="s">
        <v>152</v>
      </c>
      <c r="B144" s="38">
        <v>53300</v>
      </c>
    </row>
    <row r="145" spans="1:2" x14ac:dyDescent="0.25">
      <c r="A145" s="2" t="s">
        <v>152</v>
      </c>
      <c r="B145" s="38">
        <v>53500</v>
      </c>
    </row>
    <row r="146" spans="1:2" x14ac:dyDescent="0.25">
      <c r="A146" s="2" t="s">
        <v>152</v>
      </c>
      <c r="B146" s="38">
        <v>53580</v>
      </c>
    </row>
    <row r="147" spans="1:2" x14ac:dyDescent="0.25">
      <c r="A147" s="2" t="s">
        <v>152</v>
      </c>
      <c r="B147" s="38">
        <v>54279.999999999993</v>
      </c>
    </row>
    <row r="148" spans="1:2" x14ac:dyDescent="0.25">
      <c r="A148" s="2" t="s">
        <v>152</v>
      </c>
      <c r="B148" s="38">
        <v>54280</v>
      </c>
    </row>
    <row r="149" spans="1:2" x14ac:dyDescent="0.25">
      <c r="A149" s="2" t="s">
        <v>152</v>
      </c>
      <c r="B149" s="38">
        <v>54280</v>
      </c>
    </row>
    <row r="150" spans="1:2" x14ac:dyDescent="0.25">
      <c r="A150" s="2" t="s">
        <v>152</v>
      </c>
      <c r="B150" s="38">
        <v>55040</v>
      </c>
    </row>
    <row r="151" spans="1:2" x14ac:dyDescent="0.25">
      <c r="A151" s="2" t="s">
        <v>152</v>
      </c>
      <c r="B151" s="38">
        <v>55460</v>
      </c>
    </row>
    <row r="152" spans="1:2" x14ac:dyDescent="0.25">
      <c r="A152" s="2" t="s">
        <v>152</v>
      </c>
      <c r="B152" s="38">
        <v>55590</v>
      </c>
    </row>
    <row r="153" spans="1:2" x14ac:dyDescent="0.25">
      <c r="A153" s="2" t="s">
        <v>152</v>
      </c>
      <c r="B153" s="38">
        <v>56760</v>
      </c>
    </row>
    <row r="154" spans="1:2" x14ac:dyDescent="0.25">
      <c r="A154" s="2" t="s">
        <v>152</v>
      </c>
      <c r="B154" s="38">
        <v>57120</v>
      </c>
    </row>
    <row r="155" spans="1:2" x14ac:dyDescent="0.25">
      <c r="A155" s="2" t="s">
        <v>152</v>
      </c>
      <c r="B155" s="38">
        <v>57230</v>
      </c>
    </row>
    <row r="156" spans="1:2" x14ac:dyDescent="0.25">
      <c r="A156" s="2" t="s">
        <v>152</v>
      </c>
      <c r="B156" s="38">
        <v>57330</v>
      </c>
    </row>
    <row r="157" spans="1:2" x14ac:dyDescent="0.25">
      <c r="A157" s="2" t="s">
        <v>152</v>
      </c>
      <c r="B157" s="38">
        <v>57540</v>
      </c>
    </row>
    <row r="158" spans="1:2" x14ac:dyDescent="0.25">
      <c r="A158" s="2" t="s">
        <v>152</v>
      </c>
      <c r="B158" s="38">
        <v>57600</v>
      </c>
    </row>
    <row r="159" spans="1:2" x14ac:dyDescent="0.25">
      <c r="A159" s="2" t="s">
        <v>152</v>
      </c>
      <c r="B159" s="38">
        <v>57680</v>
      </c>
    </row>
    <row r="160" spans="1:2" x14ac:dyDescent="0.25">
      <c r="A160" s="2" t="s">
        <v>152</v>
      </c>
      <c r="B160" s="38">
        <v>57750</v>
      </c>
    </row>
    <row r="161" spans="1:2" x14ac:dyDescent="0.25">
      <c r="A161" s="2" t="s">
        <v>152</v>
      </c>
      <c r="B161" s="38">
        <v>58139.999999999993</v>
      </c>
    </row>
    <row r="162" spans="1:2" x14ac:dyDescent="0.25">
      <c r="A162" s="2" t="s">
        <v>152</v>
      </c>
      <c r="B162" s="38">
        <v>58220</v>
      </c>
    </row>
    <row r="163" spans="1:2" x14ac:dyDescent="0.25">
      <c r="A163" s="2" t="s">
        <v>152</v>
      </c>
      <c r="B163" s="38">
        <v>58650</v>
      </c>
    </row>
    <row r="164" spans="1:2" x14ac:dyDescent="0.25">
      <c r="A164" s="2" t="s">
        <v>152</v>
      </c>
      <c r="B164" s="38">
        <v>58710</v>
      </c>
    </row>
    <row r="165" spans="1:2" x14ac:dyDescent="0.25">
      <c r="A165" s="2" t="s">
        <v>152</v>
      </c>
      <c r="B165" s="38">
        <v>58710</v>
      </c>
    </row>
    <row r="166" spans="1:2" x14ac:dyDescent="0.25">
      <c r="A166" s="2" t="s">
        <v>152</v>
      </c>
      <c r="B166" s="38">
        <v>59279.999999999993</v>
      </c>
    </row>
    <row r="167" spans="1:2" x14ac:dyDescent="0.25">
      <c r="A167" s="2" t="s">
        <v>152</v>
      </c>
      <c r="B167" s="38">
        <v>59400</v>
      </c>
    </row>
    <row r="168" spans="1:2" x14ac:dyDescent="0.25">
      <c r="A168" s="2" t="s">
        <v>152</v>
      </c>
      <c r="B168" s="38">
        <v>59640</v>
      </c>
    </row>
    <row r="169" spans="1:2" x14ac:dyDescent="0.25">
      <c r="A169" s="2" t="s">
        <v>152</v>
      </c>
      <c r="B169" s="38">
        <v>60160</v>
      </c>
    </row>
    <row r="170" spans="1:2" x14ac:dyDescent="0.25">
      <c r="A170" s="2" t="s">
        <v>152</v>
      </c>
      <c r="B170" s="38">
        <v>60990</v>
      </c>
    </row>
    <row r="171" spans="1:2" x14ac:dyDescent="0.25">
      <c r="A171" s="2" t="s">
        <v>152</v>
      </c>
      <c r="B171" s="38">
        <v>61200</v>
      </c>
    </row>
    <row r="172" spans="1:2" x14ac:dyDescent="0.25">
      <c r="A172" s="2" t="s">
        <v>152</v>
      </c>
      <c r="B172" s="38">
        <v>61880</v>
      </c>
    </row>
    <row r="173" spans="1:2" x14ac:dyDescent="0.25">
      <c r="A173" s="2" t="s">
        <v>152</v>
      </c>
      <c r="B173" s="38">
        <v>62010</v>
      </c>
    </row>
    <row r="174" spans="1:2" x14ac:dyDescent="0.25">
      <c r="A174" s="2" t="s">
        <v>152</v>
      </c>
      <c r="B174" s="38">
        <v>62040</v>
      </c>
    </row>
    <row r="175" spans="1:2" x14ac:dyDescent="0.25">
      <c r="A175" s="2" t="s">
        <v>152</v>
      </c>
      <c r="B175" s="38">
        <v>62100.000000000007</v>
      </c>
    </row>
    <row r="176" spans="1:2" x14ac:dyDescent="0.25">
      <c r="A176" s="2" t="s">
        <v>152</v>
      </c>
      <c r="B176" s="38">
        <v>62400</v>
      </c>
    </row>
    <row r="177" spans="1:2" x14ac:dyDescent="0.25">
      <c r="A177" s="2" t="s">
        <v>152</v>
      </c>
      <c r="B177" s="38">
        <v>63359.999999999985</v>
      </c>
    </row>
    <row r="178" spans="1:2" x14ac:dyDescent="0.25">
      <c r="A178" s="2" t="s">
        <v>152</v>
      </c>
      <c r="B178" s="38">
        <v>63720</v>
      </c>
    </row>
    <row r="179" spans="1:2" x14ac:dyDescent="0.25">
      <c r="A179" s="2" t="s">
        <v>152</v>
      </c>
      <c r="B179" s="38">
        <v>63750</v>
      </c>
    </row>
    <row r="180" spans="1:2" x14ac:dyDescent="0.25">
      <c r="A180" s="2" t="s">
        <v>152</v>
      </c>
      <c r="B180" s="38">
        <v>63799.999999999993</v>
      </c>
    </row>
    <row r="181" spans="1:2" x14ac:dyDescent="0.25">
      <c r="A181" s="2" t="s">
        <v>152</v>
      </c>
      <c r="B181" s="38">
        <v>63840</v>
      </c>
    </row>
    <row r="182" spans="1:2" x14ac:dyDescent="0.25">
      <c r="A182" s="2" t="s">
        <v>152</v>
      </c>
      <c r="B182" s="38">
        <v>66150</v>
      </c>
    </row>
    <row r="183" spans="1:2" x14ac:dyDescent="0.25">
      <c r="A183" s="2" t="s">
        <v>152</v>
      </c>
      <c r="B183" s="38">
        <v>66240</v>
      </c>
    </row>
    <row r="184" spans="1:2" x14ac:dyDescent="0.25">
      <c r="A184" s="2" t="s">
        <v>152</v>
      </c>
      <c r="B184" s="38">
        <v>66300</v>
      </c>
    </row>
    <row r="185" spans="1:2" x14ac:dyDescent="0.25">
      <c r="A185" s="2" t="s">
        <v>152</v>
      </c>
      <c r="B185" s="38">
        <v>67850</v>
      </c>
    </row>
    <row r="186" spans="1:2" x14ac:dyDescent="0.25">
      <c r="A186" s="2" t="s">
        <v>152</v>
      </c>
      <c r="B186" s="38">
        <v>69620</v>
      </c>
    </row>
    <row r="187" spans="1:2" x14ac:dyDescent="0.25">
      <c r="A187" s="2" t="s">
        <v>152</v>
      </c>
      <c r="B187" s="38">
        <v>70490</v>
      </c>
    </row>
    <row r="188" spans="1:2" x14ac:dyDescent="0.25">
      <c r="A188" s="2" t="s">
        <v>152</v>
      </c>
      <c r="B188" s="38">
        <v>73010</v>
      </c>
    </row>
    <row r="189" spans="1:2" x14ac:dyDescent="0.25">
      <c r="A189" s="2" t="s">
        <v>152</v>
      </c>
      <c r="B189" s="38">
        <v>74340</v>
      </c>
    </row>
    <row r="190" spans="1:2" x14ac:dyDescent="0.25">
      <c r="A190" s="2" t="s">
        <v>152</v>
      </c>
      <c r="B190" s="38">
        <v>75400</v>
      </c>
    </row>
    <row r="191" spans="1:2" x14ac:dyDescent="0.25">
      <c r="A191" s="2" t="s">
        <v>152</v>
      </c>
      <c r="B191" s="38">
        <v>76050</v>
      </c>
    </row>
    <row r="192" spans="1:2" x14ac:dyDescent="0.25">
      <c r="A192" s="2" t="s">
        <v>152</v>
      </c>
      <c r="B192" s="38">
        <v>78470</v>
      </c>
    </row>
    <row r="193" spans="1:2" x14ac:dyDescent="0.25">
      <c r="A193" s="2" t="s">
        <v>152</v>
      </c>
      <c r="B193" s="38">
        <v>78960</v>
      </c>
    </row>
    <row r="194" spans="1:2" x14ac:dyDescent="0.25">
      <c r="A194" s="2" t="s">
        <v>152</v>
      </c>
      <c r="B194" s="38">
        <v>81950</v>
      </c>
    </row>
    <row r="195" spans="1:2" x14ac:dyDescent="0.25">
      <c r="A195" s="2" t="s">
        <v>152</v>
      </c>
      <c r="B195" s="38">
        <v>83440</v>
      </c>
    </row>
    <row r="196" spans="1:2" x14ac:dyDescent="0.25">
      <c r="A196" s="2" t="s">
        <v>152</v>
      </c>
      <c r="B196" s="38">
        <v>83520</v>
      </c>
    </row>
    <row r="197" spans="1:2" x14ac:dyDescent="0.25">
      <c r="A197" s="2" t="s">
        <v>152</v>
      </c>
      <c r="B197" s="38">
        <v>83570</v>
      </c>
    </row>
    <row r="198" spans="1:2" x14ac:dyDescent="0.25">
      <c r="A198" s="2" t="s">
        <v>152</v>
      </c>
      <c r="B198" s="38">
        <v>85499.999999999985</v>
      </c>
    </row>
    <row r="199" spans="1:2" x14ac:dyDescent="0.25">
      <c r="A199" s="2" t="s">
        <v>152</v>
      </c>
      <c r="B199" s="38">
        <v>85560</v>
      </c>
    </row>
    <row r="200" spans="1:2" x14ac:dyDescent="0.25">
      <c r="A200" s="2" t="s">
        <v>152</v>
      </c>
      <c r="B200" s="38">
        <v>90720</v>
      </c>
    </row>
    <row r="201" spans="1:2" x14ac:dyDescent="0.25">
      <c r="A201" s="2" t="s">
        <v>152</v>
      </c>
      <c r="B201" s="38">
        <v>93240</v>
      </c>
    </row>
  </sheetData>
  <sortState ref="A2:B201">
    <sortCondition descending="1" ref="A2:A201"/>
    <sortCondition ref="B2:B201"/>
  </sortState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AB693-CC4C-4411-8856-F713922955E1}">
  <dimension ref="A1:B215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3.7109375" style="2" bestFit="1" customWidth="1"/>
    <col min="2" max="2" width="12.5703125" style="4" bestFit="1" customWidth="1"/>
    <col min="3" max="16384" width="11.5703125" style="2"/>
  </cols>
  <sheetData>
    <row r="1" spans="1:2" x14ac:dyDescent="0.25">
      <c r="A1" s="5" t="s">
        <v>14</v>
      </c>
      <c r="B1" s="7" t="s">
        <v>6</v>
      </c>
    </row>
    <row r="2" spans="1:2" x14ac:dyDescent="0.25">
      <c r="A2" s="2" t="s">
        <v>15</v>
      </c>
      <c r="B2" s="8">
        <v>130000</v>
      </c>
    </row>
    <row r="3" spans="1:2" x14ac:dyDescent="0.25">
      <c r="A3" s="2" t="s">
        <v>16</v>
      </c>
      <c r="B3" s="8">
        <v>90000</v>
      </c>
    </row>
    <row r="4" spans="1:2" x14ac:dyDescent="0.25">
      <c r="A4" s="2" t="s">
        <v>17</v>
      </c>
      <c r="B4" s="8">
        <v>138000</v>
      </c>
    </row>
    <row r="5" spans="1:2" x14ac:dyDescent="0.25">
      <c r="A5" s="2" t="s">
        <v>18</v>
      </c>
      <c r="B5" s="8">
        <v>101000</v>
      </c>
    </row>
    <row r="6" spans="1:2" x14ac:dyDescent="0.25">
      <c r="A6" s="2" t="s">
        <v>19</v>
      </c>
      <c r="B6" s="8">
        <v>114000</v>
      </c>
    </row>
    <row r="7" spans="1:2" x14ac:dyDescent="0.25">
      <c r="A7" s="2" t="s">
        <v>20</v>
      </c>
      <c r="B7" s="8">
        <v>118000</v>
      </c>
    </row>
    <row r="8" spans="1:2" x14ac:dyDescent="0.25">
      <c r="A8" s="2" t="s">
        <v>21</v>
      </c>
      <c r="B8" s="8">
        <v>119000</v>
      </c>
    </row>
    <row r="9" spans="1:2" x14ac:dyDescent="0.25">
      <c r="A9" s="2" t="s">
        <v>22</v>
      </c>
      <c r="B9" s="8">
        <v>97000</v>
      </c>
    </row>
    <row r="10" spans="1:2" x14ac:dyDescent="0.25">
      <c r="A10" s="2" t="s">
        <v>23</v>
      </c>
      <c r="B10" s="8">
        <v>99000</v>
      </c>
    </row>
    <row r="11" spans="1:2" x14ac:dyDescent="0.25">
      <c r="A11" s="2" t="s">
        <v>24</v>
      </c>
      <c r="B11" s="8">
        <v>148000</v>
      </c>
    </row>
    <row r="12" spans="1:2" x14ac:dyDescent="0.25">
      <c r="A12" s="2" t="s">
        <v>25</v>
      </c>
      <c r="B12" s="8">
        <v>91000</v>
      </c>
    </row>
    <row r="13" spans="1:2" x14ac:dyDescent="0.25">
      <c r="A13" s="2" t="s">
        <v>26</v>
      </c>
      <c r="B13" s="8">
        <v>96000</v>
      </c>
    </row>
    <row r="14" spans="1:2" x14ac:dyDescent="0.25">
      <c r="A14" s="2" t="s">
        <v>27</v>
      </c>
      <c r="B14" s="8">
        <v>102000</v>
      </c>
    </row>
    <row r="15" spans="1:2" x14ac:dyDescent="0.25">
      <c r="A15" s="2" t="s">
        <v>28</v>
      </c>
      <c r="B15" s="8">
        <v>103000</v>
      </c>
    </row>
    <row r="16" spans="1:2" x14ac:dyDescent="0.25">
      <c r="A16" s="2" t="s">
        <v>29</v>
      </c>
      <c r="B16" s="8">
        <v>107000</v>
      </c>
    </row>
    <row r="17" spans="1:2" x14ac:dyDescent="0.25">
      <c r="A17" s="2" t="s">
        <v>30</v>
      </c>
      <c r="B17" s="8">
        <v>117000</v>
      </c>
    </row>
    <row r="18" spans="1:2" x14ac:dyDescent="0.25">
      <c r="A18" s="2" t="s">
        <v>31</v>
      </c>
      <c r="B18" s="8">
        <v>88000</v>
      </c>
    </row>
    <row r="19" spans="1:2" x14ac:dyDescent="0.25">
      <c r="A19" s="2" t="s">
        <v>32</v>
      </c>
      <c r="B19" s="8">
        <v>89000</v>
      </c>
    </row>
    <row r="20" spans="1:2" x14ac:dyDescent="0.25">
      <c r="A20" s="2" t="s">
        <v>33</v>
      </c>
      <c r="B20" s="8">
        <v>117000</v>
      </c>
    </row>
    <row r="21" spans="1:2" x14ac:dyDescent="0.25">
      <c r="A21" s="2" t="s">
        <v>34</v>
      </c>
      <c r="B21" s="8">
        <v>65000</v>
      </c>
    </row>
    <row r="22" spans="1:2" x14ac:dyDescent="0.25">
      <c r="A22" s="2" t="s">
        <v>35</v>
      </c>
      <c r="B22" s="8">
        <v>125000</v>
      </c>
    </row>
    <row r="23" spans="1:2" x14ac:dyDescent="0.25">
      <c r="A23" s="2" t="s">
        <v>36</v>
      </c>
      <c r="B23" s="8">
        <v>85000</v>
      </c>
    </row>
    <row r="24" spans="1:2" x14ac:dyDescent="0.25">
      <c r="A24" s="2" t="s">
        <v>37</v>
      </c>
      <c r="B24" s="8">
        <v>149000</v>
      </c>
    </row>
    <row r="25" spans="1:2" x14ac:dyDescent="0.25">
      <c r="A25" s="2" t="s">
        <v>38</v>
      </c>
      <c r="B25" s="8">
        <v>88000</v>
      </c>
    </row>
    <row r="26" spans="1:2" x14ac:dyDescent="0.25">
      <c r="A26" s="2" t="s">
        <v>39</v>
      </c>
      <c r="B26" s="8">
        <v>133000</v>
      </c>
    </row>
    <row r="27" spans="1:2" x14ac:dyDescent="0.25">
      <c r="A27" s="2" t="s">
        <v>40</v>
      </c>
      <c r="B27" s="8">
        <v>147000</v>
      </c>
    </row>
    <row r="28" spans="1:2" x14ac:dyDescent="0.25">
      <c r="A28" s="2" t="s">
        <v>41</v>
      </c>
      <c r="B28" s="8">
        <v>91000</v>
      </c>
    </row>
    <row r="29" spans="1:2" x14ac:dyDescent="0.25">
      <c r="A29" s="2" t="s">
        <v>42</v>
      </c>
      <c r="B29" s="8">
        <v>118000</v>
      </c>
    </row>
    <row r="30" spans="1:2" x14ac:dyDescent="0.25">
      <c r="A30" s="2" t="s">
        <v>43</v>
      </c>
      <c r="B30" s="8">
        <v>102000</v>
      </c>
    </row>
    <row r="31" spans="1:2" x14ac:dyDescent="0.25">
      <c r="A31" s="2" t="s">
        <v>44</v>
      </c>
      <c r="B31" s="8">
        <v>115000</v>
      </c>
    </row>
    <row r="32" spans="1:2" x14ac:dyDescent="0.25">
      <c r="A32" s="2" t="s">
        <v>45</v>
      </c>
      <c r="B32" s="8">
        <v>149000</v>
      </c>
    </row>
    <row r="33" spans="1:2" x14ac:dyDescent="0.25">
      <c r="A33" s="2" t="s">
        <v>46</v>
      </c>
      <c r="B33" s="8">
        <v>93000</v>
      </c>
    </row>
    <row r="34" spans="1:2" x14ac:dyDescent="0.25">
      <c r="A34" s="2" t="s">
        <v>47</v>
      </c>
      <c r="B34" s="8">
        <v>110000</v>
      </c>
    </row>
    <row r="35" spans="1:2" x14ac:dyDescent="0.25">
      <c r="A35" s="2" t="s">
        <v>48</v>
      </c>
      <c r="B35" s="8">
        <v>103000</v>
      </c>
    </row>
    <row r="36" spans="1:2" x14ac:dyDescent="0.25">
      <c r="A36" s="2" t="s">
        <v>49</v>
      </c>
      <c r="B36" s="8">
        <v>91000</v>
      </c>
    </row>
    <row r="37" spans="1:2" x14ac:dyDescent="0.25">
      <c r="A37" s="2" t="s">
        <v>50</v>
      </c>
      <c r="B37" s="8">
        <v>96000</v>
      </c>
    </row>
    <row r="38" spans="1:2" x14ac:dyDescent="0.25">
      <c r="A38" s="2" t="s">
        <v>51</v>
      </c>
      <c r="B38" s="8">
        <v>129000</v>
      </c>
    </row>
    <row r="39" spans="1:2" x14ac:dyDescent="0.25">
      <c r="A39" s="2" t="s">
        <v>52</v>
      </c>
      <c r="B39" s="8">
        <v>103000</v>
      </c>
    </row>
    <row r="40" spans="1:2" x14ac:dyDescent="0.25">
      <c r="A40" s="2" t="s">
        <v>53</v>
      </c>
      <c r="B40" s="8">
        <v>96000</v>
      </c>
    </row>
    <row r="41" spans="1:2" x14ac:dyDescent="0.25">
      <c r="A41" s="2" t="s">
        <v>54</v>
      </c>
      <c r="B41" s="8">
        <v>98000</v>
      </c>
    </row>
    <row r="42" spans="1:2" x14ac:dyDescent="0.25">
      <c r="A42" s="2" t="s">
        <v>55</v>
      </c>
      <c r="B42" s="8">
        <v>98000</v>
      </c>
    </row>
    <row r="43" spans="1:2" x14ac:dyDescent="0.25">
      <c r="A43" s="2" t="s">
        <v>56</v>
      </c>
      <c r="B43" s="8">
        <v>97000</v>
      </c>
    </row>
    <row r="44" spans="1:2" x14ac:dyDescent="0.25">
      <c r="A44" s="2" t="s">
        <v>57</v>
      </c>
      <c r="B44" s="8">
        <v>91000</v>
      </c>
    </row>
    <row r="45" spans="1:2" x14ac:dyDescent="0.25">
      <c r="A45" s="2" t="s">
        <v>58</v>
      </c>
      <c r="B45" s="8">
        <v>115000</v>
      </c>
    </row>
    <row r="46" spans="1:2" x14ac:dyDescent="0.25">
      <c r="A46" s="2" t="s">
        <v>59</v>
      </c>
      <c r="B46" s="8">
        <v>110000</v>
      </c>
    </row>
    <row r="47" spans="1:2" x14ac:dyDescent="0.25">
      <c r="A47" s="2" t="s">
        <v>60</v>
      </c>
      <c r="B47" s="8">
        <v>83000</v>
      </c>
    </row>
    <row r="48" spans="1:2" x14ac:dyDescent="0.25">
      <c r="A48" s="2" t="s">
        <v>61</v>
      </c>
      <c r="B48" s="8">
        <v>102000</v>
      </c>
    </row>
    <row r="49" spans="1:2" x14ac:dyDescent="0.25">
      <c r="A49" s="2" t="s">
        <v>62</v>
      </c>
      <c r="B49" s="8">
        <v>82000</v>
      </c>
    </row>
    <row r="50" spans="1:2" x14ac:dyDescent="0.25">
      <c r="A50" s="2" t="s">
        <v>63</v>
      </c>
      <c r="B50" s="8">
        <v>96000</v>
      </c>
    </row>
    <row r="51" spans="1:2" x14ac:dyDescent="0.25">
      <c r="A51" s="2" t="s">
        <v>64</v>
      </c>
      <c r="B51" s="8">
        <v>144000</v>
      </c>
    </row>
    <row r="52" spans="1:2" x14ac:dyDescent="0.25">
      <c r="A52" s="2" t="s">
        <v>65</v>
      </c>
      <c r="B52" s="8">
        <v>103000</v>
      </c>
    </row>
    <row r="53" spans="1:2" x14ac:dyDescent="0.25">
      <c r="A53" s="2" t="s">
        <v>66</v>
      </c>
      <c r="B53" s="8">
        <v>94000</v>
      </c>
    </row>
    <row r="54" spans="1:2" x14ac:dyDescent="0.25">
      <c r="A54" s="2" t="s">
        <v>67</v>
      </c>
      <c r="B54" s="8">
        <v>128000</v>
      </c>
    </row>
    <row r="55" spans="1:2" x14ac:dyDescent="0.25">
      <c r="A55" s="2" t="s">
        <v>68</v>
      </c>
      <c r="B55" s="8">
        <v>103000</v>
      </c>
    </row>
    <row r="56" spans="1:2" x14ac:dyDescent="0.25">
      <c r="A56" s="2" t="s">
        <v>69</v>
      </c>
      <c r="B56" s="8">
        <v>78000</v>
      </c>
    </row>
    <row r="57" spans="1:2" x14ac:dyDescent="0.25">
      <c r="A57" s="2" t="s">
        <v>70</v>
      </c>
      <c r="B57" s="8">
        <v>119000</v>
      </c>
    </row>
    <row r="58" spans="1:2" x14ac:dyDescent="0.25">
      <c r="A58" s="2" t="s">
        <v>71</v>
      </c>
      <c r="B58" s="8">
        <v>116000</v>
      </c>
    </row>
    <row r="59" spans="1:2" x14ac:dyDescent="0.25">
      <c r="A59" s="2" t="s">
        <v>72</v>
      </c>
      <c r="B59" s="8">
        <v>108000</v>
      </c>
    </row>
    <row r="60" spans="1:2" x14ac:dyDescent="0.25">
      <c r="A60" s="2" t="s">
        <v>73</v>
      </c>
      <c r="B60" s="8">
        <v>80000</v>
      </c>
    </row>
    <row r="61" spans="1:2" x14ac:dyDescent="0.25">
      <c r="A61" s="2" t="s">
        <v>74</v>
      </c>
      <c r="B61" s="8">
        <v>74000</v>
      </c>
    </row>
    <row r="62" spans="1:2" x14ac:dyDescent="0.25">
      <c r="A62" s="2" t="s">
        <v>75</v>
      </c>
      <c r="B62" s="8">
        <v>104000</v>
      </c>
    </row>
    <row r="63" spans="1:2" x14ac:dyDescent="0.25">
      <c r="A63" s="2" t="s">
        <v>76</v>
      </c>
      <c r="B63" s="8">
        <v>98000</v>
      </c>
    </row>
    <row r="64" spans="1:2" x14ac:dyDescent="0.25">
      <c r="A64" s="2" t="s">
        <v>77</v>
      </c>
      <c r="B64" s="8">
        <v>118000</v>
      </c>
    </row>
    <row r="65" spans="1:2" x14ac:dyDescent="0.25">
      <c r="A65" s="2" t="s">
        <v>78</v>
      </c>
      <c r="B65" s="8">
        <v>112000</v>
      </c>
    </row>
    <row r="66" spans="1:2" x14ac:dyDescent="0.25">
      <c r="A66" s="2" t="s">
        <v>79</v>
      </c>
      <c r="B66" s="8">
        <v>97000</v>
      </c>
    </row>
    <row r="67" spans="1:2" x14ac:dyDescent="0.25">
      <c r="A67" s="2" t="s">
        <v>80</v>
      </c>
      <c r="B67" s="8">
        <v>79000</v>
      </c>
    </row>
    <row r="68" spans="1:2" x14ac:dyDescent="0.25">
      <c r="A68" s="2" t="s">
        <v>81</v>
      </c>
      <c r="B68" s="8">
        <v>98000</v>
      </c>
    </row>
    <row r="69" spans="1:2" x14ac:dyDescent="0.25">
      <c r="A69" s="2" t="s">
        <v>82</v>
      </c>
      <c r="B69" s="8">
        <v>75000</v>
      </c>
    </row>
    <row r="70" spans="1:2" x14ac:dyDescent="0.25">
      <c r="A70" s="2" t="s">
        <v>83</v>
      </c>
      <c r="B70" s="8">
        <v>141000</v>
      </c>
    </row>
    <row r="71" spans="1:2" x14ac:dyDescent="0.25">
      <c r="A71" s="2" t="s">
        <v>84</v>
      </c>
      <c r="B71" s="8">
        <v>79000</v>
      </c>
    </row>
    <row r="72" spans="1:2" x14ac:dyDescent="0.25">
      <c r="A72" s="2" t="s">
        <v>85</v>
      </c>
      <c r="B72" s="8">
        <v>77000</v>
      </c>
    </row>
    <row r="73" spans="1:2" x14ac:dyDescent="0.25">
      <c r="A73" s="2" t="s">
        <v>86</v>
      </c>
      <c r="B73" s="8">
        <v>102000</v>
      </c>
    </row>
    <row r="74" spans="1:2" x14ac:dyDescent="0.25">
      <c r="A74" s="2" t="s">
        <v>87</v>
      </c>
      <c r="B74" s="8">
        <v>75000</v>
      </c>
    </row>
    <row r="75" spans="1:2" x14ac:dyDescent="0.25">
      <c r="A75" s="2" t="s">
        <v>88</v>
      </c>
      <c r="B75" s="8">
        <v>84000</v>
      </c>
    </row>
    <row r="76" spans="1:2" x14ac:dyDescent="0.25">
      <c r="A76" s="2" t="s">
        <v>89</v>
      </c>
      <c r="B76" s="8">
        <v>109000</v>
      </c>
    </row>
    <row r="77" spans="1:2" x14ac:dyDescent="0.25">
      <c r="A77" s="2" t="s">
        <v>90</v>
      </c>
      <c r="B77" s="8">
        <v>72000</v>
      </c>
    </row>
    <row r="78" spans="1:2" x14ac:dyDescent="0.25">
      <c r="A78" s="2" t="s">
        <v>91</v>
      </c>
      <c r="B78" s="8">
        <v>85000</v>
      </c>
    </row>
    <row r="79" spans="1:2" x14ac:dyDescent="0.25">
      <c r="A79" s="2" t="s">
        <v>92</v>
      </c>
      <c r="B79" s="8">
        <v>109000</v>
      </c>
    </row>
    <row r="80" spans="1:2" x14ac:dyDescent="0.25">
      <c r="A80" s="2" t="s">
        <v>93</v>
      </c>
      <c r="B80" s="8">
        <v>78000</v>
      </c>
    </row>
    <row r="81" spans="1:2" x14ac:dyDescent="0.25">
      <c r="A81" s="2" t="s">
        <v>94</v>
      </c>
      <c r="B81" s="8">
        <v>118000</v>
      </c>
    </row>
    <row r="82" spans="1:2" x14ac:dyDescent="0.25">
      <c r="A82" s="2" t="s">
        <v>95</v>
      </c>
      <c r="B82" s="8">
        <v>148000</v>
      </c>
    </row>
    <row r="83" spans="1:2" x14ac:dyDescent="0.25">
      <c r="A83" s="2" t="s">
        <v>96</v>
      </c>
      <c r="B83" s="8">
        <v>83000</v>
      </c>
    </row>
    <row r="84" spans="1:2" x14ac:dyDescent="0.25">
      <c r="A84" s="2" t="s">
        <v>97</v>
      </c>
      <c r="B84" s="8">
        <v>94000</v>
      </c>
    </row>
    <row r="85" spans="1:2" x14ac:dyDescent="0.25">
      <c r="A85" s="2" t="s">
        <v>98</v>
      </c>
      <c r="B85" s="8">
        <v>150000</v>
      </c>
    </row>
    <row r="86" spans="1:2" x14ac:dyDescent="0.25">
      <c r="A86" s="2" t="s">
        <v>99</v>
      </c>
      <c r="B86" s="8">
        <v>82000</v>
      </c>
    </row>
    <row r="87" spans="1:2" x14ac:dyDescent="0.25">
      <c r="A87" s="2" t="s">
        <v>100</v>
      </c>
      <c r="B87" s="8">
        <v>81000</v>
      </c>
    </row>
    <row r="88" spans="1:2" x14ac:dyDescent="0.25">
      <c r="A88" s="2" t="s">
        <v>101</v>
      </c>
      <c r="B88" s="8">
        <v>144000</v>
      </c>
    </row>
    <row r="89" spans="1:2" x14ac:dyDescent="0.25">
      <c r="A89" s="2" t="s">
        <v>102</v>
      </c>
      <c r="B89" s="8">
        <v>75000</v>
      </c>
    </row>
    <row r="90" spans="1:2" x14ac:dyDescent="0.25">
      <c r="A90" s="2" t="s">
        <v>103</v>
      </c>
      <c r="B90" s="8">
        <v>86000</v>
      </c>
    </row>
    <row r="91" spans="1:2" x14ac:dyDescent="0.25">
      <c r="A91" s="2" t="s">
        <v>104</v>
      </c>
      <c r="B91" s="8">
        <v>142000</v>
      </c>
    </row>
    <row r="92" spans="1:2" x14ac:dyDescent="0.25">
      <c r="A92" s="2" t="s">
        <v>105</v>
      </c>
      <c r="B92" s="8">
        <v>137000</v>
      </c>
    </row>
    <row r="93" spans="1:2" x14ac:dyDescent="0.25">
      <c r="A93" s="2" t="s">
        <v>106</v>
      </c>
      <c r="B93" s="8">
        <v>103000</v>
      </c>
    </row>
    <row r="94" spans="1:2" x14ac:dyDescent="0.25">
      <c r="A94" s="2" t="s">
        <v>107</v>
      </c>
      <c r="B94" s="8">
        <v>85000</v>
      </c>
    </row>
    <row r="95" spans="1:2" x14ac:dyDescent="0.25">
      <c r="A95" s="2" t="s">
        <v>108</v>
      </c>
      <c r="B95" s="8">
        <v>117000</v>
      </c>
    </row>
    <row r="96" spans="1:2" x14ac:dyDescent="0.25">
      <c r="A96" s="2" t="s">
        <v>109</v>
      </c>
      <c r="B96" s="8">
        <v>93000</v>
      </c>
    </row>
    <row r="97" spans="1:2" x14ac:dyDescent="0.25">
      <c r="A97" s="2" t="s">
        <v>110</v>
      </c>
      <c r="B97" s="8">
        <v>99000</v>
      </c>
    </row>
    <row r="98" spans="1:2" x14ac:dyDescent="0.25">
      <c r="A98" s="2" t="s">
        <v>111</v>
      </c>
      <c r="B98" s="8">
        <v>105000</v>
      </c>
    </row>
    <row r="99" spans="1:2" x14ac:dyDescent="0.25">
      <c r="A99" s="2" t="s">
        <v>112</v>
      </c>
      <c r="B99" s="8">
        <v>83000</v>
      </c>
    </row>
    <row r="100" spans="1:2" x14ac:dyDescent="0.25">
      <c r="A100" s="2" t="s">
        <v>113</v>
      </c>
      <c r="B100" s="8">
        <v>100000</v>
      </c>
    </row>
    <row r="101" spans="1:2" x14ac:dyDescent="0.25">
      <c r="A101" s="2" t="s">
        <v>114</v>
      </c>
      <c r="B101" s="8">
        <v>122000</v>
      </c>
    </row>
    <row r="102" spans="1:2" x14ac:dyDescent="0.25">
      <c r="B102" s="3"/>
    </row>
    <row r="103" spans="1:2" x14ac:dyDescent="0.25">
      <c r="B103" s="3"/>
    </row>
    <row r="104" spans="1:2" x14ac:dyDescent="0.25">
      <c r="B104" s="3"/>
    </row>
    <row r="105" spans="1:2" x14ac:dyDescent="0.25">
      <c r="B105" s="3"/>
    </row>
    <row r="106" spans="1:2" x14ac:dyDescent="0.25">
      <c r="B106" s="3"/>
    </row>
    <row r="107" spans="1:2" x14ac:dyDescent="0.25">
      <c r="B107" s="3"/>
    </row>
    <row r="108" spans="1:2" x14ac:dyDescent="0.25">
      <c r="B108" s="3"/>
    </row>
    <row r="109" spans="1:2" x14ac:dyDescent="0.25">
      <c r="B109" s="3"/>
    </row>
    <row r="110" spans="1:2" x14ac:dyDescent="0.25">
      <c r="B110" s="3"/>
    </row>
    <row r="111" spans="1:2" x14ac:dyDescent="0.25">
      <c r="B111" s="3"/>
    </row>
    <row r="112" spans="1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B326B-D6ED-4A80-99B6-F46B87FB9165}">
  <dimension ref="A1:C123"/>
  <sheetViews>
    <sheetView showGridLines="0" zoomScaleNormal="100" workbookViewId="0">
      <pane ySplit="1" topLeftCell="A2" activePane="bottomLeft" state="frozen"/>
      <selection pane="bottomLeft" activeCell="B7" sqref="B7"/>
    </sheetView>
  </sheetViews>
  <sheetFormatPr baseColWidth="10" defaultColWidth="11.5703125" defaultRowHeight="15" x14ac:dyDescent="0.25"/>
  <cols>
    <col min="1" max="1" width="28.28515625" style="2" customWidth="1"/>
    <col min="2" max="2" width="12.5703125" style="4" bestFit="1" customWidth="1"/>
    <col min="3" max="3" width="106" style="2" bestFit="1" customWidth="1"/>
    <col min="4" max="16384" width="11.5703125" style="2"/>
  </cols>
  <sheetData>
    <row r="1" spans="1:3" x14ac:dyDescent="0.25">
      <c r="A1" s="52" t="s">
        <v>128</v>
      </c>
      <c r="B1" s="52"/>
      <c r="C1" s="52"/>
    </row>
    <row r="2" spans="1:3" x14ac:dyDescent="0.25">
      <c r="B2" s="3"/>
    </row>
    <row r="3" spans="1:3" x14ac:dyDescent="0.25">
      <c r="A3" s="11" t="s">
        <v>158</v>
      </c>
      <c r="B3" s="3"/>
    </row>
    <row r="4" spans="1:3" x14ac:dyDescent="0.25">
      <c r="B4" s="3"/>
    </row>
    <row r="5" spans="1:3" x14ac:dyDescent="0.25">
      <c r="A5" s="10" t="s">
        <v>129</v>
      </c>
      <c r="B5" s="13" t="s">
        <v>122</v>
      </c>
      <c r="C5" s="14" t="s">
        <v>121</v>
      </c>
    </row>
    <row r="6" spans="1:3" x14ac:dyDescent="0.25">
      <c r="A6" s="12" t="s">
        <v>5</v>
      </c>
      <c r="B6" s="9">
        <f>VARPA('2.2 STREUUNGSMAßE (Daten)'!B2:B101)</f>
        <v>432630000</v>
      </c>
      <c r="C6" s="6" t="s">
        <v>130</v>
      </c>
    </row>
    <row r="7" spans="1:3" x14ac:dyDescent="0.25">
      <c r="A7" s="12" t="s">
        <v>12</v>
      </c>
      <c r="B7" s="9">
        <f>STDEVPA('2.2 STREUUNGSMAßE (Daten)'!B2:B101)</f>
        <v>20799.759613995542</v>
      </c>
      <c r="C7" s="6" t="s">
        <v>131</v>
      </c>
    </row>
    <row r="8" spans="1:3" x14ac:dyDescent="0.25">
      <c r="A8" s="12" t="s">
        <v>13</v>
      </c>
      <c r="B8" s="17">
        <f>B7/'1.1 LAGEMAßE (Aufgaben)'!B11</f>
        <v>0.19980556785778619</v>
      </c>
      <c r="C8" s="6" t="s">
        <v>132</v>
      </c>
    </row>
    <row r="9" spans="1:3" x14ac:dyDescent="0.25">
      <c r="B9" s="3"/>
    </row>
    <row r="10" spans="1:3" x14ac:dyDescent="0.25">
      <c r="A10" s="16" t="s">
        <v>134</v>
      </c>
      <c r="B10" s="3"/>
    </row>
    <row r="11" spans="1:3" x14ac:dyDescent="0.25">
      <c r="A11" s="18" t="s">
        <v>133</v>
      </c>
      <c r="B11" s="3"/>
    </row>
    <row r="12" spans="1:3" x14ac:dyDescent="0.25">
      <c r="B12" s="3"/>
    </row>
    <row r="13" spans="1:3" x14ac:dyDescent="0.25">
      <c r="B13" s="3"/>
    </row>
    <row r="14" spans="1:3" x14ac:dyDescent="0.25">
      <c r="B14" s="3"/>
    </row>
    <row r="15" spans="1:3" x14ac:dyDescent="0.25">
      <c r="B15" s="3"/>
    </row>
    <row r="16" spans="1:3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B1212-E431-4870-90CC-E4F661494713}">
  <dimension ref="A1:B215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3.7109375" style="2" bestFit="1" customWidth="1"/>
    <col min="2" max="2" width="12.5703125" style="4" bestFit="1" customWidth="1"/>
    <col min="3" max="16384" width="11.5703125" style="2"/>
  </cols>
  <sheetData>
    <row r="1" spans="1:2" x14ac:dyDescent="0.25">
      <c r="A1" s="5" t="s">
        <v>14</v>
      </c>
      <c r="B1" s="7" t="s">
        <v>6</v>
      </c>
    </row>
    <row r="2" spans="1:2" x14ac:dyDescent="0.25">
      <c r="A2" s="2" t="s">
        <v>15</v>
      </c>
      <c r="B2" s="8">
        <v>130000</v>
      </c>
    </row>
    <row r="3" spans="1:2" x14ac:dyDescent="0.25">
      <c r="A3" s="2" t="s">
        <v>16</v>
      </c>
      <c r="B3" s="8">
        <v>90000</v>
      </c>
    </row>
    <row r="4" spans="1:2" x14ac:dyDescent="0.25">
      <c r="A4" s="2" t="s">
        <v>17</v>
      </c>
      <c r="B4" s="8">
        <v>138000</v>
      </c>
    </row>
    <row r="5" spans="1:2" x14ac:dyDescent="0.25">
      <c r="A5" s="2" t="s">
        <v>18</v>
      </c>
      <c r="B5" s="8">
        <v>101000</v>
      </c>
    </row>
    <row r="6" spans="1:2" x14ac:dyDescent="0.25">
      <c r="A6" s="2" t="s">
        <v>19</v>
      </c>
      <c r="B6" s="8">
        <v>114000</v>
      </c>
    </row>
    <row r="7" spans="1:2" x14ac:dyDescent="0.25">
      <c r="A7" s="2" t="s">
        <v>20</v>
      </c>
      <c r="B7" s="8">
        <v>118000</v>
      </c>
    </row>
    <row r="8" spans="1:2" x14ac:dyDescent="0.25">
      <c r="A8" s="2" t="s">
        <v>21</v>
      </c>
      <c r="B8" s="8">
        <v>119000</v>
      </c>
    </row>
    <row r="9" spans="1:2" x14ac:dyDescent="0.25">
      <c r="A9" s="2" t="s">
        <v>22</v>
      </c>
      <c r="B9" s="8">
        <v>97000</v>
      </c>
    </row>
    <row r="10" spans="1:2" x14ac:dyDescent="0.25">
      <c r="A10" s="2" t="s">
        <v>23</v>
      </c>
      <c r="B10" s="8">
        <v>99000</v>
      </c>
    </row>
    <row r="11" spans="1:2" x14ac:dyDescent="0.25">
      <c r="A11" s="2" t="s">
        <v>24</v>
      </c>
      <c r="B11" s="8">
        <v>148000</v>
      </c>
    </row>
    <row r="12" spans="1:2" x14ac:dyDescent="0.25">
      <c r="A12" s="2" t="s">
        <v>25</v>
      </c>
      <c r="B12" s="8">
        <v>91000</v>
      </c>
    </row>
    <row r="13" spans="1:2" x14ac:dyDescent="0.25">
      <c r="A13" s="2" t="s">
        <v>26</v>
      </c>
      <c r="B13" s="8">
        <v>96000</v>
      </c>
    </row>
    <row r="14" spans="1:2" x14ac:dyDescent="0.25">
      <c r="A14" s="2" t="s">
        <v>27</v>
      </c>
      <c r="B14" s="8">
        <v>102000</v>
      </c>
    </row>
    <row r="15" spans="1:2" x14ac:dyDescent="0.25">
      <c r="A15" s="2" t="s">
        <v>28</v>
      </c>
      <c r="B15" s="8">
        <v>103000</v>
      </c>
    </row>
    <row r="16" spans="1:2" x14ac:dyDescent="0.25">
      <c r="A16" s="2" t="s">
        <v>29</v>
      </c>
      <c r="B16" s="8">
        <v>107000</v>
      </c>
    </row>
    <row r="17" spans="1:2" x14ac:dyDescent="0.25">
      <c r="A17" s="2" t="s">
        <v>30</v>
      </c>
      <c r="B17" s="8">
        <v>117000</v>
      </c>
    </row>
    <row r="18" spans="1:2" x14ac:dyDescent="0.25">
      <c r="A18" s="2" t="s">
        <v>31</v>
      </c>
      <c r="B18" s="8">
        <v>88000</v>
      </c>
    </row>
    <row r="19" spans="1:2" x14ac:dyDescent="0.25">
      <c r="A19" s="2" t="s">
        <v>32</v>
      </c>
      <c r="B19" s="8">
        <v>89000</v>
      </c>
    </row>
    <row r="20" spans="1:2" x14ac:dyDescent="0.25">
      <c r="A20" s="2" t="s">
        <v>33</v>
      </c>
      <c r="B20" s="8">
        <v>117000</v>
      </c>
    </row>
    <row r="21" spans="1:2" x14ac:dyDescent="0.25">
      <c r="A21" s="2" t="s">
        <v>34</v>
      </c>
      <c r="B21" s="8">
        <v>65000</v>
      </c>
    </row>
    <row r="22" spans="1:2" x14ac:dyDescent="0.25">
      <c r="A22" s="2" t="s">
        <v>35</v>
      </c>
      <c r="B22" s="8">
        <v>125000</v>
      </c>
    </row>
    <row r="23" spans="1:2" x14ac:dyDescent="0.25">
      <c r="A23" s="2" t="s">
        <v>36</v>
      </c>
      <c r="B23" s="8">
        <v>85000</v>
      </c>
    </row>
    <row r="24" spans="1:2" x14ac:dyDescent="0.25">
      <c r="A24" s="2" t="s">
        <v>37</v>
      </c>
      <c r="B24" s="8">
        <v>149000</v>
      </c>
    </row>
    <row r="25" spans="1:2" x14ac:dyDescent="0.25">
      <c r="A25" s="2" t="s">
        <v>38</v>
      </c>
      <c r="B25" s="8">
        <v>88000</v>
      </c>
    </row>
    <row r="26" spans="1:2" x14ac:dyDescent="0.25">
      <c r="A26" s="2" t="s">
        <v>39</v>
      </c>
      <c r="B26" s="8">
        <v>133000</v>
      </c>
    </row>
    <row r="27" spans="1:2" x14ac:dyDescent="0.25">
      <c r="A27" s="2" t="s">
        <v>40</v>
      </c>
      <c r="B27" s="8">
        <v>147000</v>
      </c>
    </row>
    <row r="28" spans="1:2" x14ac:dyDescent="0.25">
      <c r="A28" s="2" t="s">
        <v>41</v>
      </c>
      <c r="B28" s="8">
        <v>91000</v>
      </c>
    </row>
    <row r="29" spans="1:2" x14ac:dyDescent="0.25">
      <c r="A29" s="2" t="s">
        <v>42</v>
      </c>
      <c r="B29" s="8">
        <v>118000</v>
      </c>
    </row>
    <row r="30" spans="1:2" x14ac:dyDescent="0.25">
      <c r="A30" s="2" t="s">
        <v>43</v>
      </c>
      <c r="B30" s="8">
        <v>102000</v>
      </c>
    </row>
    <row r="31" spans="1:2" x14ac:dyDescent="0.25">
      <c r="A31" s="2" t="s">
        <v>44</v>
      </c>
      <c r="B31" s="8">
        <v>115000</v>
      </c>
    </row>
    <row r="32" spans="1:2" x14ac:dyDescent="0.25">
      <c r="A32" s="2" t="s">
        <v>45</v>
      </c>
      <c r="B32" s="8">
        <v>149000</v>
      </c>
    </row>
    <row r="33" spans="1:2" x14ac:dyDescent="0.25">
      <c r="A33" s="2" t="s">
        <v>46</v>
      </c>
      <c r="B33" s="8">
        <v>93000</v>
      </c>
    </row>
    <row r="34" spans="1:2" x14ac:dyDescent="0.25">
      <c r="A34" s="2" t="s">
        <v>47</v>
      </c>
      <c r="B34" s="8">
        <v>110000</v>
      </c>
    </row>
    <row r="35" spans="1:2" x14ac:dyDescent="0.25">
      <c r="A35" s="2" t="s">
        <v>48</v>
      </c>
      <c r="B35" s="8">
        <v>103000</v>
      </c>
    </row>
    <row r="36" spans="1:2" x14ac:dyDescent="0.25">
      <c r="A36" s="2" t="s">
        <v>49</v>
      </c>
      <c r="B36" s="8">
        <v>91000</v>
      </c>
    </row>
    <row r="37" spans="1:2" x14ac:dyDescent="0.25">
      <c r="A37" s="2" t="s">
        <v>50</v>
      </c>
      <c r="B37" s="8">
        <v>96000</v>
      </c>
    </row>
    <row r="38" spans="1:2" x14ac:dyDescent="0.25">
      <c r="A38" s="2" t="s">
        <v>51</v>
      </c>
      <c r="B38" s="8">
        <v>129000</v>
      </c>
    </row>
    <row r="39" spans="1:2" x14ac:dyDescent="0.25">
      <c r="A39" s="2" t="s">
        <v>52</v>
      </c>
      <c r="B39" s="8">
        <v>103000</v>
      </c>
    </row>
    <row r="40" spans="1:2" x14ac:dyDescent="0.25">
      <c r="A40" s="2" t="s">
        <v>53</v>
      </c>
      <c r="B40" s="8">
        <v>96000</v>
      </c>
    </row>
    <row r="41" spans="1:2" x14ac:dyDescent="0.25">
      <c r="A41" s="2" t="s">
        <v>54</v>
      </c>
      <c r="B41" s="8">
        <v>98000</v>
      </c>
    </row>
    <row r="42" spans="1:2" x14ac:dyDescent="0.25">
      <c r="A42" s="2" t="s">
        <v>55</v>
      </c>
      <c r="B42" s="8">
        <v>98000</v>
      </c>
    </row>
    <row r="43" spans="1:2" x14ac:dyDescent="0.25">
      <c r="A43" s="2" t="s">
        <v>56</v>
      </c>
      <c r="B43" s="8">
        <v>97000</v>
      </c>
    </row>
    <row r="44" spans="1:2" x14ac:dyDescent="0.25">
      <c r="A44" s="2" t="s">
        <v>57</v>
      </c>
      <c r="B44" s="8">
        <v>91000</v>
      </c>
    </row>
    <row r="45" spans="1:2" x14ac:dyDescent="0.25">
      <c r="A45" s="2" t="s">
        <v>58</v>
      </c>
      <c r="B45" s="8">
        <v>115000</v>
      </c>
    </row>
    <row r="46" spans="1:2" x14ac:dyDescent="0.25">
      <c r="A46" s="2" t="s">
        <v>59</v>
      </c>
      <c r="B46" s="8">
        <v>110000</v>
      </c>
    </row>
    <row r="47" spans="1:2" x14ac:dyDescent="0.25">
      <c r="A47" s="2" t="s">
        <v>60</v>
      </c>
      <c r="B47" s="8">
        <v>83000</v>
      </c>
    </row>
    <row r="48" spans="1:2" x14ac:dyDescent="0.25">
      <c r="A48" s="2" t="s">
        <v>61</v>
      </c>
      <c r="B48" s="8">
        <v>102000</v>
      </c>
    </row>
    <row r="49" spans="1:2" x14ac:dyDescent="0.25">
      <c r="A49" s="2" t="s">
        <v>62</v>
      </c>
      <c r="B49" s="8">
        <v>82000</v>
      </c>
    </row>
    <row r="50" spans="1:2" x14ac:dyDescent="0.25">
      <c r="A50" s="2" t="s">
        <v>63</v>
      </c>
      <c r="B50" s="8">
        <v>96000</v>
      </c>
    </row>
    <row r="51" spans="1:2" x14ac:dyDescent="0.25">
      <c r="A51" s="2" t="s">
        <v>64</v>
      </c>
      <c r="B51" s="8">
        <v>144000</v>
      </c>
    </row>
    <row r="52" spans="1:2" x14ac:dyDescent="0.25">
      <c r="A52" s="2" t="s">
        <v>65</v>
      </c>
      <c r="B52" s="8">
        <v>103000</v>
      </c>
    </row>
    <row r="53" spans="1:2" x14ac:dyDescent="0.25">
      <c r="A53" s="2" t="s">
        <v>66</v>
      </c>
      <c r="B53" s="8">
        <v>94000</v>
      </c>
    </row>
    <row r="54" spans="1:2" x14ac:dyDescent="0.25">
      <c r="A54" s="2" t="s">
        <v>67</v>
      </c>
      <c r="B54" s="8">
        <v>128000</v>
      </c>
    </row>
    <row r="55" spans="1:2" x14ac:dyDescent="0.25">
      <c r="A55" s="2" t="s">
        <v>68</v>
      </c>
      <c r="B55" s="8">
        <v>103000</v>
      </c>
    </row>
    <row r="56" spans="1:2" x14ac:dyDescent="0.25">
      <c r="A56" s="2" t="s">
        <v>69</v>
      </c>
      <c r="B56" s="8">
        <v>78000</v>
      </c>
    </row>
    <row r="57" spans="1:2" x14ac:dyDescent="0.25">
      <c r="A57" s="2" t="s">
        <v>70</v>
      </c>
      <c r="B57" s="8">
        <v>119000</v>
      </c>
    </row>
    <row r="58" spans="1:2" x14ac:dyDescent="0.25">
      <c r="A58" s="2" t="s">
        <v>71</v>
      </c>
      <c r="B58" s="8">
        <v>116000</v>
      </c>
    </row>
    <row r="59" spans="1:2" x14ac:dyDescent="0.25">
      <c r="A59" s="2" t="s">
        <v>72</v>
      </c>
      <c r="B59" s="8">
        <v>108000</v>
      </c>
    </row>
    <row r="60" spans="1:2" x14ac:dyDescent="0.25">
      <c r="A60" s="2" t="s">
        <v>73</v>
      </c>
      <c r="B60" s="8">
        <v>80000</v>
      </c>
    </row>
    <row r="61" spans="1:2" x14ac:dyDescent="0.25">
      <c r="A61" s="2" t="s">
        <v>74</v>
      </c>
      <c r="B61" s="8">
        <v>74000</v>
      </c>
    </row>
    <row r="62" spans="1:2" x14ac:dyDescent="0.25">
      <c r="A62" s="2" t="s">
        <v>75</v>
      </c>
      <c r="B62" s="8">
        <v>104000</v>
      </c>
    </row>
    <row r="63" spans="1:2" x14ac:dyDescent="0.25">
      <c r="A63" s="2" t="s">
        <v>76</v>
      </c>
      <c r="B63" s="8">
        <v>98000</v>
      </c>
    </row>
    <row r="64" spans="1:2" x14ac:dyDescent="0.25">
      <c r="A64" s="2" t="s">
        <v>77</v>
      </c>
      <c r="B64" s="8">
        <v>118000</v>
      </c>
    </row>
    <row r="65" spans="1:2" x14ac:dyDescent="0.25">
      <c r="A65" s="2" t="s">
        <v>78</v>
      </c>
      <c r="B65" s="8">
        <v>112000</v>
      </c>
    </row>
    <row r="66" spans="1:2" x14ac:dyDescent="0.25">
      <c r="A66" s="2" t="s">
        <v>79</v>
      </c>
      <c r="B66" s="8">
        <v>97000</v>
      </c>
    </row>
    <row r="67" spans="1:2" x14ac:dyDescent="0.25">
      <c r="A67" s="2" t="s">
        <v>80</v>
      </c>
      <c r="B67" s="8">
        <v>79000</v>
      </c>
    </row>
    <row r="68" spans="1:2" x14ac:dyDescent="0.25">
      <c r="A68" s="2" t="s">
        <v>81</v>
      </c>
      <c r="B68" s="8">
        <v>98000</v>
      </c>
    </row>
    <row r="69" spans="1:2" x14ac:dyDescent="0.25">
      <c r="A69" s="2" t="s">
        <v>82</v>
      </c>
      <c r="B69" s="8">
        <v>75000</v>
      </c>
    </row>
    <row r="70" spans="1:2" x14ac:dyDescent="0.25">
      <c r="A70" s="2" t="s">
        <v>83</v>
      </c>
      <c r="B70" s="8">
        <v>141000</v>
      </c>
    </row>
    <row r="71" spans="1:2" x14ac:dyDescent="0.25">
      <c r="A71" s="2" t="s">
        <v>84</v>
      </c>
      <c r="B71" s="8">
        <v>79000</v>
      </c>
    </row>
    <row r="72" spans="1:2" x14ac:dyDescent="0.25">
      <c r="A72" s="2" t="s">
        <v>85</v>
      </c>
      <c r="B72" s="8">
        <v>77000</v>
      </c>
    </row>
    <row r="73" spans="1:2" x14ac:dyDescent="0.25">
      <c r="A73" s="2" t="s">
        <v>86</v>
      </c>
      <c r="B73" s="8">
        <v>102000</v>
      </c>
    </row>
    <row r="74" spans="1:2" x14ac:dyDescent="0.25">
      <c r="A74" s="2" t="s">
        <v>87</v>
      </c>
      <c r="B74" s="8">
        <v>75000</v>
      </c>
    </row>
    <row r="75" spans="1:2" x14ac:dyDescent="0.25">
      <c r="A75" s="2" t="s">
        <v>88</v>
      </c>
      <c r="B75" s="8">
        <v>84000</v>
      </c>
    </row>
    <row r="76" spans="1:2" x14ac:dyDescent="0.25">
      <c r="A76" s="2" t="s">
        <v>89</v>
      </c>
      <c r="B76" s="8">
        <v>109000</v>
      </c>
    </row>
    <row r="77" spans="1:2" x14ac:dyDescent="0.25">
      <c r="A77" s="2" t="s">
        <v>90</v>
      </c>
      <c r="B77" s="8">
        <v>72000</v>
      </c>
    </row>
    <row r="78" spans="1:2" x14ac:dyDescent="0.25">
      <c r="A78" s="2" t="s">
        <v>91</v>
      </c>
      <c r="B78" s="8">
        <v>85000</v>
      </c>
    </row>
    <row r="79" spans="1:2" x14ac:dyDescent="0.25">
      <c r="A79" s="2" t="s">
        <v>92</v>
      </c>
      <c r="B79" s="8">
        <v>109000</v>
      </c>
    </row>
    <row r="80" spans="1:2" x14ac:dyDescent="0.25">
      <c r="A80" s="2" t="s">
        <v>93</v>
      </c>
      <c r="B80" s="8">
        <v>78000</v>
      </c>
    </row>
    <row r="81" spans="1:2" x14ac:dyDescent="0.25">
      <c r="A81" s="2" t="s">
        <v>94</v>
      </c>
      <c r="B81" s="8">
        <v>118000</v>
      </c>
    </row>
    <row r="82" spans="1:2" x14ac:dyDescent="0.25">
      <c r="A82" s="2" t="s">
        <v>95</v>
      </c>
      <c r="B82" s="8">
        <v>148000</v>
      </c>
    </row>
    <row r="83" spans="1:2" x14ac:dyDescent="0.25">
      <c r="A83" s="2" t="s">
        <v>96</v>
      </c>
      <c r="B83" s="8">
        <v>83000</v>
      </c>
    </row>
    <row r="84" spans="1:2" x14ac:dyDescent="0.25">
      <c r="A84" s="2" t="s">
        <v>97</v>
      </c>
      <c r="B84" s="8">
        <v>94000</v>
      </c>
    </row>
    <row r="85" spans="1:2" x14ac:dyDescent="0.25">
      <c r="A85" s="2" t="s">
        <v>98</v>
      </c>
      <c r="B85" s="8">
        <v>150000</v>
      </c>
    </row>
    <row r="86" spans="1:2" x14ac:dyDescent="0.25">
      <c r="A86" s="2" t="s">
        <v>99</v>
      </c>
      <c r="B86" s="8">
        <v>82000</v>
      </c>
    </row>
    <row r="87" spans="1:2" x14ac:dyDescent="0.25">
      <c r="A87" s="2" t="s">
        <v>100</v>
      </c>
      <c r="B87" s="8">
        <v>81000</v>
      </c>
    </row>
    <row r="88" spans="1:2" x14ac:dyDescent="0.25">
      <c r="A88" s="2" t="s">
        <v>101</v>
      </c>
      <c r="B88" s="8">
        <v>144000</v>
      </c>
    </row>
    <row r="89" spans="1:2" x14ac:dyDescent="0.25">
      <c r="A89" s="2" t="s">
        <v>102</v>
      </c>
      <c r="B89" s="8">
        <v>75000</v>
      </c>
    </row>
    <row r="90" spans="1:2" x14ac:dyDescent="0.25">
      <c r="A90" s="2" t="s">
        <v>103</v>
      </c>
      <c r="B90" s="8">
        <v>86000</v>
      </c>
    </row>
    <row r="91" spans="1:2" x14ac:dyDescent="0.25">
      <c r="A91" s="2" t="s">
        <v>104</v>
      </c>
      <c r="B91" s="8">
        <v>142000</v>
      </c>
    </row>
    <row r="92" spans="1:2" x14ac:dyDescent="0.25">
      <c r="A92" s="2" t="s">
        <v>105</v>
      </c>
      <c r="B92" s="8">
        <v>137000</v>
      </c>
    </row>
    <row r="93" spans="1:2" x14ac:dyDescent="0.25">
      <c r="A93" s="2" t="s">
        <v>106</v>
      </c>
      <c r="B93" s="8">
        <v>103000</v>
      </c>
    </row>
    <row r="94" spans="1:2" x14ac:dyDescent="0.25">
      <c r="A94" s="2" t="s">
        <v>107</v>
      </c>
      <c r="B94" s="8">
        <v>85000</v>
      </c>
    </row>
    <row r="95" spans="1:2" x14ac:dyDescent="0.25">
      <c r="A95" s="2" t="s">
        <v>108</v>
      </c>
      <c r="B95" s="8">
        <v>117000</v>
      </c>
    </row>
    <row r="96" spans="1:2" x14ac:dyDescent="0.25">
      <c r="A96" s="2" t="s">
        <v>109</v>
      </c>
      <c r="B96" s="8">
        <v>93000</v>
      </c>
    </row>
    <row r="97" spans="1:2" x14ac:dyDescent="0.25">
      <c r="A97" s="2" t="s">
        <v>110</v>
      </c>
      <c r="B97" s="8">
        <v>99000</v>
      </c>
    </row>
    <row r="98" spans="1:2" x14ac:dyDescent="0.25">
      <c r="A98" s="2" t="s">
        <v>111</v>
      </c>
      <c r="B98" s="8">
        <v>105000</v>
      </c>
    </row>
    <row r="99" spans="1:2" x14ac:dyDescent="0.25">
      <c r="A99" s="2" t="s">
        <v>112</v>
      </c>
      <c r="B99" s="8">
        <v>83000</v>
      </c>
    </row>
    <row r="100" spans="1:2" x14ac:dyDescent="0.25">
      <c r="A100" s="2" t="s">
        <v>113</v>
      </c>
      <c r="B100" s="8">
        <v>100000</v>
      </c>
    </row>
    <row r="101" spans="1:2" x14ac:dyDescent="0.25">
      <c r="A101" s="2" t="s">
        <v>114</v>
      </c>
      <c r="B101" s="8">
        <v>122000</v>
      </c>
    </row>
    <row r="102" spans="1:2" x14ac:dyDescent="0.25">
      <c r="B102" s="3"/>
    </row>
    <row r="103" spans="1:2" x14ac:dyDescent="0.25">
      <c r="B103" s="3"/>
    </row>
    <row r="104" spans="1:2" x14ac:dyDescent="0.25">
      <c r="B104" s="3"/>
    </row>
    <row r="105" spans="1:2" x14ac:dyDescent="0.25">
      <c r="B105" s="3"/>
    </row>
    <row r="106" spans="1:2" x14ac:dyDescent="0.25">
      <c r="B106" s="3"/>
    </row>
    <row r="107" spans="1:2" x14ac:dyDescent="0.25">
      <c r="B107" s="3"/>
    </row>
    <row r="108" spans="1:2" x14ac:dyDescent="0.25">
      <c r="B108" s="3"/>
    </row>
    <row r="109" spans="1:2" x14ac:dyDescent="0.25">
      <c r="B109" s="3"/>
    </row>
    <row r="110" spans="1:2" x14ac:dyDescent="0.25">
      <c r="B110" s="3"/>
    </row>
    <row r="111" spans="1:2" x14ac:dyDescent="0.25">
      <c r="B111" s="3"/>
    </row>
    <row r="112" spans="1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B28D1-774F-4A23-8996-FA8274091405}">
  <dimension ref="A1:C121"/>
  <sheetViews>
    <sheetView showGridLines="0" zoomScaleNormal="100" workbookViewId="0">
      <pane ySplit="1" topLeftCell="A2" activePane="bottomLeft" state="frozen"/>
      <selection pane="bottomLeft" activeCell="B6" sqref="B6"/>
    </sheetView>
  </sheetViews>
  <sheetFormatPr baseColWidth="10" defaultColWidth="11.5703125" defaultRowHeight="15" x14ac:dyDescent="0.25"/>
  <cols>
    <col min="1" max="1" width="31.5703125" style="2" customWidth="1"/>
    <col min="2" max="2" width="12.5703125" style="4" bestFit="1" customWidth="1"/>
    <col min="3" max="3" width="157.28515625" style="2" bestFit="1" customWidth="1"/>
    <col min="4" max="16384" width="11.5703125" style="2"/>
  </cols>
  <sheetData>
    <row r="1" spans="1:3" x14ac:dyDescent="0.25">
      <c r="A1" s="52" t="s">
        <v>136</v>
      </c>
      <c r="B1" s="52"/>
      <c r="C1" s="52"/>
    </row>
    <row r="2" spans="1:3" x14ac:dyDescent="0.25">
      <c r="B2" s="3"/>
    </row>
    <row r="3" spans="1:3" x14ac:dyDescent="0.25">
      <c r="A3" s="11" t="s">
        <v>156</v>
      </c>
      <c r="B3" s="3"/>
    </row>
    <row r="4" spans="1:3" x14ac:dyDescent="0.25">
      <c r="B4" s="3"/>
    </row>
    <row r="5" spans="1:3" x14ac:dyDescent="0.25">
      <c r="A5" s="10" t="s">
        <v>129</v>
      </c>
      <c r="B5" s="13" t="s">
        <v>122</v>
      </c>
      <c r="C5" s="14" t="s">
        <v>121</v>
      </c>
    </row>
    <row r="6" spans="1:3" x14ac:dyDescent="0.25">
      <c r="A6" s="12" t="s">
        <v>7</v>
      </c>
      <c r="B6" s="17">
        <f>CORREL('3.1.2 ZUSAMMENHANGSMAßE (Daten)'!B2:B101,'3.1.2 ZUSAMMENHANGSMAßE (Daten)'!C2:C101)</f>
        <v>-0.69593338964032236</v>
      </c>
      <c r="C6" s="6" t="s">
        <v>138</v>
      </c>
    </row>
    <row r="7" spans="1:3" x14ac:dyDescent="0.25">
      <c r="B7" s="3"/>
    </row>
    <row r="8" spans="1:3" x14ac:dyDescent="0.25">
      <c r="A8" s="16" t="s">
        <v>137</v>
      </c>
      <c r="B8" s="3"/>
    </row>
    <row r="9" spans="1:3" x14ac:dyDescent="0.25">
      <c r="A9" s="18"/>
      <c r="B9" s="3"/>
    </row>
    <row r="10" spans="1:3" x14ac:dyDescent="0.25">
      <c r="B10" s="3"/>
    </row>
    <row r="11" spans="1:3" x14ac:dyDescent="0.25">
      <c r="B11" s="3"/>
    </row>
    <row r="12" spans="1:3" x14ac:dyDescent="0.25">
      <c r="B12" s="3"/>
    </row>
    <row r="13" spans="1:3" x14ac:dyDescent="0.25">
      <c r="B13" s="3"/>
    </row>
    <row r="14" spans="1:3" x14ac:dyDescent="0.25">
      <c r="B14" s="3"/>
    </row>
    <row r="15" spans="1:3" x14ac:dyDescent="0.25">
      <c r="B15" s="3"/>
    </row>
    <row r="16" spans="1:3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  <row r="57" spans="2:2" x14ac:dyDescent="0.25">
      <c r="B57" s="3"/>
    </row>
    <row r="58" spans="2:2" x14ac:dyDescent="0.25">
      <c r="B58" s="3"/>
    </row>
    <row r="59" spans="2:2" x14ac:dyDescent="0.25">
      <c r="B59" s="3"/>
    </row>
    <row r="60" spans="2:2" x14ac:dyDescent="0.25">
      <c r="B60" s="3"/>
    </row>
    <row r="61" spans="2:2" x14ac:dyDescent="0.25">
      <c r="B61" s="3"/>
    </row>
    <row r="62" spans="2:2" x14ac:dyDescent="0.25">
      <c r="B62" s="3"/>
    </row>
    <row r="63" spans="2:2" x14ac:dyDescent="0.25">
      <c r="B63" s="3"/>
    </row>
    <row r="64" spans="2:2" x14ac:dyDescent="0.25">
      <c r="B64" s="3"/>
    </row>
    <row r="65" spans="2:2" x14ac:dyDescent="0.25">
      <c r="B65" s="3"/>
    </row>
    <row r="66" spans="2:2" x14ac:dyDescent="0.25">
      <c r="B66" s="3"/>
    </row>
    <row r="67" spans="2:2" x14ac:dyDescent="0.25">
      <c r="B67" s="3"/>
    </row>
    <row r="68" spans="2:2" x14ac:dyDescent="0.25">
      <c r="B68" s="3"/>
    </row>
    <row r="69" spans="2:2" x14ac:dyDescent="0.25">
      <c r="B69" s="3"/>
    </row>
    <row r="70" spans="2:2" x14ac:dyDescent="0.25">
      <c r="B70" s="3"/>
    </row>
    <row r="71" spans="2:2" x14ac:dyDescent="0.25">
      <c r="B71" s="3"/>
    </row>
    <row r="72" spans="2:2" x14ac:dyDescent="0.25">
      <c r="B72" s="3"/>
    </row>
    <row r="73" spans="2:2" x14ac:dyDescent="0.25">
      <c r="B73" s="3"/>
    </row>
    <row r="74" spans="2:2" x14ac:dyDescent="0.25">
      <c r="B74" s="3"/>
    </row>
    <row r="75" spans="2:2" x14ac:dyDescent="0.25">
      <c r="B75" s="3"/>
    </row>
    <row r="76" spans="2:2" x14ac:dyDescent="0.25">
      <c r="B76" s="3"/>
    </row>
    <row r="77" spans="2:2" x14ac:dyDescent="0.25">
      <c r="B77" s="3"/>
    </row>
    <row r="78" spans="2:2" x14ac:dyDescent="0.25">
      <c r="B78" s="3"/>
    </row>
    <row r="79" spans="2:2" x14ac:dyDescent="0.25">
      <c r="B79" s="3"/>
    </row>
    <row r="80" spans="2:2" x14ac:dyDescent="0.25">
      <c r="B80" s="3"/>
    </row>
    <row r="81" spans="2:2" x14ac:dyDescent="0.25">
      <c r="B81" s="3"/>
    </row>
    <row r="82" spans="2:2" x14ac:dyDescent="0.25">
      <c r="B82" s="3"/>
    </row>
    <row r="83" spans="2:2" x14ac:dyDescent="0.25">
      <c r="B83" s="3"/>
    </row>
    <row r="84" spans="2:2" x14ac:dyDescent="0.25">
      <c r="B84" s="3"/>
    </row>
    <row r="85" spans="2:2" x14ac:dyDescent="0.25">
      <c r="B85" s="3"/>
    </row>
    <row r="86" spans="2:2" x14ac:dyDescent="0.25">
      <c r="B86" s="3"/>
    </row>
    <row r="87" spans="2:2" x14ac:dyDescent="0.25">
      <c r="B87" s="3"/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2" x14ac:dyDescent="0.25">
      <c r="B97" s="3"/>
    </row>
    <row r="98" spans="2:2" x14ac:dyDescent="0.25">
      <c r="B98" s="3"/>
    </row>
    <row r="99" spans="2:2" x14ac:dyDescent="0.25">
      <c r="B99" s="3"/>
    </row>
    <row r="100" spans="2:2" x14ac:dyDescent="0.25">
      <c r="B100" s="3"/>
    </row>
    <row r="101" spans="2:2" x14ac:dyDescent="0.25">
      <c r="B101" s="3"/>
    </row>
    <row r="102" spans="2:2" x14ac:dyDescent="0.25">
      <c r="B102" s="3"/>
    </row>
    <row r="103" spans="2:2" x14ac:dyDescent="0.25">
      <c r="B103" s="3"/>
    </row>
    <row r="104" spans="2:2" x14ac:dyDescent="0.25">
      <c r="B104" s="3"/>
    </row>
    <row r="105" spans="2:2" x14ac:dyDescent="0.25">
      <c r="B105" s="3"/>
    </row>
    <row r="106" spans="2:2" x14ac:dyDescent="0.25">
      <c r="B106" s="3"/>
    </row>
    <row r="107" spans="2:2" x14ac:dyDescent="0.25">
      <c r="B107" s="3"/>
    </row>
    <row r="108" spans="2:2" x14ac:dyDescent="0.25">
      <c r="B108" s="3"/>
    </row>
    <row r="109" spans="2:2" x14ac:dyDescent="0.25">
      <c r="B109" s="3"/>
    </row>
    <row r="110" spans="2:2" x14ac:dyDescent="0.25">
      <c r="B110" s="3"/>
    </row>
    <row r="111" spans="2:2" x14ac:dyDescent="0.25">
      <c r="B111" s="3"/>
    </row>
    <row r="112" spans="2:2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81C08-755B-470B-9971-80FBB0E37940}">
  <dimension ref="A1:C218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3.7109375" style="2" bestFit="1" customWidth="1"/>
    <col min="2" max="2" width="11.5703125" style="4" bestFit="1" customWidth="1"/>
    <col min="3" max="3" width="13.28515625" style="4" bestFit="1" customWidth="1"/>
    <col min="4" max="16384" width="11.5703125" style="2"/>
  </cols>
  <sheetData>
    <row r="1" spans="1:3" x14ac:dyDescent="0.25">
      <c r="A1" s="5" t="s">
        <v>14</v>
      </c>
      <c r="B1" s="7" t="s">
        <v>6</v>
      </c>
      <c r="C1" s="1" t="s">
        <v>2</v>
      </c>
    </row>
    <row r="2" spans="1:3" x14ac:dyDescent="0.25">
      <c r="A2" s="2" t="s">
        <v>15</v>
      </c>
      <c r="B2" s="8">
        <v>130000</v>
      </c>
      <c r="C2" s="3">
        <v>0</v>
      </c>
    </row>
    <row r="3" spans="1:3" x14ac:dyDescent="0.25">
      <c r="A3" s="2" t="s">
        <v>16</v>
      </c>
      <c r="B3" s="8">
        <v>90000</v>
      </c>
      <c r="C3" s="3">
        <v>2</v>
      </c>
    </row>
    <row r="4" spans="1:3" x14ac:dyDescent="0.25">
      <c r="A4" s="2" t="s">
        <v>17</v>
      </c>
      <c r="B4" s="8">
        <v>138000</v>
      </c>
      <c r="C4" s="3">
        <v>0</v>
      </c>
    </row>
    <row r="5" spans="1:3" x14ac:dyDescent="0.25">
      <c r="A5" s="2" t="s">
        <v>18</v>
      </c>
      <c r="B5" s="8">
        <v>101000</v>
      </c>
      <c r="C5" s="3">
        <v>2</v>
      </c>
    </row>
    <row r="6" spans="1:3" x14ac:dyDescent="0.25">
      <c r="A6" s="2" t="s">
        <v>19</v>
      </c>
      <c r="B6" s="8">
        <v>114000</v>
      </c>
      <c r="C6" s="3">
        <v>0</v>
      </c>
    </row>
    <row r="7" spans="1:3" x14ac:dyDescent="0.25">
      <c r="A7" s="2" t="s">
        <v>20</v>
      </c>
      <c r="B7" s="8">
        <v>118000</v>
      </c>
      <c r="C7" s="3">
        <v>0</v>
      </c>
    </row>
    <row r="8" spans="1:3" x14ac:dyDescent="0.25">
      <c r="A8" s="2" t="s">
        <v>21</v>
      </c>
      <c r="B8" s="8">
        <v>119000</v>
      </c>
      <c r="C8" s="3">
        <v>1</v>
      </c>
    </row>
    <row r="9" spans="1:3" x14ac:dyDescent="0.25">
      <c r="A9" s="2" t="s">
        <v>22</v>
      </c>
      <c r="B9" s="8">
        <v>97000</v>
      </c>
      <c r="C9" s="3">
        <v>2</v>
      </c>
    </row>
    <row r="10" spans="1:3" x14ac:dyDescent="0.25">
      <c r="A10" s="2" t="s">
        <v>23</v>
      </c>
      <c r="B10" s="8">
        <v>99000</v>
      </c>
      <c r="C10" s="3">
        <v>0</v>
      </c>
    </row>
    <row r="11" spans="1:3" x14ac:dyDescent="0.25">
      <c r="A11" s="2" t="s">
        <v>24</v>
      </c>
      <c r="B11" s="8">
        <v>148000</v>
      </c>
      <c r="C11" s="3">
        <v>0</v>
      </c>
    </row>
    <row r="12" spans="1:3" x14ac:dyDescent="0.25">
      <c r="A12" s="2" t="s">
        <v>25</v>
      </c>
      <c r="B12" s="8">
        <v>91000</v>
      </c>
      <c r="C12" s="3">
        <v>2</v>
      </c>
    </row>
    <row r="13" spans="1:3" x14ac:dyDescent="0.25">
      <c r="A13" s="2" t="s">
        <v>26</v>
      </c>
      <c r="B13" s="8">
        <v>96000</v>
      </c>
      <c r="C13" s="3">
        <v>1</v>
      </c>
    </row>
    <row r="14" spans="1:3" x14ac:dyDescent="0.25">
      <c r="A14" s="2" t="s">
        <v>27</v>
      </c>
      <c r="B14" s="8">
        <v>102000</v>
      </c>
      <c r="C14" s="3">
        <v>2</v>
      </c>
    </row>
    <row r="15" spans="1:3" x14ac:dyDescent="0.25">
      <c r="A15" s="2" t="s">
        <v>28</v>
      </c>
      <c r="B15" s="8">
        <v>103000</v>
      </c>
      <c r="C15" s="3">
        <v>1</v>
      </c>
    </row>
    <row r="16" spans="1:3" x14ac:dyDescent="0.25">
      <c r="A16" s="2" t="s">
        <v>29</v>
      </c>
      <c r="B16" s="8">
        <v>107000</v>
      </c>
      <c r="C16" s="3">
        <v>2</v>
      </c>
    </row>
    <row r="17" spans="1:3" x14ac:dyDescent="0.25">
      <c r="A17" s="2" t="s">
        <v>30</v>
      </c>
      <c r="B17" s="8">
        <v>117000</v>
      </c>
      <c r="C17" s="3">
        <v>1</v>
      </c>
    </row>
    <row r="18" spans="1:3" x14ac:dyDescent="0.25">
      <c r="A18" s="2" t="s">
        <v>31</v>
      </c>
      <c r="B18" s="8">
        <v>88000</v>
      </c>
      <c r="C18" s="3">
        <v>1</v>
      </c>
    </row>
    <row r="19" spans="1:3" x14ac:dyDescent="0.25">
      <c r="A19" s="2" t="s">
        <v>32</v>
      </c>
      <c r="B19" s="8">
        <v>89000</v>
      </c>
      <c r="C19" s="3">
        <v>1</v>
      </c>
    </row>
    <row r="20" spans="1:3" x14ac:dyDescent="0.25">
      <c r="A20" s="2" t="s">
        <v>33</v>
      </c>
      <c r="B20" s="8">
        <v>117000</v>
      </c>
      <c r="C20" s="3">
        <v>1</v>
      </c>
    </row>
    <row r="21" spans="1:3" x14ac:dyDescent="0.25">
      <c r="A21" s="2" t="s">
        <v>34</v>
      </c>
      <c r="B21" s="8">
        <v>65000</v>
      </c>
      <c r="C21" s="3">
        <v>6</v>
      </c>
    </row>
    <row r="22" spans="1:3" x14ac:dyDescent="0.25">
      <c r="A22" s="2" t="s">
        <v>35</v>
      </c>
      <c r="B22" s="8">
        <v>125000</v>
      </c>
      <c r="C22" s="3">
        <v>1</v>
      </c>
    </row>
    <row r="23" spans="1:3" x14ac:dyDescent="0.25">
      <c r="A23" s="2" t="s">
        <v>36</v>
      </c>
      <c r="B23" s="8">
        <v>85000</v>
      </c>
      <c r="C23" s="3">
        <v>2</v>
      </c>
    </row>
    <row r="24" spans="1:3" x14ac:dyDescent="0.25">
      <c r="A24" s="2" t="s">
        <v>37</v>
      </c>
      <c r="B24" s="8">
        <v>149000</v>
      </c>
      <c r="C24" s="3">
        <v>0</v>
      </c>
    </row>
    <row r="25" spans="1:3" x14ac:dyDescent="0.25">
      <c r="A25" s="2" t="s">
        <v>38</v>
      </c>
      <c r="B25" s="8">
        <v>88000</v>
      </c>
      <c r="C25" s="3">
        <v>2</v>
      </c>
    </row>
    <row r="26" spans="1:3" x14ac:dyDescent="0.25">
      <c r="A26" s="2" t="s">
        <v>39</v>
      </c>
      <c r="B26" s="8">
        <v>133000</v>
      </c>
      <c r="C26" s="3">
        <v>0</v>
      </c>
    </row>
    <row r="27" spans="1:3" x14ac:dyDescent="0.25">
      <c r="A27" s="2" t="s">
        <v>40</v>
      </c>
      <c r="B27" s="8">
        <v>147000</v>
      </c>
      <c r="C27" s="3">
        <v>0</v>
      </c>
    </row>
    <row r="28" spans="1:3" x14ac:dyDescent="0.25">
      <c r="A28" s="2" t="s">
        <v>41</v>
      </c>
      <c r="B28" s="8">
        <v>91000</v>
      </c>
      <c r="C28" s="3">
        <v>1</v>
      </c>
    </row>
    <row r="29" spans="1:3" x14ac:dyDescent="0.25">
      <c r="A29" s="2" t="s">
        <v>42</v>
      </c>
      <c r="B29" s="8">
        <v>118000</v>
      </c>
      <c r="C29" s="3">
        <v>0</v>
      </c>
    </row>
    <row r="30" spans="1:3" x14ac:dyDescent="0.25">
      <c r="A30" s="2" t="s">
        <v>43</v>
      </c>
      <c r="B30" s="8">
        <v>102000</v>
      </c>
      <c r="C30" s="3">
        <v>0</v>
      </c>
    </row>
    <row r="31" spans="1:3" x14ac:dyDescent="0.25">
      <c r="A31" s="2" t="s">
        <v>44</v>
      </c>
      <c r="B31" s="8">
        <v>115000</v>
      </c>
      <c r="C31" s="3">
        <v>1</v>
      </c>
    </row>
    <row r="32" spans="1:3" x14ac:dyDescent="0.25">
      <c r="A32" s="2" t="s">
        <v>45</v>
      </c>
      <c r="B32" s="8">
        <v>149000</v>
      </c>
      <c r="C32" s="3">
        <v>0</v>
      </c>
    </row>
    <row r="33" spans="1:3" x14ac:dyDescent="0.25">
      <c r="A33" s="2" t="s">
        <v>46</v>
      </c>
      <c r="B33" s="8">
        <v>93000</v>
      </c>
      <c r="C33" s="3">
        <v>0</v>
      </c>
    </row>
    <row r="34" spans="1:3" x14ac:dyDescent="0.25">
      <c r="A34" s="2" t="s">
        <v>47</v>
      </c>
      <c r="B34" s="8">
        <v>110000</v>
      </c>
      <c r="C34" s="3">
        <v>1</v>
      </c>
    </row>
    <row r="35" spans="1:3" x14ac:dyDescent="0.25">
      <c r="A35" s="2" t="s">
        <v>48</v>
      </c>
      <c r="B35" s="8">
        <v>103000</v>
      </c>
      <c r="C35" s="3">
        <v>0</v>
      </c>
    </row>
    <row r="36" spans="1:3" x14ac:dyDescent="0.25">
      <c r="A36" s="2" t="s">
        <v>49</v>
      </c>
      <c r="B36" s="8">
        <v>91000</v>
      </c>
      <c r="C36" s="3">
        <v>0</v>
      </c>
    </row>
    <row r="37" spans="1:3" x14ac:dyDescent="0.25">
      <c r="A37" s="2" t="s">
        <v>50</v>
      </c>
      <c r="B37" s="8">
        <v>96000</v>
      </c>
      <c r="C37" s="3">
        <v>1</v>
      </c>
    </row>
    <row r="38" spans="1:3" x14ac:dyDescent="0.25">
      <c r="A38" s="2" t="s">
        <v>51</v>
      </c>
      <c r="B38" s="8">
        <v>129000</v>
      </c>
      <c r="C38" s="3">
        <v>1</v>
      </c>
    </row>
    <row r="39" spans="1:3" x14ac:dyDescent="0.25">
      <c r="A39" s="2" t="s">
        <v>52</v>
      </c>
      <c r="B39" s="8">
        <v>103000</v>
      </c>
      <c r="C39" s="3">
        <v>0</v>
      </c>
    </row>
    <row r="40" spans="1:3" x14ac:dyDescent="0.25">
      <c r="A40" s="2" t="s">
        <v>53</v>
      </c>
      <c r="B40" s="8">
        <v>96000</v>
      </c>
      <c r="C40" s="3">
        <v>2</v>
      </c>
    </row>
    <row r="41" spans="1:3" x14ac:dyDescent="0.25">
      <c r="A41" s="2" t="s">
        <v>54</v>
      </c>
      <c r="B41" s="8">
        <v>98000</v>
      </c>
      <c r="C41" s="3">
        <v>0</v>
      </c>
    </row>
    <row r="42" spans="1:3" x14ac:dyDescent="0.25">
      <c r="A42" s="2" t="s">
        <v>55</v>
      </c>
      <c r="B42" s="8">
        <v>98000</v>
      </c>
      <c r="C42" s="3">
        <v>1</v>
      </c>
    </row>
    <row r="43" spans="1:3" x14ac:dyDescent="0.25">
      <c r="A43" s="2" t="s">
        <v>56</v>
      </c>
      <c r="B43" s="8">
        <v>97000</v>
      </c>
      <c r="C43" s="3">
        <v>1</v>
      </c>
    </row>
    <row r="44" spans="1:3" x14ac:dyDescent="0.25">
      <c r="A44" s="2" t="s">
        <v>57</v>
      </c>
      <c r="B44" s="8">
        <v>91000</v>
      </c>
      <c r="C44" s="3">
        <v>1</v>
      </c>
    </row>
    <row r="45" spans="1:3" x14ac:dyDescent="0.25">
      <c r="A45" s="2" t="s">
        <v>58</v>
      </c>
      <c r="B45" s="8">
        <v>115000</v>
      </c>
      <c r="C45" s="3">
        <v>1</v>
      </c>
    </row>
    <row r="46" spans="1:3" x14ac:dyDescent="0.25">
      <c r="A46" s="2" t="s">
        <v>59</v>
      </c>
      <c r="B46" s="8">
        <v>110000</v>
      </c>
      <c r="C46" s="3">
        <v>2</v>
      </c>
    </row>
    <row r="47" spans="1:3" x14ac:dyDescent="0.25">
      <c r="A47" s="2" t="s">
        <v>60</v>
      </c>
      <c r="B47" s="8">
        <v>83000</v>
      </c>
      <c r="C47" s="3">
        <v>3</v>
      </c>
    </row>
    <row r="48" spans="1:3" x14ac:dyDescent="0.25">
      <c r="A48" s="2" t="s">
        <v>61</v>
      </c>
      <c r="B48" s="8">
        <v>102000</v>
      </c>
      <c r="C48" s="3">
        <v>2</v>
      </c>
    </row>
    <row r="49" spans="1:3" x14ac:dyDescent="0.25">
      <c r="A49" s="2" t="s">
        <v>62</v>
      </c>
      <c r="B49" s="8">
        <v>82000</v>
      </c>
      <c r="C49" s="3">
        <v>3</v>
      </c>
    </row>
    <row r="50" spans="1:3" x14ac:dyDescent="0.25">
      <c r="A50" s="2" t="s">
        <v>63</v>
      </c>
      <c r="B50" s="8">
        <v>96000</v>
      </c>
      <c r="C50" s="3">
        <v>2</v>
      </c>
    </row>
    <row r="51" spans="1:3" x14ac:dyDescent="0.25">
      <c r="A51" s="2" t="s">
        <v>64</v>
      </c>
      <c r="B51" s="8">
        <v>144000</v>
      </c>
      <c r="C51" s="3">
        <v>0</v>
      </c>
    </row>
    <row r="52" spans="1:3" x14ac:dyDescent="0.25">
      <c r="A52" s="2" t="s">
        <v>65</v>
      </c>
      <c r="B52" s="8">
        <v>103000</v>
      </c>
      <c r="C52" s="3">
        <v>0</v>
      </c>
    </row>
    <row r="53" spans="1:3" x14ac:dyDescent="0.25">
      <c r="A53" s="2" t="s">
        <v>66</v>
      </c>
      <c r="B53" s="8">
        <v>94000</v>
      </c>
      <c r="C53" s="3">
        <v>2</v>
      </c>
    </row>
    <row r="54" spans="1:3" x14ac:dyDescent="0.25">
      <c r="A54" s="2" t="s">
        <v>67</v>
      </c>
      <c r="B54" s="8">
        <v>128000</v>
      </c>
      <c r="C54" s="3">
        <v>1</v>
      </c>
    </row>
    <row r="55" spans="1:3" x14ac:dyDescent="0.25">
      <c r="A55" s="2" t="s">
        <v>68</v>
      </c>
      <c r="B55" s="8">
        <v>103000</v>
      </c>
      <c r="C55" s="3">
        <v>2</v>
      </c>
    </row>
    <row r="56" spans="1:3" x14ac:dyDescent="0.25">
      <c r="A56" s="2" t="s">
        <v>69</v>
      </c>
      <c r="B56" s="8">
        <v>78000</v>
      </c>
      <c r="C56" s="3">
        <v>5</v>
      </c>
    </row>
    <row r="57" spans="1:3" x14ac:dyDescent="0.25">
      <c r="A57" s="2" t="s">
        <v>70</v>
      </c>
      <c r="B57" s="8">
        <v>119000</v>
      </c>
      <c r="C57" s="3">
        <v>1</v>
      </c>
    </row>
    <row r="58" spans="1:3" x14ac:dyDescent="0.25">
      <c r="A58" s="2" t="s">
        <v>71</v>
      </c>
      <c r="B58" s="8">
        <v>116000</v>
      </c>
      <c r="C58" s="3">
        <v>1</v>
      </c>
    </row>
    <row r="59" spans="1:3" x14ac:dyDescent="0.25">
      <c r="A59" s="2" t="s">
        <v>72</v>
      </c>
      <c r="B59" s="8">
        <v>108000</v>
      </c>
      <c r="C59" s="3">
        <v>2</v>
      </c>
    </row>
    <row r="60" spans="1:3" x14ac:dyDescent="0.25">
      <c r="A60" s="2" t="s">
        <v>73</v>
      </c>
      <c r="B60" s="8">
        <v>80000</v>
      </c>
      <c r="C60" s="3">
        <v>4</v>
      </c>
    </row>
    <row r="61" spans="1:3" x14ac:dyDescent="0.25">
      <c r="A61" s="2" t="s">
        <v>74</v>
      </c>
      <c r="B61" s="8">
        <v>74000</v>
      </c>
      <c r="C61" s="3">
        <v>5</v>
      </c>
    </row>
    <row r="62" spans="1:3" x14ac:dyDescent="0.25">
      <c r="A62" s="2" t="s">
        <v>75</v>
      </c>
      <c r="B62" s="8">
        <v>104000</v>
      </c>
      <c r="C62" s="3">
        <v>0</v>
      </c>
    </row>
    <row r="63" spans="1:3" x14ac:dyDescent="0.25">
      <c r="A63" s="2" t="s">
        <v>76</v>
      </c>
      <c r="B63" s="8">
        <v>98000</v>
      </c>
      <c r="C63" s="3">
        <v>1</v>
      </c>
    </row>
    <row r="64" spans="1:3" x14ac:dyDescent="0.25">
      <c r="A64" s="2" t="s">
        <v>77</v>
      </c>
      <c r="B64" s="8">
        <v>118000</v>
      </c>
      <c r="C64" s="3">
        <v>1</v>
      </c>
    </row>
    <row r="65" spans="1:3" x14ac:dyDescent="0.25">
      <c r="A65" s="2" t="s">
        <v>78</v>
      </c>
      <c r="B65" s="8">
        <v>112000</v>
      </c>
      <c r="C65" s="3">
        <v>1</v>
      </c>
    </row>
    <row r="66" spans="1:3" x14ac:dyDescent="0.25">
      <c r="A66" s="2" t="s">
        <v>79</v>
      </c>
      <c r="B66" s="8">
        <v>97000</v>
      </c>
      <c r="C66" s="3">
        <v>2</v>
      </c>
    </row>
    <row r="67" spans="1:3" x14ac:dyDescent="0.25">
      <c r="A67" s="2" t="s">
        <v>80</v>
      </c>
      <c r="B67" s="8">
        <v>79000</v>
      </c>
      <c r="C67" s="3">
        <v>3</v>
      </c>
    </row>
    <row r="68" spans="1:3" x14ac:dyDescent="0.25">
      <c r="A68" s="2" t="s">
        <v>81</v>
      </c>
      <c r="B68" s="8">
        <v>98000</v>
      </c>
      <c r="C68" s="3">
        <v>2</v>
      </c>
    </row>
    <row r="69" spans="1:3" x14ac:dyDescent="0.25">
      <c r="A69" s="2" t="s">
        <v>82</v>
      </c>
      <c r="B69" s="8">
        <v>75000</v>
      </c>
      <c r="C69" s="3">
        <v>3</v>
      </c>
    </row>
    <row r="70" spans="1:3" x14ac:dyDescent="0.25">
      <c r="A70" s="2" t="s">
        <v>83</v>
      </c>
      <c r="B70" s="8">
        <v>141000</v>
      </c>
      <c r="C70" s="3">
        <v>0</v>
      </c>
    </row>
    <row r="71" spans="1:3" x14ac:dyDescent="0.25">
      <c r="A71" s="2" t="s">
        <v>84</v>
      </c>
      <c r="B71" s="8">
        <v>79000</v>
      </c>
      <c r="C71" s="3">
        <v>3</v>
      </c>
    </row>
    <row r="72" spans="1:3" x14ac:dyDescent="0.25">
      <c r="A72" s="2" t="s">
        <v>85</v>
      </c>
      <c r="B72" s="8">
        <v>77000</v>
      </c>
      <c r="C72" s="3">
        <v>5</v>
      </c>
    </row>
    <row r="73" spans="1:3" x14ac:dyDescent="0.25">
      <c r="A73" s="2" t="s">
        <v>86</v>
      </c>
      <c r="B73" s="8">
        <v>102000</v>
      </c>
      <c r="C73" s="3">
        <v>1</v>
      </c>
    </row>
    <row r="74" spans="1:3" x14ac:dyDescent="0.25">
      <c r="A74" s="2" t="s">
        <v>87</v>
      </c>
      <c r="B74" s="8">
        <v>75000</v>
      </c>
      <c r="C74" s="3">
        <v>3</v>
      </c>
    </row>
    <row r="75" spans="1:3" x14ac:dyDescent="0.25">
      <c r="A75" s="2" t="s">
        <v>88</v>
      </c>
      <c r="B75" s="8">
        <v>84000</v>
      </c>
      <c r="C75" s="3">
        <v>3</v>
      </c>
    </row>
    <row r="76" spans="1:3" x14ac:dyDescent="0.25">
      <c r="A76" s="2" t="s">
        <v>89</v>
      </c>
      <c r="B76" s="8">
        <v>109000</v>
      </c>
      <c r="C76" s="3">
        <v>2</v>
      </c>
    </row>
    <row r="77" spans="1:3" x14ac:dyDescent="0.25">
      <c r="A77" s="2" t="s">
        <v>90</v>
      </c>
      <c r="B77" s="8">
        <v>72000</v>
      </c>
      <c r="C77" s="3">
        <v>2</v>
      </c>
    </row>
    <row r="78" spans="1:3" x14ac:dyDescent="0.25">
      <c r="A78" s="2" t="s">
        <v>91</v>
      </c>
      <c r="B78" s="8">
        <v>85000</v>
      </c>
      <c r="C78" s="3">
        <v>1</v>
      </c>
    </row>
    <row r="79" spans="1:3" x14ac:dyDescent="0.25">
      <c r="A79" s="2" t="s">
        <v>92</v>
      </c>
      <c r="B79" s="8">
        <v>109000</v>
      </c>
      <c r="C79" s="3">
        <v>1</v>
      </c>
    </row>
    <row r="80" spans="1:3" x14ac:dyDescent="0.25">
      <c r="A80" s="2" t="s">
        <v>93</v>
      </c>
      <c r="B80" s="8">
        <v>78000</v>
      </c>
      <c r="C80" s="3">
        <v>2</v>
      </c>
    </row>
    <row r="81" spans="1:3" x14ac:dyDescent="0.25">
      <c r="A81" s="2" t="s">
        <v>94</v>
      </c>
      <c r="B81" s="8">
        <v>118000</v>
      </c>
      <c r="C81" s="3">
        <v>1</v>
      </c>
    </row>
    <row r="82" spans="1:3" x14ac:dyDescent="0.25">
      <c r="A82" s="2" t="s">
        <v>95</v>
      </c>
      <c r="B82" s="8">
        <v>148000</v>
      </c>
      <c r="C82" s="3">
        <v>0</v>
      </c>
    </row>
    <row r="83" spans="1:3" x14ac:dyDescent="0.25">
      <c r="A83" s="2" t="s">
        <v>96</v>
      </c>
      <c r="B83" s="8">
        <v>83000</v>
      </c>
      <c r="C83" s="3">
        <v>4</v>
      </c>
    </row>
    <row r="84" spans="1:3" x14ac:dyDescent="0.25">
      <c r="A84" s="2" t="s">
        <v>97</v>
      </c>
      <c r="B84" s="8">
        <v>94000</v>
      </c>
      <c r="C84" s="3">
        <v>1</v>
      </c>
    </row>
    <row r="85" spans="1:3" x14ac:dyDescent="0.25">
      <c r="A85" s="2" t="s">
        <v>98</v>
      </c>
      <c r="B85" s="8">
        <v>150000</v>
      </c>
      <c r="C85" s="3">
        <v>0</v>
      </c>
    </row>
    <row r="86" spans="1:3" x14ac:dyDescent="0.25">
      <c r="A86" s="2" t="s">
        <v>99</v>
      </c>
      <c r="B86" s="8">
        <v>82000</v>
      </c>
      <c r="C86" s="3">
        <v>2</v>
      </c>
    </row>
    <row r="87" spans="1:3" x14ac:dyDescent="0.25">
      <c r="A87" s="2" t="s">
        <v>100</v>
      </c>
      <c r="B87" s="8">
        <v>81000</v>
      </c>
      <c r="C87" s="3">
        <v>3</v>
      </c>
    </row>
    <row r="88" spans="1:3" x14ac:dyDescent="0.25">
      <c r="A88" s="2" t="s">
        <v>101</v>
      </c>
      <c r="B88" s="8">
        <v>144000</v>
      </c>
      <c r="C88" s="3">
        <v>0</v>
      </c>
    </row>
    <row r="89" spans="1:3" x14ac:dyDescent="0.25">
      <c r="A89" s="2" t="s">
        <v>102</v>
      </c>
      <c r="B89" s="8">
        <v>75000</v>
      </c>
      <c r="C89" s="3">
        <v>3</v>
      </c>
    </row>
    <row r="90" spans="1:3" x14ac:dyDescent="0.25">
      <c r="A90" s="2" t="s">
        <v>103</v>
      </c>
      <c r="B90" s="8">
        <v>86000</v>
      </c>
      <c r="C90" s="3">
        <v>1</v>
      </c>
    </row>
    <row r="91" spans="1:3" x14ac:dyDescent="0.25">
      <c r="A91" s="2" t="s">
        <v>104</v>
      </c>
      <c r="B91" s="8">
        <v>142000</v>
      </c>
      <c r="C91" s="3">
        <v>0</v>
      </c>
    </row>
    <row r="92" spans="1:3" x14ac:dyDescent="0.25">
      <c r="A92" s="2" t="s">
        <v>105</v>
      </c>
      <c r="B92" s="8">
        <v>137000</v>
      </c>
      <c r="C92" s="3">
        <v>0</v>
      </c>
    </row>
    <row r="93" spans="1:3" x14ac:dyDescent="0.25">
      <c r="A93" s="2" t="s">
        <v>106</v>
      </c>
      <c r="B93" s="8">
        <v>103000</v>
      </c>
      <c r="C93" s="3">
        <v>0</v>
      </c>
    </row>
    <row r="94" spans="1:3" x14ac:dyDescent="0.25">
      <c r="A94" s="2" t="s">
        <v>107</v>
      </c>
      <c r="B94" s="8">
        <v>85000</v>
      </c>
      <c r="C94" s="3">
        <v>3</v>
      </c>
    </row>
    <row r="95" spans="1:3" x14ac:dyDescent="0.25">
      <c r="A95" s="2" t="s">
        <v>108</v>
      </c>
      <c r="B95" s="8">
        <v>117000</v>
      </c>
      <c r="C95" s="3">
        <v>1</v>
      </c>
    </row>
    <row r="96" spans="1:3" x14ac:dyDescent="0.25">
      <c r="A96" s="2" t="s">
        <v>109</v>
      </c>
      <c r="B96" s="8">
        <v>93000</v>
      </c>
      <c r="C96" s="3">
        <v>0</v>
      </c>
    </row>
    <row r="97" spans="1:3" x14ac:dyDescent="0.25">
      <c r="A97" s="2" t="s">
        <v>110</v>
      </c>
      <c r="B97" s="8">
        <v>99000</v>
      </c>
      <c r="C97" s="3">
        <v>0</v>
      </c>
    </row>
    <row r="98" spans="1:3" x14ac:dyDescent="0.25">
      <c r="A98" s="2" t="s">
        <v>111</v>
      </c>
      <c r="B98" s="8">
        <v>105000</v>
      </c>
      <c r="C98" s="3">
        <v>1</v>
      </c>
    </row>
    <row r="99" spans="1:3" x14ac:dyDescent="0.25">
      <c r="A99" s="2" t="s">
        <v>112</v>
      </c>
      <c r="B99" s="8">
        <v>83000</v>
      </c>
      <c r="C99" s="3">
        <v>2</v>
      </c>
    </row>
    <row r="100" spans="1:3" x14ac:dyDescent="0.25">
      <c r="A100" s="2" t="s">
        <v>113</v>
      </c>
      <c r="B100" s="8">
        <v>100000</v>
      </c>
      <c r="C100" s="3">
        <v>1</v>
      </c>
    </row>
    <row r="101" spans="1:3" x14ac:dyDescent="0.25">
      <c r="A101" s="2" t="s">
        <v>114</v>
      </c>
      <c r="B101" s="8">
        <v>122000</v>
      </c>
      <c r="C101" s="3">
        <v>0</v>
      </c>
    </row>
    <row r="102" spans="1:3" x14ac:dyDescent="0.25">
      <c r="B102" s="3"/>
      <c r="C102" s="3"/>
    </row>
    <row r="103" spans="1:3" x14ac:dyDescent="0.25">
      <c r="B103" s="3"/>
      <c r="C103" s="3"/>
    </row>
    <row r="104" spans="1:3" x14ac:dyDescent="0.25">
      <c r="B104" s="3"/>
      <c r="C104" s="3"/>
    </row>
    <row r="105" spans="1:3" x14ac:dyDescent="0.25">
      <c r="B105" s="3"/>
      <c r="C105" s="3"/>
    </row>
    <row r="106" spans="1:3" x14ac:dyDescent="0.25">
      <c r="B106" s="3"/>
      <c r="C106" s="3"/>
    </row>
    <row r="107" spans="1:3" x14ac:dyDescent="0.25">
      <c r="B107" s="3"/>
      <c r="C107" s="3"/>
    </row>
    <row r="108" spans="1:3" x14ac:dyDescent="0.25">
      <c r="B108" s="3"/>
      <c r="C108" s="3"/>
    </row>
    <row r="109" spans="1:3" x14ac:dyDescent="0.25">
      <c r="B109" s="3"/>
      <c r="C109" s="3"/>
    </row>
    <row r="110" spans="1:3" x14ac:dyDescent="0.25">
      <c r="B110" s="3"/>
      <c r="C110" s="3"/>
    </row>
    <row r="111" spans="1:3" x14ac:dyDescent="0.25">
      <c r="B111" s="3"/>
      <c r="C111" s="3"/>
    </row>
    <row r="112" spans="1:3" x14ac:dyDescent="0.25">
      <c r="B112" s="3"/>
      <c r="C112" s="3"/>
    </row>
    <row r="113" spans="2:3" x14ac:dyDescent="0.25">
      <c r="B113" s="3"/>
      <c r="C113" s="3"/>
    </row>
    <row r="114" spans="2:3" x14ac:dyDescent="0.25">
      <c r="B114" s="3"/>
      <c r="C114" s="3"/>
    </row>
    <row r="115" spans="2:3" x14ac:dyDescent="0.25">
      <c r="B115" s="3"/>
      <c r="C115" s="3"/>
    </row>
    <row r="116" spans="2:3" x14ac:dyDescent="0.25">
      <c r="B116" s="3"/>
      <c r="C116" s="3"/>
    </row>
    <row r="117" spans="2:3" x14ac:dyDescent="0.25">
      <c r="B117" s="3"/>
      <c r="C117" s="3"/>
    </row>
    <row r="118" spans="2:3" x14ac:dyDescent="0.25">
      <c r="B118" s="3"/>
      <c r="C118" s="3"/>
    </row>
    <row r="119" spans="2:3" x14ac:dyDescent="0.25">
      <c r="B119" s="3"/>
      <c r="C119" s="3"/>
    </row>
    <row r="120" spans="2:3" x14ac:dyDescent="0.25">
      <c r="B120" s="3"/>
      <c r="C120" s="3"/>
    </row>
    <row r="121" spans="2:3" x14ac:dyDescent="0.25">
      <c r="B121" s="3"/>
      <c r="C121" s="3"/>
    </row>
    <row r="122" spans="2:3" x14ac:dyDescent="0.25">
      <c r="B122" s="3"/>
      <c r="C122" s="3"/>
    </row>
    <row r="123" spans="2:3" x14ac:dyDescent="0.25">
      <c r="B123" s="3"/>
      <c r="C123" s="3"/>
    </row>
    <row r="124" spans="2:3" x14ac:dyDescent="0.25">
      <c r="B124" s="3"/>
      <c r="C124" s="3"/>
    </row>
    <row r="125" spans="2:3" x14ac:dyDescent="0.25">
      <c r="B125" s="3"/>
      <c r="C125" s="3"/>
    </row>
    <row r="126" spans="2:3" x14ac:dyDescent="0.25">
      <c r="B126" s="3"/>
      <c r="C126" s="3"/>
    </row>
    <row r="127" spans="2:3" x14ac:dyDescent="0.25">
      <c r="B127" s="3"/>
      <c r="C127" s="3"/>
    </row>
    <row r="128" spans="2:3" x14ac:dyDescent="0.25">
      <c r="B128" s="3"/>
      <c r="C128" s="3"/>
    </row>
    <row r="129" spans="2:3" x14ac:dyDescent="0.25">
      <c r="B129" s="3"/>
      <c r="C129" s="3"/>
    </row>
    <row r="130" spans="2:3" x14ac:dyDescent="0.25">
      <c r="B130" s="3"/>
      <c r="C130" s="3"/>
    </row>
    <row r="131" spans="2:3" x14ac:dyDescent="0.25">
      <c r="B131" s="3"/>
      <c r="C131" s="3"/>
    </row>
    <row r="132" spans="2:3" x14ac:dyDescent="0.25">
      <c r="B132" s="3"/>
      <c r="C132" s="3"/>
    </row>
    <row r="133" spans="2:3" x14ac:dyDescent="0.25">
      <c r="B133" s="3"/>
      <c r="C133" s="3"/>
    </row>
    <row r="134" spans="2:3" x14ac:dyDescent="0.25">
      <c r="B134" s="3"/>
      <c r="C134" s="3"/>
    </row>
    <row r="135" spans="2:3" x14ac:dyDescent="0.25">
      <c r="B135" s="3"/>
      <c r="C135" s="3"/>
    </row>
    <row r="136" spans="2:3" x14ac:dyDescent="0.25">
      <c r="B136" s="3"/>
      <c r="C136" s="3"/>
    </row>
    <row r="137" spans="2:3" x14ac:dyDescent="0.25">
      <c r="B137" s="3"/>
      <c r="C137" s="3"/>
    </row>
    <row r="138" spans="2:3" x14ac:dyDescent="0.25">
      <c r="B138" s="3"/>
      <c r="C138" s="3"/>
    </row>
    <row r="139" spans="2:3" x14ac:dyDescent="0.25">
      <c r="B139" s="3"/>
      <c r="C139" s="3"/>
    </row>
    <row r="140" spans="2:3" x14ac:dyDescent="0.25">
      <c r="B140" s="3"/>
      <c r="C140" s="3"/>
    </row>
    <row r="141" spans="2:3" x14ac:dyDescent="0.25">
      <c r="B141" s="3"/>
      <c r="C141" s="3"/>
    </row>
    <row r="142" spans="2:3" x14ac:dyDescent="0.25">
      <c r="B142" s="3"/>
      <c r="C142" s="3"/>
    </row>
    <row r="143" spans="2:3" x14ac:dyDescent="0.25">
      <c r="B143" s="3"/>
      <c r="C143" s="3"/>
    </row>
    <row r="144" spans="2:3" x14ac:dyDescent="0.25">
      <c r="B144" s="3"/>
      <c r="C144" s="3"/>
    </row>
    <row r="145" spans="2:3" x14ac:dyDescent="0.25">
      <c r="B145" s="3"/>
      <c r="C145" s="3"/>
    </row>
    <row r="146" spans="2:3" x14ac:dyDescent="0.25">
      <c r="B146" s="3"/>
      <c r="C146" s="3"/>
    </row>
    <row r="147" spans="2:3" x14ac:dyDescent="0.25">
      <c r="B147" s="3"/>
      <c r="C147" s="3"/>
    </row>
    <row r="148" spans="2:3" x14ac:dyDescent="0.25">
      <c r="B148" s="3"/>
      <c r="C148" s="3"/>
    </row>
    <row r="149" spans="2:3" x14ac:dyDescent="0.25">
      <c r="B149" s="3"/>
      <c r="C149" s="3"/>
    </row>
    <row r="150" spans="2:3" x14ac:dyDescent="0.25">
      <c r="B150" s="3"/>
      <c r="C150" s="3"/>
    </row>
    <row r="151" spans="2:3" x14ac:dyDescent="0.25">
      <c r="B151" s="3"/>
      <c r="C151" s="3"/>
    </row>
    <row r="152" spans="2:3" x14ac:dyDescent="0.25">
      <c r="B152" s="3"/>
      <c r="C152" s="3"/>
    </row>
    <row r="153" spans="2:3" x14ac:dyDescent="0.25">
      <c r="B153" s="3"/>
      <c r="C153" s="3"/>
    </row>
    <row r="154" spans="2:3" x14ac:dyDescent="0.25">
      <c r="B154" s="3"/>
      <c r="C154" s="3"/>
    </row>
    <row r="155" spans="2:3" x14ac:dyDescent="0.25">
      <c r="B155" s="3"/>
      <c r="C155" s="3"/>
    </row>
    <row r="156" spans="2:3" x14ac:dyDescent="0.25">
      <c r="B156" s="3"/>
      <c r="C156" s="3"/>
    </row>
    <row r="157" spans="2:3" x14ac:dyDescent="0.25">
      <c r="B157" s="3"/>
      <c r="C157" s="3"/>
    </row>
    <row r="158" spans="2:3" x14ac:dyDescent="0.25">
      <c r="B158" s="3"/>
      <c r="C158" s="3"/>
    </row>
    <row r="159" spans="2:3" x14ac:dyDescent="0.25">
      <c r="B159" s="3"/>
      <c r="C159" s="3"/>
    </row>
    <row r="160" spans="2:3" x14ac:dyDescent="0.25">
      <c r="B160" s="3"/>
      <c r="C160" s="3"/>
    </row>
    <row r="161" spans="2:3" x14ac:dyDescent="0.25">
      <c r="B161" s="3"/>
      <c r="C161" s="3"/>
    </row>
    <row r="162" spans="2:3" x14ac:dyDescent="0.25">
      <c r="B162" s="3"/>
      <c r="C162" s="3"/>
    </row>
    <row r="163" spans="2:3" x14ac:dyDescent="0.25">
      <c r="B163" s="3"/>
      <c r="C163" s="3"/>
    </row>
    <row r="164" spans="2:3" x14ac:dyDescent="0.25">
      <c r="B164" s="3"/>
      <c r="C164" s="3"/>
    </row>
    <row r="165" spans="2:3" x14ac:dyDescent="0.25">
      <c r="B165" s="3"/>
      <c r="C165" s="3"/>
    </row>
    <row r="166" spans="2:3" x14ac:dyDescent="0.25">
      <c r="B166" s="3"/>
      <c r="C166" s="3"/>
    </row>
    <row r="167" spans="2:3" x14ac:dyDescent="0.25">
      <c r="B167" s="3"/>
      <c r="C167" s="3"/>
    </row>
    <row r="168" spans="2:3" x14ac:dyDescent="0.25">
      <c r="B168" s="3"/>
      <c r="C168" s="3"/>
    </row>
    <row r="169" spans="2:3" x14ac:dyDescent="0.25">
      <c r="B169" s="3"/>
      <c r="C169" s="3"/>
    </row>
    <row r="170" spans="2:3" x14ac:dyDescent="0.25">
      <c r="B170" s="3"/>
      <c r="C170" s="3"/>
    </row>
    <row r="171" spans="2:3" x14ac:dyDescent="0.25">
      <c r="B171" s="3"/>
      <c r="C171" s="3"/>
    </row>
    <row r="172" spans="2:3" x14ac:dyDescent="0.25">
      <c r="B172" s="3"/>
      <c r="C172" s="3"/>
    </row>
    <row r="173" spans="2:3" x14ac:dyDescent="0.25">
      <c r="B173" s="3"/>
      <c r="C173" s="3"/>
    </row>
    <row r="174" spans="2:3" x14ac:dyDescent="0.25">
      <c r="B174" s="3"/>
      <c r="C174" s="3"/>
    </row>
    <row r="175" spans="2:3" x14ac:dyDescent="0.25">
      <c r="B175" s="3"/>
      <c r="C175" s="3"/>
    </row>
    <row r="176" spans="2:3" x14ac:dyDescent="0.25">
      <c r="B176" s="3"/>
      <c r="C176" s="3"/>
    </row>
    <row r="177" spans="2:3" x14ac:dyDescent="0.25">
      <c r="B177" s="3"/>
      <c r="C177" s="3"/>
    </row>
    <row r="178" spans="2:3" x14ac:dyDescent="0.25">
      <c r="B178" s="3"/>
      <c r="C178" s="3"/>
    </row>
    <row r="179" spans="2:3" x14ac:dyDescent="0.25">
      <c r="B179" s="3"/>
      <c r="C179" s="3"/>
    </row>
    <row r="180" spans="2:3" x14ac:dyDescent="0.25">
      <c r="B180" s="3"/>
      <c r="C180" s="3"/>
    </row>
    <row r="181" spans="2:3" x14ac:dyDescent="0.25">
      <c r="B181" s="3"/>
      <c r="C181" s="3"/>
    </row>
    <row r="182" spans="2:3" x14ac:dyDescent="0.25">
      <c r="B182" s="3"/>
      <c r="C182" s="3"/>
    </row>
    <row r="183" spans="2:3" x14ac:dyDescent="0.25">
      <c r="B183" s="3"/>
      <c r="C183" s="3"/>
    </row>
    <row r="184" spans="2:3" x14ac:dyDescent="0.25">
      <c r="B184" s="3"/>
      <c r="C184" s="3"/>
    </row>
    <row r="185" spans="2:3" x14ac:dyDescent="0.25">
      <c r="B185" s="3"/>
      <c r="C185" s="3"/>
    </row>
    <row r="186" spans="2:3" x14ac:dyDescent="0.25">
      <c r="B186" s="3"/>
      <c r="C186" s="3"/>
    </row>
    <row r="187" spans="2:3" x14ac:dyDescent="0.25">
      <c r="B187" s="3"/>
      <c r="C187" s="3"/>
    </row>
    <row r="188" spans="2:3" x14ac:dyDescent="0.25">
      <c r="B188" s="3"/>
      <c r="C188" s="3"/>
    </row>
    <row r="189" spans="2:3" x14ac:dyDescent="0.25">
      <c r="B189" s="3"/>
      <c r="C189" s="3"/>
    </row>
    <row r="190" spans="2:3" x14ac:dyDescent="0.25">
      <c r="B190" s="3"/>
      <c r="C190" s="3"/>
    </row>
    <row r="191" spans="2:3" x14ac:dyDescent="0.25">
      <c r="B191" s="3"/>
      <c r="C191" s="3"/>
    </row>
    <row r="192" spans="2:3" x14ac:dyDescent="0.25">
      <c r="B192" s="3"/>
      <c r="C192" s="3"/>
    </row>
    <row r="193" spans="2:3" x14ac:dyDescent="0.25">
      <c r="B193" s="3"/>
      <c r="C193" s="3"/>
    </row>
    <row r="194" spans="2:3" x14ac:dyDescent="0.25">
      <c r="B194" s="3"/>
      <c r="C194" s="3"/>
    </row>
    <row r="195" spans="2:3" x14ac:dyDescent="0.25">
      <c r="B195" s="3"/>
      <c r="C195" s="3"/>
    </row>
    <row r="196" spans="2:3" x14ac:dyDescent="0.25">
      <c r="B196" s="3"/>
      <c r="C196" s="3"/>
    </row>
    <row r="197" spans="2:3" x14ac:dyDescent="0.25">
      <c r="B197" s="3"/>
      <c r="C197" s="3"/>
    </row>
    <row r="198" spans="2:3" x14ac:dyDescent="0.25">
      <c r="B198" s="3"/>
      <c r="C198" s="3"/>
    </row>
    <row r="199" spans="2:3" x14ac:dyDescent="0.25">
      <c r="B199" s="3"/>
      <c r="C199" s="3"/>
    </row>
    <row r="200" spans="2:3" x14ac:dyDescent="0.25">
      <c r="B200" s="3"/>
      <c r="C200" s="3"/>
    </row>
    <row r="201" spans="2:3" x14ac:dyDescent="0.25">
      <c r="B201" s="3"/>
      <c r="C201" s="3"/>
    </row>
    <row r="202" spans="2:3" x14ac:dyDescent="0.25">
      <c r="B202" s="3"/>
      <c r="C202" s="3"/>
    </row>
    <row r="203" spans="2:3" x14ac:dyDescent="0.25">
      <c r="B203" s="3"/>
      <c r="C203" s="3"/>
    </row>
    <row r="204" spans="2:3" x14ac:dyDescent="0.25">
      <c r="B204" s="3"/>
      <c r="C204" s="3"/>
    </row>
    <row r="205" spans="2:3" x14ac:dyDescent="0.25">
      <c r="B205" s="3"/>
      <c r="C205" s="3"/>
    </row>
    <row r="206" spans="2:3" x14ac:dyDescent="0.25">
      <c r="B206" s="3"/>
      <c r="C206" s="3"/>
    </row>
    <row r="207" spans="2:3" x14ac:dyDescent="0.25">
      <c r="B207" s="3"/>
      <c r="C207" s="3"/>
    </row>
    <row r="208" spans="2:3" x14ac:dyDescent="0.25">
      <c r="B208" s="3"/>
      <c r="C208" s="3"/>
    </row>
    <row r="209" spans="2:3" x14ac:dyDescent="0.25">
      <c r="B209" s="3"/>
      <c r="C209" s="3"/>
    </row>
    <row r="210" spans="2:3" x14ac:dyDescent="0.25">
      <c r="C210" s="3"/>
    </row>
    <row r="211" spans="2:3" x14ac:dyDescent="0.25">
      <c r="C211" s="3"/>
    </row>
    <row r="212" spans="2:3" x14ac:dyDescent="0.25">
      <c r="C212" s="3"/>
    </row>
    <row r="213" spans="2:3" x14ac:dyDescent="0.25">
      <c r="C213" s="3"/>
    </row>
    <row r="214" spans="2:3" x14ac:dyDescent="0.25">
      <c r="C214" s="3"/>
    </row>
    <row r="215" spans="2:3" x14ac:dyDescent="0.25">
      <c r="C215" s="3"/>
    </row>
    <row r="216" spans="2:3" x14ac:dyDescent="0.25">
      <c r="C216" s="3"/>
    </row>
    <row r="217" spans="2:3" x14ac:dyDescent="0.25">
      <c r="C217" s="3"/>
    </row>
    <row r="218" spans="2:3" x14ac:dyDescent="0.25">
      <c r="C218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E86C2-9A97-4DA4-89B1-65B7E2B030DB}">
  <dimension ref="A1:R19"/>
  <sheetViews>
    <sheetView showGridLines="0" workbookViewId="0">
      <pane ySplit="1" topLeftCell="A2" activePane="bottomLeft" state="frozen"/>
      <selection pane="bottomLeft"/>
    </sheetView>
  </sheetViews>
  <sheetFormatPr baseColWidth="10" defaultColWidth="11.42578125" defaultRowHeight="15" x14ac:dyDescent="0.25"/>
  <cols>
    <col min="1" max="1" width="2.5703125" style="2" customWidth="1"/>
    <col min="2" max="2" width="12.7109375" style="2" bestFit="1" customWidth="1"/>
    <col min="3" max="5" width="11.42578125" style="2"/>
    <col min="6" max="6" width="11.42578125" style="11"/>
    <col min="7" max="16384" width="11.42578125" style="2"/>
  </cols>
  <sheetData>
    <row r="1" spans="1:18" x14ac:dyDescent="0.25">
      <c r="A1" s="29" t="s">
        <v>148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8" ht="17.25" x14ac:dyDescent="0.25">
      <c r="A3" s="11" t="s">
        <v>173</v>
      </c>
      <c r="B3" s="3"/>
      <c r="F3" s="2"/>
    </row>
    <row r="5" spans="1:18" x14ac:dyDescent="0.25">
      <c r="B5" s="20" t="s">
        <v>142</v>
      </c>
      <c r="C5" s="21" t="s">
        <v>139</v>
      </c>
      <c r="D5" s="28" t="s">
        <v>140</v>
      </c>
      <c r="E5" s="21" t="s">
        <v>141</v>
      </c>
      <c r="F5" s="22" t="s">
        <v>143</v>
      </c>
    </row>
    <row r="6" spans="1:18" x14ac:dyDescent="0.25">
      <c r="B6" s="23" t="s">
        <v>0</v>
      </c>
      <c r="C6" s="24">
        <v>22</v>
      </c>
      <c r="D6" s="24">
        <v>60</v>
      </c>
      <c r="E6" s="24">
        <v>18</v>
      </c>
      <c r="F6" s="30">
        <f>SUM(C6:E6)</f>
        <v>100</v>
      </c>
    </row>
    <row r="7" spans="1:18" x14ac:dyDescent="0.25">
      <c r="B7" s="23" t="s">
        <v>1</v>
      </c>
      <c r="C7" s="24">
        <v>6</v>
      </c>
      <c r="D7" s="24">
        <v>72</v>
      </c>
      <c r="E7" s="24">
        <v>22</v>
      </c>
      <c r="F7" s="30">
        <f>SUM(C7:E7)</f>
        <v>100</v>
      </c>
    </row>
    <row r="8" spans="1:18" s="11" customFormat="1" x14ac:dyDescent="0.25">
      <c r="B8" s="25" t="s">
        <v>143</v>
      </c>
      <c r="C8" s="30">
        <f>SUM(C6:C7)</f>
        <v>28</v>
      </c>
      <c r="D8" s="30">
        <f t="shared" ref="D8:F8" si="0">SUM(D6:D7)</f>
        <v>132</v>
      </c>
      <c r="E8" s="30">
        <f t="shared" si="0"/>
        <v>40</v>
      </c>
      <c r="F8" s="30">
        <f t="shared" si="0"/>
        <v>200</v>
      </c>
    </row>
    <row r="10" spans="1:18" x14ac:dyDescent="0.25">
      <c r="B10" s="20" t="s">
        <v>144</v>
      </c>
      <c r="C10" s="21" t="s">
        <v>139</v>
      </c>
      <c r="D10" s="28" t="s">
        <v>140</v>
      </c>
      <c r="E10" s="21" t="s">
        <v>141</v>
      </c>
      <c r="F10" s="22" t="s">
        <v>143</v>
      </c>
    </row>
    <row r="11" spans="1:18" x14ac:dyDescent="0.25">
      <c r="B11" s="23" t="s">
        <v>0</v>
      </c>
      <c r="C11" s="31">
        <f>+(C8*$F6)/$F8</f>
        <v>14</v>
      </c>
      <c r="D11" s="31">
        <f>+(D8*$F6)/$F8</f>
        <v>66</v>
      </c>
      <c r="E11" s="31">
        <f>+(E8*$F6)/$F8</f>
        <v>20</v>
      </c>
      <c r="F11" s="30">
        <f>SUM(C11:E11)</f>
        <v>100</v>
      </c>
    </row>
    <row r="12" spans="1:18" x14ac:dyDescent="0.25">
      <c r="B12" s="23" t="s">
        <v>1</v>
      </c>
      <c r="C12" s="31">
        <f>+(C8*$F7)/$F8</f>
        <v>14</v>
      </c>
      <c r="D12" s="31">
        <f>+(D8*$F7)/$F8</f>
        <v>66</v>
      </c>
      <c r="E12" s="31">
        <f>+(E8*$F7)/$F8</f>
        <v>20</v>
      </c>
      <c r="F12" s="30">
        <f>SUM(C12:E12)</f>
        <v>100</v>
      </c>
    </row>
    <row r="13" spans="1:18" x14ac:dyDescent="0.25">
      <c r="B13" s="25" t="s">
        <v>143</v>
      </c>
      <c r="C13" s="30">
        <f>SUM(C11:C12)</f>
        <v>28</v>
      </c>
      <c r="D13" s="30">
        <f t="shared" ref="D13:F13" si="1">SUM(D11:D12)</f>
        <v>132</v>
      </c>
      <c r="E13" s="30">
        <f t="shared" si="1"/>
        <v>40</v>
      </c>
      <c r="F13" s="30">
        <f t="shared" si="1"/>
        <v>200</v>
      </c>
    </row>
    <row r="15" spans="1:18" ht="15" customHeight="1" x14ac:dyDescent="0.25">
      <c r="B15" s="26" t="s">
        <v>145</v>
      </c>
      <c r="C15" s="27">
        <f>((C6-C11)^2)/C11+((D6-D11)^2)/D11+((E6-E11)^2)/E11+((C7-C12)^2)/C12+((D7-D12)^2)/D12+((E7-E12)^2)/E12</f>
        <v>10.633766233766233</v>
      </c>
      <c r="D15" s="56" t="s">
        <v>151</v>
      </c>
      <c r="E15" s="57"/>
      <c r="F15" s="57"/>
      <c r="G15" s="57"/>
      <c r="H15" s="57"/>
      <c r="I15" s="57"/>
      <c r="J15" s="57"/>
      <c r="K15" s="57"/>
      <c r="L15" s="58"/>
    </row>
    <row r="16" spans="1:18" x14ac:dyDescent="0.25">
      <c r="B16" s="26" t="s">
        <v>146</v>
      </c>
      <c r="C16" s="32">
        <f>SQRT(C15/(F13*(2-1)))</f>
        <v>0.23058367498335863</v>
      </c>
      <c r="D16" s="53" t="s">
        <v>147</v>
      </c>
      <c r="E16" s="54"/>
      <c r="F16" s="54"/>
      <c r="G16" s="54"/>
      <c r="H16" s="54"/>
      <c r="I16" s="54"/>
      <c r="J16" s="54"/>
      <c r="K16" s="54"/>
      <c r="L16" s="55"/>
    </row>
    <row r="18" spans="1:6" ht="17.25" x14ac:dyDescent="0.25">
      <c r="A18" s="16" t="s">
        <v>150</v>
      </c>
      <c r="B18" s="3"/>
      <c r="F18" s="2"/>
    </row>
    <row r="19" spans="1:6" x14ac:dyDescent="0.25">
      <c r="A19" s="2" t="s">
        <v>171</v>
      </c>
    </row>
  </sheetData>
  <mergeCells count="2">
    <mergeCell ref="D16:L16"/>
    <mergeCell ref="D15:L15"/>
  </mergeCells>
  <pageMargins left="0.70866141732283472" right="0.70866141732283472" top="0.78740157480314965" bottom="0.78740157480314965" header="0.31496062992125984" footer="0.31496062992125984"/>
  <pageSetup paperSize="9" orientation="landscape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304E-231A-4929-A063-790EFD9A6299}">
  <dimension ref="A1:B218"/>
  <sheetViews>
    <sheetView zoomScaleNormal="100" workbookViewId="0">
      <pane ySplit="1" topLeftCell="A2" activePane="bottomLeft" state="frozen"/>
      <selection activeCell="B8" sqref="B8"/>
      <selection pane="bottomLeft"/>
    </sheetView>
  </sheetViews>
  <sheetFormatPr baseColWidth="10" defaultColWidth="11.5703125" defaultRowHeight="15" x14ac:dyDescent="0.25"/>
  <cols>
    <col min="1" max="1" width="10.85546875" style="19" bestFit="1" customWidth="1"/>
    <col min="2" max="2" width="13.28515625" style="4" bestFit="1" customWidth="1"/>
    <col min="3" max="16384" width="11.5703125" style="2"/>
  </cols>
  <sheetData>
    <row r="1" spans="1:2" x14ac:dyDescent="0.25">
      <c r="A1" s="33" t="s">
        <v>149</v>
      </c>
      <c r="B1" s="1" t="s">
        <v>2</v>
      </c>
    </row>
    <row r="2" spans="1:2" x14ac:dyDescent="0.25">
      <c r="A2" s="34" t="s">
        <v>1</v>
      </c>
      <c r="B2" s="3" t="s">
        <v>139</v>
      </c>
    </row>
    <row r="3" spans="1:2" x14ac:dyDescent="0.25">
      <c r="A3" s="34" t="s">
        <v>1</v>
      </c>
      <c r="B3" s="3" t="s">
        <v>139</v>
      </c>
    </row>
    <row r="4" spans="1:2" x14ac:dyDescent="0.25">
      <c r="A4" s="34" t="s">
        <v>1</v>
      </c>
      <c r="B4" s="3" t="s">
        <v>139</v>
      </c>
    </row>
    <row r="5" spans="1:2" x14ac:dyDescent="0.25">
      <c r="A5" s="34" t="s">
        <v>1</v>
      </c>
      <c r="B5" s="3" t="s">
        <v>139</v>
      </c>
    </row>
    <row r="6" spans="1:2" x14ac:dyDescent="0.25">
      <c r="A6" s="34" t="s">
        <v>1</v>
      </c>
      <c r="B6" s="3" t="s">
        <v>139</v>
      </c>
    </row>
    <row r="7" spans="1:2" x14ac:dyDescent="0.25">
      <c r="A7" s="34" t="s">
        <v>1</v>
      </c>
      <c r="B7" s="3" t="s">
        <v>139</v>
      </c>
    </row>
    <row r="8" spans="1:2" x14ac:dyDescent="0.25">
      <c r="A8" s="34" t="s">
        <v>1</v>
      </c>
      <c r="B8" s="36" t="s">
        <v>140</v>
      </c>
    </row>
    <row r="9" spans="1:2" x14ac:dyDescent="0.25">
      <c r="A9" s="34" t="s">
        <v>1</v>
      </c>
      <c r="B9" s="36" t="s">
        <v>140</v>
      </c>
    </row>
    <row r="10" spans="1:2" x14ac:dyDescent="0.25">
      <c r="A10" s="34" t="s">
        <v>1</v>
      </c>
      <c r="B10" s="36" t="s">
        <v>140</v>
      </c>
    </row>
    <row r="11" spans="1:2" x14ac:dyDescent="0.25">
      <c r="A11" s="34" t="s">
        <v>1</v>
      </c>
      <c r="B11" s="36" t="s">
        <v>140</v>
      </c>
    </row>
    <row r="12" spans="1:2" x14ac:dyDescent="0.25">
      <c r="A12" s="34" t="s">
        <v>1</v>
      </c>
      <c r="B12" s="36" t="s">
        <v>140</v>
      </c>
    </row>
    <row r="13" spans="1:2" x14ac:dyDescent="0.25">
      <c r="A13" s="34" t="s">
        <v>1</v>
      </c>
      <c r="B13" s="36" t="s">
        <v>140</v>
      </c>
    </row>
    <row r="14" spans="1:2" x14ac:dyDescent="0.25">
      <c r="A14" s="34" t="s">
        <v>1</v>
      </c>
      <c r="B14" s="36" t="s">
        <v>140</v>
      </c>
    </row>
    <row r="15" spans="1:2" x14ac:dyDescent="0.25">
      <c r="A15" s="34" t="s">
        <v>1</v>
      </c>
      <c r="B15" s="36" t="s">
        <v>140</v>
      </c>
    </row>
    <row r="16" spans="1:2" x14ac:dyDescent="0.25">
      <c r="A16" s="34" t="s">
        <v>1</v>
      </c>
      <c r="B16" s="36" t="s">
        <v>140</v>
      </c>
    </row>
    <row r="17" spans="1:2" x14ac:dyDescent="0.25">
      <c r="A17" s="34" t="s">
        <v>1</v>
      </c>
      <c r="B17" s="36" t="s">
        <v>140</v>
      </c>
    </row>
    <row r="18" spans="1:2" x14ac:dyDescent="0.25">
      <c r="A18" s="34" t="s">
        <v>1</v>
      </c>
      <c r="B18" s="36" t="s">
        <v>140</v>
      </c>
    </row>
    <row r="19" spans="1:2" x14ac:dyDescent="0.25">
      <c r="A19" s="34" t="s">
        <v>1</v>
      </c>
      <c r="B19" s="36" t="s">
        <v>140</v>
      </c>
    </row>
    <row r="20" spans="1:2" x14ac:dyDescent="0.25">
      <c r="A20" s="34" t="s">
        <v>1</v>
      </c>
      <c r="B20" s="36" t="s">
        <v>140</v>
      </c>
    </row>
    <row r="21" spans="1:2" x14ac:dyDescent="0.25">
      <c r="A21" s="34" t="s">
        <v>1</v>
      </c>
      <c r="B21" s="36" t="s">
        <v>140</v>
      </c>
    </row>
    <row r="22" spans="1:2" x14ac:dyDescent="0.25">
      <c r="A22" s="34" t="s">
        <v>1</v>
      </c>
      <c r="B22" s="36" t="s">
        <v>140</v>
      </c>
    </row>
    <row r="23" spans="1:2" x14ac:dyDescent="0.25">
      <c r="A23" s="34" t="s">
        <v>1</v>
      </c>
      <c r="B23" s="36" t="s">
        <v>140</v>
      </c>
    </row>
    <row r="24" spans="1:2" x14ac:dyDescent="0.25">
      <c r="A24" s="34" t="s">
        <v>1</v>
      </c>
      <c r="B24" s="36" t="s">
        <v>140</v>
      </c>
    </row>
    <row r="25" spans="1:2" x14ac:dyDescent="0.25">
      <c r="A25" s="34" t="s">
        <v>1</v>
      </c>
      <c r="B25" s="36" t="s">
        <v>140</v>
      </c>
    </row>
    <row r="26" spans="1:2" x14ac:dyDescent="0.25">
      <c r="A26" s="34" t="s">
        <v>1</v>
      </c>
      <c r="B26" s="36" t="s">
        <v>140</v>
      </c>
    </row>
    <row r="27" spans="1:2" x14ac:dyDescent="0.25">
      <c r="A27" s="34" t="s">
        <v>1</v>
      </c>
      <c r="B27" s="36" t="s">
        <v>140</v>
      </c>
    </row>
    <row r="28" spans="1:2" x14ac:dyDescent="0.25">
      <c r="A28" s="34" t="s">
        <v>1</v>
      </c>
      <c r="B28" s="36" t="s">
        <v>140</v>
      </c>
    </row>
    <row r="29" spans="1:2" x14ac:dyDescent="0.25">
      <c r="A29" s="34" t="s">
        <v>1</v>
      </c>
      <c r="B29" s="36" t="s">
        <v>140</v>
      </c>
    </row>
    <row r="30" spans="1:2" x14ac:dyDescent="0.25">
      <c r="A30" s="34" t="s">
        <v>1</v>
      </c>
      <c r="B30" s="36" t="s">
        <v>140</v>
      </c>
    </row>
    <row r="31" spans="1:2" x14ac:dyDescent="0.25">
      <c r="A31" s="34" t="s">
        <v>1</v>
      </c>
      <c r="B31" s="36" t="s">
        <v>140</v>
      </c>
    </row>
    <row r="32" spans="1:2" x14ac:dyDescent="0.25">
      <c r="A32" s="34" t="s">
        <v>1</v>
      </c>
      <c r="B32" s="36" t="s">
        <v>140</v>
      </c>
    </row>
    <row r="33" spans="1:2" x14ac:dyDescent="0.25">
      <c r="A33" s="34" t="s">
        <v>1</v>
      </c>
      <c r="B33" s="36" t="s">
        <v>140</v>
      </c>
    </row>
    <row r="34" spans="1:2" x14ac:dyDescent="0.25">
      <c r="A34" s="34" t="s">
        <v>1</v>
      </c>
      <c r="B34" s="36" t="s">
        <v>140</v>
      </c>
    </row>
    <row r="35" spans="1:2" x14ac:dyDescent="0.25">
      <c r="A35" s="34" t="s">
        <v>1</v>
      </c>
      <c r="B35" s="36" t="s">
        <v>140</v>
      </c>
    </row>
    <row r="36" spans="1:2" x14ac:dyDescent="0.25">
      <c r="A36" s="34" t="s">
        <v>1</v>
      </c>
      <c r="B36" s="36" t="s">
        <v>140</v>
      </c>
    </row>
    <row r="37" spans="1:2" x14ac:dyDescent="0.25">
      <c r="A37" s="34" t="s">
        <v>1</v>
      </c>
      <c r="B37" s="36" t="s">
        <v>140</v>
      </c>
    </row>
    <row r="38" spans="1:2" x14ac:dyDescent="0.25">
      <c r="A38" s="34" t="s">
        <v>1</v>
      </c>
      <c r="B38" s="36" t="s">
        <v>140</v>
      </c>
    </row>
    <row r="39" spans="1:2" x14ac:dyDescent="0.25">
      <c r="A39" s="34" t="s">
        <v>1</v>
      </c>
      <c r="B39" s="36" t="s">
        <v>140</v>
      </c>
    </row>
    <row r="40" spans="1:2" x14ac:dyDescent="0.25">
      <c r="A40" s="34" t="s">
        <v>1</v>
      </c>
      <c r="B40" s="36" t="s">
        <v>140</v>
      </c>
    </row>
    <row r="41" spans="1:2" x14ac:dyDescent="0.25">
      <c r="A41" s="34" t="s">
        <v>1</v>
      </c>
      <c r="B41" s="36" t="s">
        <v>140</v>
      </c>
    </row>
    <row r="42" spans="1:2" x14ac:dyDescent="0.25">
      <c r="A42" s="34" t="s">
        <v>1</v>
      </c>
      <c r="B42" s="36" t="s">
        <v>140</v>
      </c>
    </row>
    <row r="43" spans="1:2" x14ac:dyDescent="0.25">
      <c r="A43" s="34" t="s">
        <v>1</v>
      </c>
      <c r="B43" s="36" t="s">
        <v>140</v>
      </c>
    </row>
    <row r="44" spans="1:2" x14ac:dyDescent="0.25">
      <c r="A44" s="34" t="s">
        <v>1</v>
      </c>
      <c r="B44" s="36" t="s">
        <v>140</v>
      </c>
    </row>
    <row r="45" spans="1:2" x14ac:dyDescent="0.25">
      <c r="A45" s="34" t="s">
        <v>1</v>
      </c>
      <c r="B45" s="36" t="s">
        <v>140</v>
      </c>
    </row>
    <row r="46" spans="1:2" x14ac:dyDescent="0.25">
      <c r="A46" s="34" t="s">
        <v>1</v>
      </c>
      <c r="B46" s="36" t="s">
        <v>140</v>
      </c>
    </row>
    <row r="47" spans="1:2" x14ac:dyDescent="0.25">
      <c r="A47" s="34" t="s">
        <v>1</v>
      </c>
      <c r="B47" s="36" t="s">
        <v>140</v>
      </c>
    </row>
    <row r="48" spans="1:2" x14ac:dyDescent="0.25">
      <c r="A48" s="34" t="s">
        <v>1</v>
      </c>
      <c r="B48" s="36" t="s">
        <v>140</v>
      </c>
    </row>
    <row r="49" spans="1:2" x14ac:dyDescent="0.25">
      <c r="A49" s="34" t="s">
        <v>1</v>
      </c>
      <c r="B49" s="36" t="s">
        <v>140</v>
      </c>
    </row>
    <row r="50" spans="1:2" x14ac:dyDescent="0.25">
      <c r="A50" s="34" t="s">
        <v>1</v>
      </c>
      <c r="B50" s="36" t="s">
        <v>140</v>
      </c>
    </row>
    <row r="51" spans="1:2" x14ac:dyDescent="0.25">
      <c r="A51" s="34" t="s">
        <v>1</v>
      </c>
      <c r="B51" s="36" t="s">
        <v>140</v>
      </c>
    </row>
    <row r="52" spans="1:2" x14ac:dyDescent="0.25">
      <c r="A52" s="34" t="s">
        <v>1</v>
      </c>
      <c r="B52" s="36" t="s">
        <v>140</v>
      </c>
    </row>
    <row r="53" spans="1:2" x14ac:dyDescent="0.25">
      <c r="A53" s="34" t="s">
        <v>1</v>
      </c>
      <c r="B53" s="36" t="s">
        <v>140</v>
      </c>
    </row>
    <row r="54" spans="1:2" x14ac:dyDescent="0.25">
      <c r="A54" s="34" t="s">
        <v>1</v>
      </c>
      <c r="B54" s="36" t="s">
        <v>140</v>
      </c>
    </row>
    <row r="55" spans="1:2" x14ac:dyDescent="0.25">
      <c r="A55" s="34" t="s">
        <v>1</v>
      </c>
      <c r="B55" s="36" t="s">
        <v>140</v>
      </c>
    </row>
    <row r="56" spans="1:2" x14ac:dyDescent="0.25">
      <c r="A56" s="34" t="s">
        <v>1</v>
      </c>
      <c r="B56" s="36" t="s">
        <v>140</v>
      </c>
    </row>
    <row r="57" spans="1:2" x14ac:dyDescent="0.25">
      <c r="A57" s="34" t="s">
        <v>1</v>
      </c>
      <c r="B57" s="36" t="s">
        <v>140</v>
      </c>
    </row>
    <row r="58" spans="1:2" x14ac:dyDescent="0.25">
      <c r="A58" s="34" t="s">
        <v>1</v>
      </c>
      <c r="B58" s="36" t="s">
        <v>140</v>
      </c>
    </row>
    <row r="59" spans="1:2" x14ac:dyDescent="0.25">
      <c r="A59" s="34" t="s">
        <v>1</v>
      </c>
      <c r="B59" s="36" t="s">
        <v>140</v>
      </c>
    </row>
    <row r="60" spans="1:2" x14ac:dyDescent="0.25">
      <c r="A60" s="34" t="s">
        <v>1</v>
      </c>
      <c r="B60" s="36" t="s">
        <v>140</v>
      </c>
    </row>
    <row r="61" spans="1:2" x14ac:dyDescent="0.25">
      <c r="A61" s="34" t="s">
        <v>1</v>
      </c>
      <c r="B61" s="36" t="s">
        <v>140</v>
      </c>
    </row>
    <row r="62" spans="1:2" x14ac:dyDescent="0.25">
      <c r="A62" s="34" t="s">
        <v>1</v>
      </c>
      <c r="B62" s="36" t="s">
        <v>140</v>
      </c>
    </row>
    <row r="63" spans="1:2" x14ac:dyDescent="0.25">
      <c r="A63" s="34" t="s">
        <v>1</v>
      </c>
      <c r="B63" s="36" t="s">
        <v>140</v>
      </c>
    </row>
    <row r="64" spans="1:2" x14ac:dyDescent="0.25">
      <c r="A64" s="34" t="s">
        <v>1</v>
      </c>
      <c r="B64" s="36" t="s">
        <v>140</v>
      </c>
    </row>
    <row r="65" spans="1:2" x14ac:dyDescent="0.25">
      <c r="A65" s="34" t="s">
        <v>1</v>
      </c>
      <c r="B65" s="36" t="s">
        <v>140</v>
      </c>
    </row>
    <row r="66" spans="1:2" x14ac:dyDescent="0.25">
      <c r="A66" s="34" t="s">
        <v>1</v>
      </c>
      <c r="B66" s="36" t="s">
        <v>140</v>
      </c>
    </row>
    <row r="67" spans="1:2" x14ac:dyDescent="0.25">
      <c r="A67" s="34" t="s">
        <v>1</v>
      </c>
      <c r="B67" s="36" t="s">
        <v>140</v>
      </c>
    </row>
    <row r="68" spans="1:2" x14ac:dyDescent="0.25">
      <c r="A68" s="34" t="s">
        <v>1</v>
      </c>
      <c r="B68" s="36" t="s">
        <v>140</v>
      </c>
    </row>
    <row r="69" spans="1:2" x14ac:dyDescent="0.25">
      <c r="A69" s="34" t="s">
        <v>1</v>
      </c>
      <c r="B69" s="36" t="s">
        <v>140</v>
      </c>
    </row>
    <row r="70" spans="1:2" x14ac:dyDescent="0.25">
      <c r="A70" s="34" t="s">
        <v>1</v>
      </c>
      <c r="B70" s="36" t="s">
        <v>140</v>
      </c>
    </row>
    <row r="71" spans="1:2" x14ac:dyDescent="0.25">
      <c r="A71" s="34" t="s">
        <v>1</v>
      </c>
      <c r="B71" s="36" t="s">
        <v>140</v>
      </c>
    </row>
    <row r="72" spans="1:2" x14ac:dyDescent="0.25">
      <c r="A72" s="34" t="s">
        <v>1</v>
      </c>
      <c r="B72" s="36" t="s">
        <v>140</v>
      </c>
    </row>
    <row r="73" spans="1:2" x14ac:dyDescent="0.25">
      <c r="A73" s="34" t="s">
        <v>1</v>
      </c>
      <c r="B73" s="36" t="s">
        <v>140</v>
      </c>
    </row>
    <row r="74" spans="1:2" x14ac:dyDescent="0.25">
      <c r="A74" s="34" t="s">
        <v>1</v>
      </c>
      <c r="B74" s="36" t="s">
        <v>140</v>
      </c>
    </row>
    <row r="75" spans="1:2" x14ac:dyDescent="0.25">
      <c r="A75" s="34" t="s">
        <v>1</v>
      </c>
      <c r="B75" s="36" t="s">
        <v>140</v>
      </c>
    </row>
    <row r="76" spans="1:2" x14ac:dyDescent="0.25">
      <c r="A76" s="34" t="s">
        <v>1</v>
      </c>
      <c r="B76" s="36" t="s">
        <v>140</v>
      </c>
    </row>
    <row r="77" spans="1:2" x14ac:dyDescent="0.25">
      <c r="A77" s="34" t="s">
        <v>1</v>
      </c>
      <c r="B77" s="36" t="s">
        <v>140</v>
      </c>
    </row>
    <row r="78" spans="1:2" x14ac:dyDescent="0.25">
      <c r="A78" s="34" t="s">
        <v>1</v>
      </c>
      <c r="B78" s="36" t="s">
        <v>140</v>
      </c>
    </row>
    <row r="79" spans="1:2" x14ac:dyDescent="0.25">
      <c r="A79" s="34" t="s">
        <v>1</v>
      </c>
      <c r="B79" s="36" t="s">
        <v>140</v>
      </c>
    </row>
    <row r="80" spans="1:2" x14ac:dyDescent="0.25">
      <c r="A80" s="34" t="s">
        <v>1</v>
      </c>
      <c r="B80" s="3" t="s">
        <v>141</v>
      </c>
    </row>
    <row r="81" spans="1:2" x14ac:dyDescent="0.25">
      <c r="A81" s="34" t="s">
        <v>1</v>
      </c>
      <c r="B81" s="3" t="s">
        <v>141</v>
      </c>
    </row>
    <row r="82" spans="1:2" x14ac:dyDescent="0.25">
      <c r="A82" s="34" t="s">
        <v>1</v>
      </c>
      <c r="B82" s="3" t="s">
        <v>141</v>
      </c>
    </row>
    <row r="83" spans="1:2" x14ac:dyDescent="0.25">
      <c r="A83" s="34" t="s">
        <v>1</v>
      </c>
      <c r="B83" s="3" t="s">
        <v>141</v>
      </c>
    </row>
    <row r="84" spans="1:2" x14ac:dyDescent="0.25">
      <c r="A84" s="34" t="s">
        <v>1</v>
      </c>
      <c r="B84" s="3" t="s">
        <v>141</v>
      </c>
    </row>
    <row r="85" spans="1:2" x14ac:dyDescent="0.25">
      <c r="A85" s="34" t="s">
        <v>1</v>
      </c>
      <c r="B85" s="3" t="s">
        <v>141</v>
      </c>
    </row>
    <row r="86" spans="1:2" x14ac:dyDescent="0.25">
      <c r="A86" s="34" t="s">
        <v>1</v>
      </c>
      <c r="B86" s="3" t="s">
        <v>141</v>
      </c>
    </row>
    <row r="87" spans="1:2" x14ac:dyDescent="0.25">
      <c r="A87" s="34" t="s">
        <v>1</v>
      </c>
      <c r="B87" s="3" t="s">
        <v>141</v>
      </c>
    </row>
    <row r="88" spans="1:2" x14ac:dyDescent="0.25">
      <c r="A88" s="34" t="s">
        <v>1</v>
      </c>
      <c r="B88" s="3" t="s">
        <v>141</v>
      </c>
    </row>
    <row r="89" spans="1:2" x14ac:dyDescent="0.25">
      <c r="A89" s="34" t="s">
        <v>1</v>
      </c>
      <c r="B89" s="3" t="s">
        <v>141</v>
      </c>
    </row>
    <row r="90" spans="1:2" x14ac:dyDescent="0.25">
      <c r="A90" s="34" t="s">
        <v>1</v>
      </c>
      <c r="B90" s="3" t="s">
        <v>141</v>
      </c>
    </row>
    <row r="91" spans="1:2" x14ac:dyDescent="0.25">
      <c r="A91" s="34" t="s">
        <v>1</v>
      </c>
      <c r="B91" s="3" t="s">
        <v>141</v>
      </c>
    </row>
    <row r="92" spans="1:2" x14ac:dyDescent="0.25">
      <c r="A92" s="34" t="s">
        <v>1</v>
      </c>
      <c r="B92" s="3" t="s">
        <v>141</v>
      </c>
    </row>
    <row r="93" spans="1:2" x14ac:dyDescent="0.25">
      <c r="A93" s="34" t="s">
        <v>1</v>
      </c>
      <c r="B93" s="3" t="s">
        <v>141</v>
      </c>
    </row>
    <row r="94" spans="1:2" x14ac:dyDescent="0.25">
      <c r="A94" s="34" t="s">
        <v>1</v>
      </c>
      <c r="B94" s="3" t="s">
        <v>141</v>
      </c>
    </row>
    <row r="95" spans="1:2" x14ac:dyDescent="0.25">
      <c r="A95" s="34" t="s">
        <v>1</v>
      </c>
      <c r="B95" s="3" t="s">
        <v>141</v>
      </c>
    </row>
    <row r="96" spans="1:2" x14ac:dyDescent="0.25">
      <c r="A96" s="34" t="s">
        <v>1</v>
      </c>
      <c r="B96" s="3" t="s">
        <v>141</v>
      </c>
    </row>
    <row r="97" spans="1:2" x14ac:dyDescent="0.25">
      <c r="A97" s="34" t="s">
        <v>1</v>
      </c>
      <c r="B97" s="3" t="s">
        <v>141</v>
      </c>
    </row>
    <row r="98" spans="1:2" x14ac:dyDescent="0.25">
      <c r="A98" s="34" t="s">
        <v>1</v>
      </c>
      <c r="B98" s="3" t="s">
        <v>141</v>
      </c>
    </row>
    <row r="99" spans="1:2" x14ac:dyDescent="0.25">
      <c r="A99" s="34" t="s">
        <v>1</v>
      </c>
      <c r="B99" s="3" t="s">
        <v>141</v>
      </c>
    </row>
    <row r="100" spans="1:2" x14ac:dyDescent="0.25">
      <c r="A100" s="34" t="s">
        <v>1</v>
      </c>
      <c r="B100" s="3" t="s">
        <v>141</v>
      </c>
    </row>
    <row r="101" spans="1:2" x14ac:dyDescent="0.25">
      <c r="A101" s="34" t="s">
        <v>1</v>
      </c>
      <c r="B101" s="3" t="s">
        <v>141</v>
      </c>
    </row>
    <row r="102" spans="1:2" x14ac:dyDescent="0.25">
      <c r="A102" s="35" t="s">
        <v>0</v>
      </c>
      <c r="B102" s="3" t="s">
        <v>139</v>
      </c>
    </row>
    <row r="103" spans="1:2" x14ac:dyDescent="0.25">
      <c r="A103" s="35" t="s">
        <v>0</v>
      </c>
      <c r="B103" s="3" t="s">
        <v>139</v>
      </c>
    </row>
    <row r="104" spans="1:2" x14ac:dyDescent="0.25">
      <c r="A104" s="35" t="s">
        <v>0</v>
      </c>
      <c r="B104" s="3" t="s">
        <v>139</v>
      </c>
    </row>
    <row r="105" spans="1:2" x14ac:dyDescent="0.25">
      <c r="A105" s="35" t="s">
        <v>0</v>
      </c>
      <c r="B105" s="3" t="s">
        <v>139</v>
      </c>
    </row>
    <row r="106" spans="1:2" x14ac:dyDescent="0.25">
      <c r="A106" s="35" t="s">
        <v>0</v>
      </c>
      <c r="B106" s="3" t="s">
        <v>139</v>
      </c>
    </row>
    <row r="107" spans="1:2" x14ac:dyDescent="0.25">
      <c r="A107" s="35" t="s">
        <v>0</v>
      </c>
      <c r="B107" s="3" t="s">
        <v>139</v>
      </c>
    </row>
    <row r="108" spans="1:2" x14ac:dyDescent="0.25">
      <c r="A108" s="35" t="s">
        <v>0</v>
      </c>
      <c r="B108" s="3" t="s">
        <v>139</v>
      </c>
    </row>
    <row r="109" spans="1:2" x14ac:dyDescent="0.25">
      <c r="A109" s="35" t="s">
        <v>0</v>
      </c>
      <c r="B109" s="3" t="s">
        <v>139</v>
      </c>
    </row>
    <row r="110" spans="1:2" x14ac:dyDescent="0.25">
      <c r="A110" s="35" t="s">
        <v>0</v>
      </c>
      <c r="B110" s="3" t="s">
        <v>139</v>
      </c>
    </row>
    <row r="111" spans="1:2" x14ac:dyDescent="0.25">
      <c r="A111" s="35" t="s">
        <v>0</v>
      </c>
      <c r="B111" s="3" t="s">
        <v>139</v>
      </c>
    </row>
    <row r="112" spans="1:2" x14ac:dyDescent="0.25">
      <c r="A112" s="35" t="s">
        <v>0</v>
      </c>
      <c r="B112" s="3" t="s">
        <v>139</v>
      </c>
    </row>
    <row r="113" spans="1:2" x14ac:dyDescent="0.25">
      <c r="A113" s="35" t="s">
        <v>0</v>
      </c>
      <c r="B113" s="3" t="s">
        <v>139</v>
      </c>
    </row>
    <row r="114" spans="1:2" x14ac:dyDescent="0.25">
      <c r="A114" s="35" t="s">
        <v>0</v>
      </c>
      <c r="B114" s="3" t="s">
        <v>139</v>
      </c>
    </row>
    <row r="115" spans="1:2" x14ac:dyDescent="0.25">
      <c r="A115" s="35" t="s">
        <v>0</v>
      </c>
      <c r="B115" s="3" t="s">
        <v>139</v>
      </c>
    </row>
    <row r="116" spans="1:2" x14ac:dyDescent="0.25">
      <c r="A116" s="35" t="s">
        <v>0</v>
      </c>
      <c r="B116" s="3" t="s">
        <v>139</v>
      </c>
    </row>
    <row r="117" spans="1:2" x14ac:dyDescent="0.25">
      <c r="A117" s="35" t="s">
        <v>0</v>
      </c>
      <c r="B117" s="3" t="s">
        <v>139</v>
      </c>
    </row>
    <row r="118" spans="1:2" x14ac:dyDescent="0.25">
      <c r="A118" s="35" t="s">
        <v>0</v>
      </c>
      <c r="B118" s="3" t="s">
        <v>139</v>
      </c>
    </row>
    <row r="119" spans="1:2" x14ac:dyDescent="0.25">
      <c r="A119" s="35" t="s">
        <v>0</v>
      </c>
      <c r="B119" s="3" t="s">
        <v>139</v>
      </c>
    </row>
    <row r="120" spans="1:2" x14ac:dyDescent="0.25">
      <c r="A120" s="35" t="s">
        <v>0</v>
      </c>
      <c r="B120" s="3" t="s">
        <v>139</v>
      </c>
    </row>
    <row r="121" spans="1:2" x14ac:dyDescent="0.25">
      <c r="A121" s="35" t="s">
        <v>0</v>
      </c>
      <c r="B121" s="3" t="s">
        <v>139</v>
      </c>
    </row>
    <row r="122" spans="1:2" x14ac:dyDescent="0.25">
      <c r="A122" s="35" t="s">
        <v>0</v>
      </c>
      <c r="B122" s="3" t="s">
        <v>139</v>
      </c>
    </row>
    <row r="123" spans="1:2" x14ac:dyDescent="0.25">
      <c r="A123" s="35" t="s">
        <v>0</v>
      </c>
      <c r="B123" s="3" t="s">
        <v>139</v>
      </c>
    </row>
    <row r="124" spans="1:2" x14ac:dyDescent="0.25">
      <c r="A124" s="35" t="s">
        <v>0</v>
      </c>
      <c r="B124" s="37" t="s">
        <v>140</v>
      </c>
    </row>
    <row r="125" spans="1:2" x14ac:dyDescent="0.25">
      <c r="A125" s="35" t="s">
        <v>0</v>
      </c>
      <c r="B125" s="37" t="s">
        <v>140</v>
      </c>
    </row>
    <row r="126" spans="1:2" x14ac:dyDescent="0.25">
      <c r="A126" s="35" t="s">
        <v>0</v>
      </c>
      <c r="B126" s="37" t="s">
        <v>140</v>
      </c>
    </row>
    <row r="127" spans="1:2" x14ac:dyDescent="0.25">
      <c r="A127" s="35" t="s">
        <v>0</v>
      </c>
      <c r="B127" s="37" t="s">
        <v>140</v>
      </c>
    </row>
    <row r="128" spans="1:2" x14ac:dyDescent="0.25">
      <c r="A128" s="35" t="s">
        <v>0</v>
      </c>
      <c r="B128" s="37" t="s">
        <v>140</v>
      </c>
    </row>
    <row r="129" spans="1:2" x14ac:dyDescent="0.25">
      <c r="A129" s="35" t="s">
        <v>0</v>
      </c>
      <c r="B129" s="37" t="s">
        <v>140</v>
      </c>
    </row>
    <row r="130" spans="1:2" x14ac:dyDescent="0.25">
      <c r="A130" s="35" t="s">
        <v>0</v>
      </c>
      <c r="B130" s="37" t="s">
        <v>140</v>
      </c>
    </row>
    <row r="131" spans="1:2" x14ac:dyDescent="0.25">
      <c r="A131" s="35" t="s">
        <v>0</v>
      </c>
      <c r="B131" s="37" t="s">
        <v>140</v>
      </c>
    </row>
    <row r="132" spans="1:2" x14ac:dyDescent="0.25">
      <c r="A132" s="35" t="s">
        <v>0</v>
      </c>
      <c r="B132" s="37" t="s">
        <v>140</v>
      </c>
    </row>
    <row r="133" spans="1:2" x14ac:dyDescent="0.25">
      <c r="A133" s="35" t="s">
        <v>0</v>
      </c>
      <c r="B133" s="37" t="s">
        <v>140</v>
      </c>
    </row>
    <row r="134" spans="1:2" x14ac:dyDescent="0.25">
      <c r="A134" s="35" t="s">
        <v>0</v>
      </c>
      <c r="B134" s="37" t="s">
        <v>140</v>
      </c>
    </row>
    <row r="135" spans="1:2" x14ac:dyDescent="0.25">
      <c r="A135" s="35" t="s">
        <v>0</v>
      </c>
      <c r="B135" s="37" t="s">
        <v>140</v>
      </c>
    </row>
    <row r="136" spans="1:2" x14ac:dyDescent="0.25">
      <c r="A136" s="35" t="s">
        <v>0</v>
      </c>
      <c r="B136" s="37" t="s">
        <v>140</v>
      </c>
    </row>
    <row r="137" spans="1:2" x14ac:dyDescent="0.25">
      <c r="A137" s="35" t="s">
        <v>0</v>
      </c>
      <c r="B137" s="37" t="s">
        <v>140</v>
      </c>
    </row>
    <row r="138" spans="1:2" x14ac:dyDescent="0.25">
      <c r="A138" s="35" t="s">
        <v>0</v>
      </c>
      <c r="B138" s="37" t="s">
        <v>140</v>
      </c>
    </row>
    <row r="139" spans="1:2" x14ac:dyDescent="0.25">
      <c r="A139" s="35" t="s">
        <v>0</v>
      </c>
      <c r="B139" s="37" t="s">
        <v>140</v>
      </c>
    </row>
    <row r="140" spans="1:2" x14ac:dyDescent="0.25">
      <c r="A140" s="35" t="s">
        <v>0</v>
      </c>
      <c r="B140" s="37" t="s">
        <v>140</v>
      </c>
    </row>
    <row r="141" spans="1:2" x14ac:dyDescent="0.25">
      <c r="A141" s="35" t="s">
        <v>0</v>
      </c>
      <c r="B141" s="37" t="s">
        <v>140</v>
      </c>
    </row>
    <row r="142" spans="1:2" x14ac:dyDescent="0.25">
      <c r="A142" s="35" t="s">
        <v>0</v>
      </c>
      <c r="B142" s="37" t="s">
        <v>140</v>
      </c>
    </row>
    <row r="143" spans="1:2" x14ac:dyDescent="0.25">
      <c r="A143" s="35" t="s">
        <v>0</v>
      </c>
      <c r="B143" s="37" t="s">
        <v>140</v>
      </c>
    </row>
    <row r="144" spans="1:2" x14ac:dyDescent="0.25">
      <c r="A144" s="35" t="s">
        <v>0</v>
      </c>
      <c r="B144" s="37" t="s">
        <v>140</v>
      </c>
    </row>
    <row r="145" spans="1:2" x14ac:dyDescent="0.25">
      <c r="A145" s="35" t="s">
        <v>0</v>
      </c>
      <c r="B145" s="37" t="s">
        <v>140</v>
      </c>
    </row>
    <row r="146" spans="1:2" x14ac:dyDescent="0.25">
      <c r="A146" s="35" t="s">
        <v>0</v>
      </c>
      <c r="B146" s="37" t="s">
        <v>140</v>
      </c>
    </row>
    <row r="147" spans="1:2" x14ac:dyDescent="0.25">
      <c r="A147" s="35" t="s">
        <v>0</v>
      </c>
      <c r="B147" s="37" t="s">
        <v>140</v>
      </c>
    </row>
    <row r="148" spans="1:2" x14ac:dyDescent="0.25">
      <c r="A148" s="35" t="s">
        <v>0</v>
      </c>
      <c r="B148" s="37" t="s">
        <v>140</v>
      </c>
    </row>
    <row r="149" spans="1:2" x14ac:dyDescent="0.25">
      <c r="A149" s="35" t="s">
        <v>0</v>
      </c>
      <c r="B149" s="37" t="s">
        <v>140</v>
      </c>
    </row>
    <row r="150" spans="1:2" x14ac:dyDescent="0.25">
      <c r="A150" s="35" t="s">
        <v>0</v>
      </c>
      <c r="B150" s="37" t="s">
        <v>140</v>
      </c>
    </row>
    <row r="151" spans="1:2" x14ac:dyDescent="0.25">
      <c r="A151" s="35" t="s">
        <v>0</v>
      </c>
      <c r="B151" s="37" t="s">
        <v>140</v>
      </c>
    </row>
    <row r="152" spans="1:2" x14ac:dyDescent="0.25">
      <c r="A152" s="35" t="s">
        <v>0</v>
      </c>
      <c r="B152" s="37" t="s">
        <v>140</v>
      </c>
    </row>
    <row r="153" spans="1:2" x14ac:dyDescent="0.25">
      <c r="A153" s="35" t="s">
        <v>0</v>
      </c>
      <c r="B153" s="37" t="s">
        <v>140</v>
      </c>
    </row>
    <row r="154" spans="1:2" x14ac:dyDescent="0.25">
      <c r="A154" s="35" t="s">
        <v>0</v>
      </c>
      <c r="B154" s="37" t="s">
        <v>140</v>
      </c>
    </row>
    <row r="155" spans="1:2" x14ac:dyDescent="0.25">
      <c r="A155" s="35" t="s">
        <v>0</v>
      </c>
      <c r="B155" s="37" t="s">
        <v>140</v>
      </c>
    </row>
    <row r="156" spans="1:2" x14ac:dyDescent="0.25">
      <c r="A156" s="35" t="s">
        <v>0</v>
      </c>
      <c r="B156" s="37" t="s">
        <v>140</v>
      </c>
    </row>
    <row r="157" spans="1:2" x14ac:dyDescent="0.25">
      <c r="A157" s="35" t="s">
        <v>0</v>
      </c>
      <c r="B157" s="37" t="s">
        <v>140</v>
      </c>
    </row>
    <row r="158" spans="1:2" x14ac:dyDescent="0.25">
      <c r="A158" s="35" t="s">
        <v>0</v>
      </c>
      <c r="B158" s="37" t="s">
        <v>140</v>
      </c>
    </row>
    <row r="159" spans="1:2" x14ac:dyDescent="0.25">
      <c r="A159" s="35" t="s">
        <v>0</v>
      </c>
      <c r="B159" s="37" t="s">
        <v>140</v>
      </c>
    </row>
    <row r="160" spans="1:2" x14ac:dyDescent="0.25">
      <c r="A160" s="35" t="s">
        <v>0</v>
      </c>
      <c r="B160" s="37" t="s">
        <v>140</v>
      </c>
    </row>
    <row r="161" spans="1:2" x14ac:dyDescent="0.25">
      <c r="A161" s="35" t="s">
        <v>0</v>
      </c>
      <c r="B161" s="37" t="s">
        <v>140</v>
      </c>
    </row>
    <row r="162" spans="1:2" x14ac:dyDescent="0.25">
      <c r="A162" s="35" t="s">
        <v>0</v>
      </c>
      <c r="B162" s="37" t="s">
        <v>140</v>
      </c>
    </row>
    <row r="163" spans="1:2" x14ac:dyDescent="0.25">
      <c r="A163" s="35" t="s">
        <v>0</v>
      </c>
      <c r="B163" s="37" t="s">
        <v>140</v>
      </c>
    </row>
    <row r="164" spans="1:2" x14ac:dyDescent="0.25">
      <c r="A164" s="35" t="s">
        <v>0</v>
      </c>
      <c r="B164" s="37" t="s">
        <v>140</v>
      </c>
    </row>
    <row r="165" spans="1:2" x14ac:dyDescent="0.25">
      <c r="A165" s="35" t="s">
        <v>0</v>
      </c>
      <c r="B165" s="37" t="s">
        <v>140</v>
      </c>
    </row>
    <row r="166" spans="1:2" x14ac:dyDescent="0.25">
      <c r="A166" s="35" t="s">
        <v>0</v>
      </c>
      <c r="B166" s="37" t="s">
        <v>140</v>
      </c>
    </row>
    <row r="167" spans="1:2" x14ac:dyDescent="0.25">
      <c r="A167" s="35" t="s">
        <v>0</v>
      </c>
      <c r="B167" s="37" t="s">
        <v>140</v>
      </c>
    </row>
    <row r="168" spans="1:2" x14ac:dyDescent="0.25">
      <c r="A168" s="35" t="s">
        <v>0</v>
      </c>
      <c r="B168" s="37" t="s">
        <v>140</v>
      </c>
    </row>
    <row r="169" spans="1:2" x14ac:dyDescent="0.25">
      <c r="A169" s="35" t="s">
        <v>0</v>
      </c>
      <c r="B169" s="37" t="s">
        <v>140</v>
      </c>
    </row>
    <row r="170" spans="1:2" x14ac:dyDescent="0.25">
      <c r="A170" s="35" t="s">
        <v>0</v>
      </c>
      <c r="B170" s="37" t="s">
        <v>140</v>
      </c>
    </row>
    <row r="171" spans="1:2" x14ac:dyDescent="0.25">
      <c r="A171" s="35" t="s">
        <v>0</v>
      </c>
      <c r="B171" s="37" t="s">
        <v>140</v>
      </c>
    </row>
    <row r="172" spans="1:2" x14ac:dyDescent="0.25">
      <c r="A172" s="35" t="s">
        <v>0</v>
      </c>
      <c r="B172" s="37" t="s">
        <v>140</v>
      </c>
    </row>
    <row r="173" spans="1:2" x14ac:dyDescent="0.25">
      <c r="A173" s="35" t="s">
        <v>0</v>
      </c>
      <c r="B173" s="37" t="s">
        <v>140</v>
      </c>
    </row>
    <row r="174" spans="1:2" x14ac:dyDescent="0.25">
      <c r="A174" s="35" t="s">
        <v>0</v>
      </c>
      <c r="B174" s="37" t="s">
        <v>140</v>
      </c>
    </row>
    <row r="175" spans="1:2" x14ac:dyDescent="0.25">
      <c r="A175" s="35" t="s">
        <v>0</v>
      </c>
      <c r="B175" s="37" t="s">
        <v>140</v>
      </c>
    </row>
    <row r="176" spans="1:2" x14ac:dyDescent="0.25">
      <c r="A176" s="35" t="s">
        <v>0</v>
      </c>
      <c r="B176" s="37" t="s">
        <v>140</v>
      </c>
    </row>
    <row r="177" spans="1:2" x14ac:dyDescent="0.25">
      <c r="A177" s="35" t="s">
        <v>0</v>
      </c>
      <c r="B177" s="37" t="s">
        <v>140</v>
      </c>
    </row>
    <row r="178" spans="1:2" x14ac:dyDescent="0.25">
      <c r="A178" s="35" t="s">
        <v>0</v>
      </c>
      <c r="B178" s="37" t="s">
        <v>140</v>
      </c>
    </row>
    <row r="179" spans="1:2" x14ac:dyDescent="0.25">
      <c r="A179" s="35" t="s">
        <v>0</v>
      </c>
      <c r="B179" s="37" t="s">
        <v>140</v>
      </c>
    </row>
    <row r="180" spans="1:2" x14ac:dyDescent="0.25">
      <c r="A180" s="35" t="s">
        <v>0</v>
      </c>
      <c r="B180" s="37" t="s">
        <v>140</v>
      </c>
    </row>
    <row r="181" spans="1:2" x14ac:dyDescent="0.25">
      <c r="A181" s="35" t="s">
        <v>0</v>
      </c>
      <c r="B181" s="37" t="s">
        <v>140</v>
      </c>
    </row>
    <row r="182" spans="1:2" x14ac:dyDescent="0.25">
      <c r="A182" s="35" t="s">
        <v>0</v>
      </c>
      <c r="B182" s="37" t="s">
        <v>140</v>
      </c>
    </row>
    <row r="183" spans="1:2" x14ac:dyDescent="0.25">
      <c r="A183" s="35" t="s">
        <v>0</v>
      </c>
      <c r="B183" s="37" t="s">
        <v>140</v>
      </c>
    </row>
    <row r="184" spans="1:2" x14ac:dyDescent="0.25">
      <c r="A184" s="35" t="s">
        <v>0</v>
      </c>
      <c r="B184" s="37" t="s">
        <v>141</v>
      </c>
    </row>
    <row r="185" spans="1:2" x14ac:dyDescent="0.25">
      <c r="A185" s="35" t="s">
        <v>0</v>
      </c>
      <c r="B185" s="37" t="s">
        <v>141</v>
      </c>
    </row>
    <row r="186" spans="1:2" x14ac:dyDescent="0.25">
      <c r="A186" s="35" t="s">
        <v>0</v>
      </c>
      <c r="B186" s="37" t="s">
        <v>141</v>
      </c>
    </row>
    <row r="187" spans="1:2" x14ac:dyDescent="0.25">
      <c r="A187" s="35" t="s">
        <v>0</v>
      </c>
      <c r="B187" s="37" t="s">
        <v>141</v>
      </c>
    </row>
    <row r="188" spans="1:2" x14ac:dyDescent="0.25">
      <c r="A188" s="35" t="s">
        <v>0</v>
      </c>
      <c r="B188" s="37" t="s">
        <v>141</v>
      </c>
    </row>
    <row r="189" spans="1:2" x14ac:dyDescent="0.25">
      <c r="A189" s="35" t="s">
        <v>0</v>
      </c>
      <c r="B189" s="37" t="s">
        <v>141</v>
      </c>
    </row>
    <row r="190" spans="1:2" x14ac:dyDescent="0.25">
      <c r="A190" s="35" t="s">
        <v>0</v>
      </c>
      <c r="B190" s="37" t="s">
        <v>141</v>
      </c>
    </row>
    <row r="191" spans="1:2" x14ac:dyDescent="0.25">
      <c r="A191" s="35" t="s">
        <v>0</v>
      </c>
      <c r="B191" s="37" t="s">
        <v>141</v>
      </c>
    </row>
    <row r="192" spans="1:2" x14ac:dyDescent="0.25">
      <c r="A192" s="35" t="s">
        <v>0</v>
      </c>
      <c r="B192" s="37" t="s">
        <v>141</v>
      </c>
    </row>
    <row r="193" spans="1:2" x14ac:dyDescent="0.25">
      <c r="A193" s="35" t="s">
        <v>0</v>
      </c>
      <c r="B193" s="37" t="s">
        <v>141</v>
      </c>
    </row>
    <row r="194" spans="1:2" x14ac:dyDescent="0.25">
      <c r="A194" s="35" t="s">
        <v>0</v>
      </c>
      <c r="B194" s="37" t="s">
        <v>141</v>
      </c>
    </row>
    <row r="195" spans="1:2" x14ac:dyDescent="0.25">
      <c r="A195" s="35" t="s">
        <v>0</v>
      </c>
      <c r="B195" s="37" t="s">
        <v>141</v>
      </c>
    </row>
    <row r="196" spans="1:2" x14ac:dyDescent="0.25">
      <c r="A196" s="35" t="s">
        <v>0</v>
      </c>
      <c r="B196" s="37" t="s">
        <v>141</v>
      </c>
    </row>
    <row r="197" spans="1:2" x14ac:dyDescent="0.25">
      <c r="A197" s="35" t="s">
        <v>0</v>
      </c>
      <c r="B197" s="37" t="s">
        <v>141</v>
      </c>
    </row>
    <row r="198" spans="1:2" x14ac:dyDescent="0.25">
      <c r="A198" s="35" t="s">
        <v>0</v>
      </c>
      <c r="B198" s="37" t="s">
        <v>141</v>
      </c>
    </row>
    <row r="199" spans="1:2" x14ac:dyDescent="0.25">
      <c r="A199" s="35" t="s">
        <v>0</v>
      </c>
      <c r="B199" s="37" t="s">
        <v>141</v>
      </c>
    </row>
    <row r="200" spans="1:2" x14ac:dyDescent="0.25">
      <c r="A200" s="35" t="s">
        <v>0</v>
      </c>
      <c r="B200" s="37" t="s">
        <v>141</v>
      </c>
    </row>
    <row r="201" spans="1:2" x14ac:dyDescent="0.25">
      <c r="A201" s="35" t="s">
        <v>0</v>
      </c>
      <c r="B201" s="37" t="s">
        <v>141</v>
      </c>
    </row>
    <row r="202" spans="1:2" x14ac:dyDescent="0.25">
      <c r="A202" s="35"/>
      <c r="B202" s="3"/>
    </row>
    <row r="203" spans="1:2" x14ac:dyDescent="0.25">
      <c r="A203" s="35"/>
      <c r="B203" s="3"/>
    </row>
    <row r="204" spans="1:2" x14ac:dyDescent="0.25">
      <c r="A204" s="35"/>
      <c r="B204" s="3"/>
    </row>
    <row r="205" spans="1:2" x14ac:dyDescent="0.25">
      <c r="A205" s="35"/>
      <c r="B205" s="3"/>
    </row>
    <row r="206" spans="1:2" x14ac:dyDescent="0.25">
      <c r="A206" s="35"/>
      <c r="B206" s="3"/>
    </row>
    <row r="207" spans="1:2" x14ac:dyDescent="0.25">
      <c r="A207" s="35"/>
      <c r="B207" s="3"/>
    </row>
    <row r="208" spans="1:2" x14ac:dyDescent="0.25">
      <c r="A208" s="35"/>
      <c r="B208" s="3"/>
    </row>
    <row r="209" spans="1:2" x14ac:dyDescent="0.25">
      <c r="A209" s="35"/>
      <c r="B209" s="3"/>
    </row>
    <row r="210" spans="1:2" x14ac:dyDescent="0.25">
      <c r="B210" s="3"/>
    </row>
    <row r="211" spans="1:2" x14ac:dyDescent="0.25">
      <c r="B211" s="3"/>
    </row>
    <row r="212" spans="1:2" x14ac:dyDescent="0.25">
      <c r="B212" s="3"/>
    </row>
    <row r="213" spans="1:2" x14ac:dyDescent="0.25">
      <c r="B213" s="3"/>
    </row>
    <row r="214" spans="1:2" x14ac:dyDescent="0.25">
      <c r="B214" s="3"/>
    </row>
    <row r="215" spans="1:2" x14ac:dyDescent="0.25">
      <c r="B215" s="3"/>
    </row>
    <row r="216" spans="1:2" x14ac:dyDescent="0.25">
      <c r="B216" s="3"/>
    </row>
    <row r="217" spans="1:2" x14ac:dyDescent="0.25">
      <c r="B217" s="3"/>
    </row>
    <row r="218" spans="1:2" x14ac:dyDescent="0.25">
      <c r="B218" s="3"/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7F3F-0649-46FC-9DC8-CBEAB197E4E9}">
  <dimension ref="A1:R11"/>
  <sheetViews>
    <sheetView showGridLines="0" workbookViewId="0">
      <pane ySplit="1" topLeftCell="A2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9.85546875" style="2" customWidth="1"/>
    <col min="2" max="2" width="12.7109375" style="2" bestFit="1" customWidth="1"/>
    <col min="3" max="3" width="1.7109375" style="2" customWidth="1"/>
    <col min="4" max="4" width="82.42578125" style="2" bestFit="1" customWidth="1"/>
    <col min="5" max="5" width="1.7109375" style="2" customWidth="1"/>
    <col min="6" max="6" width="17.28515625" style="11" customWidth="1"/>
    <col min="7" max="9" width="17.28515625" style="2" customWidth="1"/>
    <col min="10" max="11" width="15.85546875" style="2" customWidth="1"/>
    <col min="12" max="16384" width="11.42578125" style="2"/>
  </cols>
  <sheetData>
    <row r="1" spans="1:18" x14ac:dyDescent="0.25">
      <c r="A1" s="29" t="s">
        <v>155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8" x14ac:dyDescent="0.25">
      <c r="A3" s="11" t="s">
        <v>172</v>
      </c>
      <c r="B3" s="3"/>
      <c r="F3" s="2"/>
    </row>
    <row r="5" spans="1:18" s="40" customFormat="1" x14ac:dyDescent="0.25">
      <c r="A5" s="41"/>
      <c r="B5" s="42"/>
      <c r="C5" s="42"/>
      <c r="F5" s="41" t="s">
        <v>159</v>
      </c>
    </row>
    <row r="6" spans="1:18" s="40" customFormat="1" x14ac:dyDescent="0.25">
      <c r="A6" s="43"/>
      <c r="B6" s="46"/>
      <c r="C6" s="45"/>
      <c r="F6" s="47" t="s">
        <v>162</v>
      </c>
      <c r="G6" s="47" t="s">
        <v>162</v>
      </c>
      <c r="H6" s="47" t="s">
        <v>163</v>
      </c>
      <c r="I6" s="47" t="s">
        <v>163</v>
      </c>
      <c r="J6" s="47" t="s">
        <v>164</v>
      </c>
      <c r="K6" s="47" t="s">
        <v>164</v>
      </c>
    </row>
    <row r="7" spans="1:18" s="40" customFormat="1" x14ac:dyDescent="0.25">
      <c r="A7" s="40" t="s">
        <v>160</v>
      </c>
      <c r="B7" s="44">
        <f>IF((G8-F8)/(SQRT(H8/J8+I8/K8))&lt;0,((G8-F8)/(SQRT(H8/J8+I8/K8)))*-1,(G8-F8)/(SQRT(H8/J8+I8/K8)))</f>
        <v>1.7589829801718968</v>
      </c>
      <c r="C7" s="45"/>
      <c r="D7" s="50" t="s">
        <v>167</v>
      </c>
      <c r="F7" s="47" t="s">
        <v>165</v>
      </c>
      <c r="G7" s="47" t="s">
        <v>166</v>
      </c>
      <c r="H7" s="47" t="s">
        <v>165</v>
      </c>
      <c r="I7" s="47" t="s">
        <v>166</v>
      </c>
      <c r="J7" s="47" t="s">
        <v>165</v>
      </c>
      <c r="K7" s="47" t="s">
        <v>166</v>
      </c>
    </row>
    <row r="8" spans="1:18" s="40" customFormat="1" x14ac:dyDescent="0.25">
      <c r="A8" s="40" t="s">
        <v>161</v>
      </c>
      <c r="B8" s="44">
        <f>B7/SQRT((J8+K8)/4)</f>
        <v>0.24875775865425412</v>
      </c>
      <c r="C8" s="45"/>
      <c r="D8" s="51" t="s">
        <v>168</v>
      </c>
      <c r="F8" s="48">
        <f>AVERAGE('3.3.2 ZUSAMMENHANGSMAßE (Daten)'!B102:B201)</f>
        <v>50991.5</v>
      </c>
      <c r="G8" s="48">
        <f>AVERAGE('3.3.2 ZUSAMMENHANGSMAßE (Daten)'!B2:B101)</f>
        <v>54333.1</v>
      </c>
      <c r="H8" s="49">
        <f>VARPA('3.3.2 ZUSAMMENHANGSMAßE (Daten)'!B102:B201)</f>
        <v>163462226.75</v>
      </c>
      <c r="I8" s="48">
        <f>VARPA('3.3.2 ZUSAMMENHANGSMAßE (Daten)'!B2:B101)</f>
        <v>197436749.38999999</v>
      </c>
      <c r="J8" s="48">
        <f>COUNTA('3.3.2 ZUSAMMENHANGSMAßE (Daten)'!A102:A201)</f>
        <v>100</v>
      </c>
      <c r="K8" s="48">
        <f>COUNTA('3.3.2 ZUSAMMENHANGSMAßE (Daten)'!A2:A101)</f>
        <v>100</v>
      </c>
    </row>
    <row r="10" spans="1:18" x14ac:dyDescent="0.25">
      <c r="A10" s="18" t="s">
        <v>169</v>
      </c>
      <c r="B10" s="3"/>
      <c r="F10" s="2"/>
    </row>
    <row r="11" spans="1:18" x14ac:dyDescent="0.25">
      <c r="A11" s="2" t="s">
        <v>170</v>
      </c>
    </row>
  </sheetData>
  <pageMargins left="0.70866141732283472" right="0.70866141732283472" top="0.78740157480314965" bottom="0.78740157480314965" header="0.31496062992125984" footer="0.31496062992125984"/>
  <pageSetup paperSize="9" orientation="landscape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12</vt:i4>
      </vt:variant>
      <vt:variant>
        <vt:lpstr>Benannte Bereiche</vt:lpstr>
      </vt:variant>
      <vt:variant>
        <vt:i4>1</vt:i4>
      </vt:variant>
    </vt:vector>
  </HeadingPairs>
  <TitlesOfParts>
    <vt:vector size="13" baseType="lpstr">
      <vt:lpstr>1.1 LAGEMAßE (Aufgaben)</vt:lpstr>
      <vt:lpstr>1.2 LAGEMAßE (Daten)</vt:lpstr>
      <vt:lpstr>2.1 STREUUNGSMAßE (Aufgaben)</vt:lpstr>
      <vt:lpstr>2.2 STREUUNGSMAßE (Daten)</vt:lpstr>
      <vt:lpstr>3.1.1 ZUSAMMENHANGSMAßE (Aufg.)</vt:lpstr>
      <vt:lpstr>3.1.2 ZUSAMMENHANGSMAßE (Daten)</vt:lpstr>
      <vt:lpstr>3.2.1 ZUSAMMENHANGSMAßE (Aufg.)</vt:lpstr>
      <vt:lpstr>3.2.2 ZUSAMMENHANGSMAßE (Daten)</vt:lpstr>
      <vt:lpstr>3.3.1 ZUSAMMENHANGSMAßE (Aufg.)</vt:lpstr>
      <vt:lpstr>3.3.2 ZUSAMMENHANGSMAßE (Daten)</vt:lpstr>
      <vt:lpstr>3.4.1 ZUSAMMENHANGSMAßE (Aufg.)</vt:lpstr>
      <vt:lpstr>3.4.2 ZUSAMMENHANGSMAßE (Daten)</vt:lpstr>
      <vt:lpstr>'3.2.1 ZUSAMMENHANGSMAßE (Aufg.)'!Druckbereich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Sparkasse</dc:creator>
  <cp:lastModifiedBy>Sparkasse</cp:lastModifiedBy>
  <dcterms:created xsi:type="dcterms:W3CDTF">2021-04-17T20:23:14Z</dcterms:created>
  <dcterms:modified xsi:type="dcterms:W3CDTF">2022-05-06T17:35:59Z</dcterms:modified>
</cp:coreProperties>
</file>