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alki/Desktop/PyRICE_2022/model/inputdata/"/>
    </mc:Choice>
  </mc:AlternateContent>
  <xr:revisionPtr revIDLastSave="0" documentId="13_ncr:1_{E6430A47-A224-E545-B785-E850F9F0030D}" xr6:coauthVersionLast="47" xr6:coauthVersionMax="47" xr10:uidLastSave="{00000000-0000-0000-0000-000000000000}"/>
  <bookViews>
    <workbookView xWindow="0" yWindow="500" windowWidth="23240" windowHeight="12560" xr2:uid="{8CDEB586-1210-4D27-97A3-779EFE9372BB}"/>
  </bookViews>
  <sheets>
    <sheet name="Blad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24" i="1" l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W413" i="1"/>
  <c r="W425" i="1" s="1"/>
  <c r="V413" i="1"/>
  <c r="U413" i="1"/>
  <c r="U425" i="1" s="1"/>
  <c r="T413" i="1"/>
  <c r="S413" i="1"/>
  <c r="S425" i="1" s="1"/>
  <c r="R413" i="1"/>
  <c r="Q413" i="1"/>
  <c r="Q425" i="1" s="1"/>
  <c r="P413" i="1"/>
  <c r="P425" i="1" s="1"/>
  <c r="O413" i="1"/>
  <c r="O425" i="1" s="1"/>
  <c r="N413" i="1"/>
  <c r="M413" i="1"/>
  <c r="M425" i="1" s="1"/>
  <c r="L413" i="1"/>
  <c r="K413" i="1"/>
  <c r="K425" i="1" s="1"/>
  <c r="J413" i="1"/>
  <c r="I413" i="1"/>
  <c r="I425" i="1" s="1"/>
  <c r="H413" i="1"/>
  <c r="H425" i="1" s="1"/>
  <c r="G413" i="1"/>
  <c r="G425" i="1" s="1"/>
  <c r="F413" i="1"/>
  <c r="E413" i="1"/>
  <c r="E425" i="1" s="1"/>
  <c r="D413" i="1"/>
  <c r="C413" i="1"/>
  <c r="C425" i="1" s="1"/>
  <c r="B413" i="1"/>
  <c r="E411" i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N411" i="1" s="1"/>
  <c r="AO411" i="1" s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BH411" i="1" s="1"/>
  <c r="BI411" i="1" s="1"/>
  <c r="BJ411" i="1" s="1"/>
  <c r="C411" i="1"/>
  <c r="D411" i="1" s="1"/>
  <c r="B393" i="1"/>
  <c r="B383" i="1" s="1"/>
  <c r="D391" i="1"/>
  <c r="C391" i="1"/>
  <c r="C393" i="1" s="1"/>
  <c r="C383" i="1" s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C358" i="1"/>
  <c r="O300" i="1"/>
  <c r="G299" i="1"/>
  <c r="AY294" i="1"/>
  <c r="AE293" i="1"/>
  <c r="BG292" i="1"/>
  <c r="AL292" i="1"/>
  <c r="AI292" i="1"/>
  <c r="AQ291" i="1"/>
  <c r="AE291" i="1"/>
  <c r="AY290" i="1"/>
  <c r="AQ290" i="1"/>
  <c r="AG288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BI276" i="1"/>
  <c r="BH276" i="1"/>
  <c r="BG276" i="1"/>
  <c r="BG288" i="1" s="1"/>
  <c r="BF276" i="1"/>
  <c r="BE276" i="1"/>
  <c r="BE288" i="1" s="1"/>
  <c r="BD276" i="1"/>
  <c r="BC276" i="1"/>
  <c r="BC288" i="1" s="1"/>
  <c r="BB276" i="1"/>
  <c r="BA276" i="1"/>
  <c r="AZ276" i="1"/>
  <c r="AY276" i="1"/>
  <c r="AY288" i="1" s="1"/>
  <c r="AX276" i="1"/>
  <c r="AW276" i="1"/>
  <c r="AW288" i="1" s="1"/>
  <c r="AW297" i="1" s="1"/>
  <c r="AV276" i="1"/>
  <c r="AU276" i="1"/>
  <c r="AT276" i="1"/>
  <c r="AS276" i="1"/>
  <c r="AR276" i="1"/>
  <c r="AQ276" i="1"/>
  <c r="AQ288" i="1" s="1"/>
  <c r="AP276" i="1"/>
  <c r="AO276" i="1"/>
  <c r="AN276" i="1"/>
  <c r="AM276" i="1"/>
  <c r="AM288" i="1" s="1"/>
  <c r="AL276" i="1"/>
  <c r="AL288" i="1" s="1"/>
  <c r="AK276" i="1"/>
  <c r="AJ276" i="1"/>
  <c r="AI276" i="1"/>
  <c r="AI288" i="1" s="1"/>
  <c r="AH276" i="1"/>
  <c r="AG276" i="1"/>
  <c r="AF276" i="1"/>
  <c r="AE276" i="1"/>
  <c r="AE288" i="1" s="1"/>
  <c r="AD276" i="1"/>
  <c r="AD288" i="1" s="1"/>
  <c r="AD295" i="1" s="1"/>
  <c r="AC276" i="1"/>
  <c r="AB276" i="1"/>
  <c r="AA276" i="1"/>
  <c r="Z276" i="1"/>
  <c r="Y276" i="1"/>
  <c r="Y288" i="1" s="1"/>
  <c r="X276" i="1"/>
  <c r="W276" i="1"/>
  <c r="W288" i="1" s="1"/>
  <c r="V276" i="1"/>
  <c r="U276" i="1"/>
  <c r="T276" i="1"/>
  <c r="S276" i="1"/>
  <c r="R276" i="1"/>
  <c r="Q276" i="1"/>
  <c r="Q288" i="1" s="1"/>
  <c r="P276" i="1"/>
  <c r="O276" i="1"/>
  <c r="O288" i="1" s="1"/>
  <c r="O294" i="1" s="1"/>
  <c r="N276" i="1"/>
  <c r="M276" i="1"/>
  <c r="L276" i="1"/>
  <c r="K276" i="1"/>
  <c r="J276" i="1"/>
  <c r="I276" i="1"/>
  <c r="H276" i="1"/>
  <c r="G276" i="1"/>
  <c r="G288" i="1" s="1"/>
  <c r="F276" i="1"/>
  <c r="E276" i="1"/>
  <c r="D276" i="1"/>
  <c r="C276" i="1"/>
  <c r="B276" i="1"/>
  <c r="BH273" i="1"/>
  <c r="BD273" i="1"/>
  <c r="AX273" i="1"/>
  <c r="AV273" i="1"/>
  <c r="AT273" i="1"/>
  <c r="AR273" i="1"/>
  <c r="AN273" i="1"/>
  <c r="AJ273" i="1"/>
  <c r="AH273" i="1"/>
  <c r="AD273" i="1"/>
  <c r="AB273" i="1"/>
  <c r="X273" i="1"/>
  <c r="R273" i="1"/>
  <c r="N273" i="1"/>
  <c r="L273" i="1"/>
  <c r="J273" i="1"/>
  <c r="H273" i="1"/>
  <c r="B273" i="1"/>
  <c r="BD272" i="1"/>
  <c r="AZ272" i="1"/>
  <c r="AW272" i="1"/>
  <c r="AT272" i="1"/>
  <c r="AR272" i="1"/>
  <c r="AP272" i="1"/>
  <c r="AN272" i="1"/>
  <c r="AJ272" i="1"/>
  <c r="AF272" i="1"/>
  <c r="AD272" i="1"/>
  <c r="X272" i="1"/>
  <c r="T272" i="1"/>
  <c r="N272" i="1"/>
  <c r="H272" i="1"/>
  <c r="F272" i="1"/>
  <c r="D272" i="1"/>
  <c r="BF271" i="1"/>
  <c r="BB271" i="1"/>
  <c r="AZ271" i="1"/>
  <c r="AV271" i="1"/>
  <c r="AP271" i="1"/>
  <c r="AN271" i="1"/>
  <c r="AL271" i="1"/>
  <c r="AJ271" i="1"/>
  <c r="AF271" i="1"/>
  <c r="AB271" i="1"/>
  <c r="Z271" i="1"/>
  <c r="V271" i="1"/>
  <c r="T271" i="1"/>
  <c r="P271" i="1"/>
  <c r="J271" i="1"/>
  <c r="D271" i="1"/>
  <c r="BH270" i="1"/>
  <c r="BE270" i="1"/>
  <c r="BB270" i="1"/>
  <c r="AX270" i="1"/>
  <c r="AV270" i="1"/>
  <c r="AR270" i="1"/>
  <c r="AL270" i="1"/>
  <c r="AJ270" i="1"/>
  <c r="AH270" i="1"/>
  <c r="AF270" i="1"/>
  <c r="AB270" i="1"/>
  <c r="X270" i="1"/>
  <c r="V270" i="1"/>
  <c r="P270" i="1"/>
  <c r="L270" i="1"/>
  <c r="F270" i="1"/>
  <c r="B270" i="1"/>
  <c r="BH269" i="1"/>
  <c r="BD269" i="1"/>
  <c r="AX269" i="1"/>
  <c r="AT269" i="1"/>
  <c r="AR269" i="1"/>
  <c r="AN269" i="1"/>
  <c r="AH269" i="1"/>
  <c r="AF269" i="1"/>
  <c r="AB269" i="1"/>
  <c r="X269" i="1"/>
  <c r="R269" i="1"/>
  <c r="N269" i="1"/>
  <c r="L269" i="1"/>
  <c r="H269" i="1"/>
  <c r="B269" i="1"/>
  <c r="BF268" i="1"/>
  <c r="BD268" i="1"/>
  <c r="AZ268" i="1"/>
  <c r="AT268" i="1"/>
  <c r="AN268" i="1"/>
  <c r="AJ268" i="1"/>
  <c r="AG268" i="1"/>
  <c r="Z268" i="1"/>
  <c r="X268" i="1"/>
  <c r="T268" i="1"/>
  <c r="N268" i="1"/>
  <c r="J268" i="1"/>
  <c r="H268" i="1"/>
  <c r="D268" i="1"/>
  <c r="BF267" i="1"/>
  <c r="BB267" i="1"/>
  <c r="AZ267" i="1"/>
  <c r="AV267" i="1"/>
  <c r="AP267" i="1"/>
  <c r="AJ267" i="1"/>
  <c r="AF267" i="1"/>
  <c r="T267" i="1"/>
  <c r="P267" i="1"/>
  <c r="J267" i="1"/>
  <c r="F267" i="1"/>
  <c r="BB266" i="1"/>
  <c r="AX266" i="1"/>
  <c r="AL266" i="1"/>
  <c r="Y266" i="1"/>
  <c r="R266" i="1"/>
  <c r="B266" i="1"/>
  <c r="BH265" i="1"/>
  <c r="AX265" i="1"/>
  <c r="AT265" i="1"/>
  <c r="AH265" i="1"/>
  <c r="H265" i="1"/>
  <c r="B265" i="1"/>
  <c r="AT264" i="1"/>
  <c r="AP264" i="1"/>
  <c r="U264" i="1"/>
  <c r="E264" i="1"/>
  <c r="AW263" i="1"/>
  <c r="AG263" i="1"/>
  <c r="Q263" i="1"/>
  <c r="BI262" i="1"/>
  <c r="AS262" i="1"/>
  <c r="AC262" i="1"/>
  <c r="J262" i="1"/>
  <c r="BI259" i="1"/>
  <c r="BH259" i="1"/>
  <c r="BG259" i="1"/>
  <c r="BF259" i="1"/>
  <c r="BE259" i="1"/>
  <c r="BD259" i="1"/>
  <c r="BC259" i="1"/>
  <c r="BB259" i="1"/>
  <c r="BA259" i="1"/>
  <c r="BA273" i="1" s="1"/>
  <c r="AZ259" i="1"/>
  <c r="AZ273" i="1" s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K273" i="1" s="1"/>
  <c r="AJ259" i="1"/>
  <c r="AI259" i="1"/>
  <c r="AH259" i="1"/>
  <c r="AG259" i="1"/>
  <c r="AF259" i="1"/>
  <c r="AE259" i="1"/>
  <c r="AD259" i="1"/>
  <c r="AC259" i="1"/>
  <c r="AB259" i="1"/>
  <c r="AA259" i="1"/>
  <c r="Z259" i="1"/>
  <c r="Z273" i="1" s="1"/>
  <c r="Y259" i="1"/>
  <c r="X259" i="1"/>
  <c r="W259" i="1"/>
  <c r="V259" i="1"/>
  <c r="U259" i="1"/>
  <c r="U273" i="1" s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E273" i="1" s="1"/>
  <c r="D259" i="1"/>
  <c r="D273" i="1" s="1"/>
  <c r="C259" i="1"/>
  <c r="B259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V272" i="1" s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G272" i="1" s="1"/>
  <c r="AF258" i="1"/>
  <c r="AE258" i="1"/>
  <c r="AD258" i="1"/>
  <c r="AC258" i="1"/>
  <c r="AB258" i="1"/>
  <c r="AA258" i="1"/>
  <c r="Z258" i="1"/>
  <c r="Y258" i="1"/>
  <c r="X258" i="1"/>
  <c r="W258" i="1"/>
  <c r="V258" i="1"/>
  <c r="V272" i="1" s="1"/>
  <c r="U258" i="1"/>
  <c r="T258" i="1"/>
  <c r="S258" i="1"/>
  <c r="R258" i="1"/>
  <c r="Q258" i="1"/>
  <c r="Q272" i="1" s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BI257" i="1"/>
  <c r="BH257" i="1"/>
  <c r="BH271" i="1" s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S271" i="1" s="1"/>
  <c r="AR257" i="1"/>
  <c r="AR271" i="1" s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C271" i="1" s="1"/>
  <c r="AB257" i="1"/>
  <c r="AA257" i="1"/>
  <c r="Z257" i="1"/>
  <c r="Y257" i="1"/>
  <c r="X257" i="1"/>
  <c r="W257" i="1"/>
  <c r="V257" i="1"/>
  <c r="U257" i="1"/>
  <c r="T257" i="1"/>
  <c r="S257" i="1"/>
  <c r="R257" i="1"/>
  <c r="R271" i="1" s="1"/>
  <c r="Q257" i="1"/>
  <c r="P257" i="1"/>
  <c r="O257" i="1"/>
  <c r="N257" i="1"/>
  <c r="M257" i="1"/>
  <c r="M271" i="1" s="1"/>
  <c r="L257" i="1"/>
  <c r="K257" i="1"/>
  <c r="J257" i="1"/>
  <c r="I257" i="1"/>
  <c r="H257" i="1"/>
  <c r="G257" i="1"/>
  <c r="F257" i="1"/>
  <c r="E257" i="1"/>
  <c r="D257" i="1"/>
  <c r="C257" i="1"/>
  <c r="B257" i="1"/>
  <c r="BI256" i="1"/>
  <c r="BH256" i="1"/>
  <c r="BG256" i="1"/>
  <c r="BF256" i="1"/>
  <c r="BE256" i="1"/>
  <c r="BD256" i="1"/>
  <c r="BD270" i="1" s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O270" i="1" s="1"/>
  <c r="AN256" i="1"/>
  <c r="AN270" i="1" s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Y270" i="1" s="1"/>
  <c r="X256" i="1"/>
  <c r="W256" i="1"/>
  <c r="V256" i="1"/>
  <c r="U256" i="1"/>
  <c r="T256" i="1"/>
  <c r="S256" i="1"/>
  <c r="R256" i="1"/>
  <c r="Q256" i="1"/>
  <c r="P256" i="1"/>
  <c r="O256" i="1"/>
  <c r="N256" i="1"/>
  <c r="N270" i="1" s="1"/>
  <c r="M256" i="1"/>
  <c r="L256" i="1"/>
  <c r="K256" i="1"/>
  <c r="J256" i="1"/>
  <c r="I256" i="1"/>
  <c r="I270" i="1" s="1"/>
  <c r="H256" i="1"/>
  <c r="G256" i="1"/>
  <c r="F256" i="1"/>
  <c r="E256" i="1"/>
  <c r="D256" i="1"/>
  <c r="C256" i="1"/>
  <c r="B256" i="1"/>
  <c r="BI255" i="1"/>
  <c r="BH255" i="1"/>
  <c r="BG255" i="1"/>
  <c r="BF255" i="1"/>
  <c r="BE255" i="1"/>
  <c r="BD255" i="1"/>
  <c r="BC255" i="1"/>
  <c r="BB255" i="1"/>
  <c r="BA255" i="1"/>
  <c r="BA269" i="1" s="1"/>
  <c r="AZ255" i="1"/>
  <c r="AZ269" i="1" s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K269" i="1" s="1"/>
  <c r="AJ255" i="1"/>
  <c r="AJ269" i="1" s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U269" i="1" s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E269" i="1" s="1"/>
  <c r="D255" i="1"/>
  <c r="C255" i="1"/>
  <c r="B255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W268" i="1" s="1"/>
  <c r="AV254" i="1"/>
  <c r="AV268" i="1" s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F268" i="1" s="1"/>
  <c r="AE254" i="1"/>
  <c r="AD254" i="1"/>
  <c r="AD268" i="1" s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Q268" i="1" s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S267" i="1" s="1"/>
  <c r="AR253" i="1"/>
  <c r="AR267" i="1" s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C267" i="1" s="1"/>
  <c r="AB253" i="1"/>
  <c r="AB267" i="1" s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D267" i="1" s="1"/>
  <c r="C253" i="1"/>
  <c r="B253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V266" i="1" s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F266" i="1" s="1"/>
  <c r="AE252" i="1"/>
  <c r="AD252" i="1"/>
  <c r="AC252" i="1"/>
  <c r="AB252" i="1"/>
  <c r="AA252" i="1"/>
  <c r="Z252" i="1"/>
  <c r="Y252" i="1"/>
  <c r="X252" i="1"/>
  <c r="W252" i="1"/>
  <c r="V252" i="1"/>
  <c r="V266" i="1" s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F266" i="1" s="1"/>
  <c r="E252" i="1"/>
  <c r="D252" i="1"/>
  <c r="C252" i="1"/>
  <c r="B252" i="1"/>
  <c r="BI251" i="1"/>
  <c r="BH251" i="1"/>
  <c r="BG251" i="1"/>
  <c r="BF251" i="1"/>
  <c r="BE251" i="1"/>
  <c r="BD251" i="1"/>
  <c r="BD265" i="1" s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R265" i="1" s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L265" i="1" s="1"/>
  <c r="K251" i="1"/>
  <c r="J251" i="1"/>
  <c r="I251" i="1"/>
  <c r="H251" i="1"/>
  <c r="G251" i="1"/>
  <c r="F251" i="1"/>
  <c r="E251" i="1"/>
  <c r="D251" i="1"/>
  <c r="C251" i="1"/>
  <c r="B251" i="1"/>
  <c r="BI250" i="1"/>
  <c r="BH250" i="1"/>
  <c r="BG250" i="1"/>
  <c r="BF250" i="1"/>
  <c r="BE250" i="1"/>
  <c r="BD250" i="1"/>
  <c r="BD264" i="1" s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N264" i="1" s="1"/>
  <c r="AM250" i="1"/>
  <c r="AL250" i="1"/>
  <c r="AK250" i="1"/>
  <c r="AJ250" i="1"/>
  <c r="AI250" i="1"/>
  <c r="AH250" i="1"/>
  <c r="AG250" i="1"/>
  <c r="AF250" i="1"/>
  <c r="AF264" i="1" s="1"/>
  <c r="AE250" i="1"/>
  <c r="AD250" i="1"/>
  <c r="AC250" i="1"/>
  <c r="AB250" i="1"/>
  <c r="AA250" i="1"/>
  <c r="Z250" i="1"/>
  <c r="Y250" i="1"/>
  <c r="X250" i="1"/>
  <c r="X264" i="1" s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E262" i="1" s="1"/>
  <c r="D248" i="1"/>
  <c r="C248" i="1"/>
  <c r="C262" i="1" s="1"/>
  <c r="B248" i="1"/>
  <c r="DR232" i="1"/>
  <c r="BD231" i="1"/>
  <c r="BB231" i="1"/>
  <c r="AT231" i="1"/>
  <c r="AL231" i="1"/>
  <c r="AD231" i="1"/>
  <c r="V231" i="1"/>
  <c r="N231" i="1"/>
  <c r="F231" i="1"/>
  <c r="BF230" i="1"/>
  <c r="AZ230" i="1"/>
  <c r="AX230" i="1"/>
  <c r="AP230" i="1"/>
  <c r="AH230" i="1"/>
  <c r="Z230" i="1"/>
  <c r="R230" i="1"/>
  <c r="J230" i="1"/>
  <c r="B230" i="1"/>
  <c r="BB229" i="1"/>
  <c r="AV229" i="1"/>
  <c r="AT229" i="1"/>
  <c r="AL229" i="1"/>
  <c r="AD229" i="1"/>
  <c r="V229" i="1"/>
  <c r="N229" i="1"/>
  <c r="F229" i="1"/>
  <c r="BF228" i="1"/>
  <c r="AX228" i="1"/>
  <c r="AR228" i="1"/>
  <c r="AP228" i="1"/>
  <c r="AH228" i="1"/>
  <c r="Z228" i="1"/>
  <c r="X228" i="1"/>
  <c r="R228" i="1"/>
  <c r="J228" i="1"/>
  <c r="B228" i="1"/>
  <c r="BB227" i="1"/>
  <c r="AT227" i="1"/>
  <c r="AL227" i="1"/>
  <c r="AD227" i="1"/>
  <c r="V227" i="1"/>
  <c r="N227" i="1"/>
  <c r="F227" i="1"/>
  <c r="BF226" i="1"/>
  <c r="AX226" i="1"/>
  <c r="AW226" i="1"/>
  <c r="AP226" i="1"/>
  <c r="AJ226" i="1"/>
  <c r="AH226" i="1"/>
  <c r="Z226" i="1"/>
  <c r="R226" i="1"/>
  <c r="Q226" i="1"/>
  <c r="J226" i="1"/>
  <c r="B226" i="1"/>
  <c r="BI225" i="1"/>
  <c r="BE225" i="1"/>
  <c r="AS225" i="1"/>
  <c r="AF225" i="1"/>
  <c r="M225" i="1"/>
  <c r="F225" i="1"/>
  <c r="BE224" i="1"/>
  <c r="BA224" i="1"/>
  <c r="AO224" i="1"/>
  <c r="AB224" i="1"/>
  <c r="I224" i="1"/>
  <c r="B224" i="1"/>
  <c r="BA223" i="1"/>
  <c r="AW223" i="1"/>
  <c r="AK223" i="1"/>
  <c r="X223" i="1"/>
  <c r="E223" i="1"/>
  <c r="BF222" i="1"/>
  <c r="AW222" i="1"/>
  <c r="AS222" i="1"/>
  <c r="AG222" i="1"/>
  <c r="T222" i="1"/>
  <c r="BI221" i="1"/>
  <c r="BB221" i="1"/>
  <c r="AG221" i="1"/>
  <c r="V221" i="1"/>
  <c r="BI220" i="1"/>
  <c r="AX220" i="1"/>
  <c r="AC220" i="1"/>
  <c r="R220" i="1"/>
  <c r="D217" i="1"/>
  <c r="BI215" i="1"/>
  <c r="BI231" i="1" s="1"/>
  <c r="BH215" i="1"/>
  <c r="BH231" i="1" s="1"/>
  <c r="BG215" i="1"/>
  <c r="BG231" i="1" s="1"/>
  <c r="BF215" i="1"/>
  <c r="BF231" i="1" s="1"/>
  <c r="BE215" i="1"/>
  <c r="BE231" i="1" s="1"/>
  <c r="BD215" i="1"/>
  <c r="BC215" i="1"/>
  <c r="BC231" i="1" s="1"/>
  <c r="BB215" i="1"/>
  <c r="BA215" i="1"/>
  <c r="BA231" i="1" s="1"/>
  <c r="AZ215" i="1"/>
  <c r="AZ231" i="1" s="1"/>
  <c r="AY215" i="1"/>
  <c r="AY231" i="1" s="1"/>
  <c r="AX215" i="1"/>
  <c r="AX231" i="1" s="1"/>
  <c r="AW215" i="1"/>
  <c r="AW231" i="1" s="1"/>
  <c r="AV215" i="1"/>
  <c r="AV231" i="1" s="1"/>
  <c r="AU215" i="1"/>
  <c r="AU231" i="1" s="1"/>
  <c r="AT215" i="1"/>
  <c r="AS215" i="1"/>
  <c r="AS231" i="1" s="1"/>
  <c r="AR215" i="1"/>
  <c r="AR231" i="1" s="1"/>
  <c r="AQ215" i="1"/>
  <c r="AQ231" i="1" s="1"/>
  <c r="AP215" i="1"/>
  <c r="AP231" i="1" s="1"/>
  <c r="AO215" i="1"/>
  <c r="AO231" i="1" s="1"/>
  <c r="AN215" i="1"/>
  <c r="AN231" i="1" s="1"/>
  <c r="AM215" i="1"/>
  <c r="AM231" i="1" s="1"/>
  <c r="AL215" i="1"/>
  <c r="AK215" i="1"/>
  <c r="AK231" i="1" s="1"/>
  <c r="AJ215" i="1"/>
  <c r="AJ231" i="1" s="1"/>
  <c r="AI215" i="1"/>
  <c r="AI231" i="1" s="1"/>
  <c r="AH215" i="1"/>
  <c r="AH231" i="1" s="1"/>
  <c r="AG215" i="1"/>
  <c r="AG231" i="1" s="1"/>
  <c r="AF215" i="1"/>
  <c r="AF231" i="1" s="1"/>
  <c r="AE215" i="1"/>
  <c r="AE231" i="1" s="1"/>
  <c r="AD215" i="1"/>
  <c r="AC215" i="1"/>
  <c r="AC231" i="1" s="1"/>
  <c r="AB215" i="1"/>
  <c r="AB231" i="1" s="1"/>
  <c r="AA215" i="1"/>
  <c r="AA231" i="1" s="1"/>
  <c r="Z215" i="1"/>
  <c r="Z231" i="1" s="1"/>
  <c r="Y215" i="1"/>
  <c r="Y231" i="1" s="1"/>
  <c r="X215" i="1"/>
  <c r="X231" i="1" s="1"/>
  <c r="W215" i="1"/>
  <c r="W231" i="1" s="1"/>
  <c r="V215" i="1"/>
  <c r="U215" i="1"/>
  <c r="U231" i="1" s="1"/>
  <c r="T215" i="1"/>
  <c r="T231" i="1" s="1"/>
  <c r="S215" i="1"/>
  <c r="S231" i="1" s="1"/>
  <c r="R215" i="1"/>
  <c r="R231" i="1" s="1"/>
  <c r="Q215" i="1"/>
  <c r="Q231" i="1" s="1"/>
  <c r="P215" i="1"/>
  <c r="P231" i="1" s="1"/>
  <c r="O215" i="1"/>
  <c r="O231" i="1" s="1"/>
  <c r="N215" i="1"/>
  <c r="M215" i="1"/>
  <c r="M231" i="1" s="1"/>
  <c r="L215" i="1"/>
  <c r="L231" i="1" s="1"/>
  <c r="K215" i="1"/>
  <c r="K231" i="1" s="1"/>
  <c r="J215" i="1"/>
  <c r="J231" i="1" s="1"/>
  <c r="I215" i="1"/>
  <c r="I231" i="1" s="1"/>
  <c r="H215" i="1"/>
  <c r="H231" i="1" s="1"/>
  <c r="G215" i="1"/>
  <c r="G231" i="1" s="1"/>
  <c r="F215" i="1"/>
  <c r="E215" i="1"/>
  <c r="E231" i="1" s="1"/>
  <c r="D215" i="1"/>
  <c r="D231" i="1" s="1"/>
  <c r="C215" i="1"/>
  <c r="C231" i="1" s="1"/>
  <c r="B215" i="1"/>
  <c r="B231" i="1" s="1"/>
  <c r="BI214" i="1"/>
  <c r="BI230" i="1" s="1"/>
  <c r="BH214" i="1"/>
  <c r="BH230" i="1" s="1"/>
  <c r="BG214" i="1"/>
  <c r="BG230" i="1" s="1"/>
  <c r="BF214" i="1"/>
  <c r="BE214" i="1"/>
  <c r="BE230" i="1" s="1"/>
  <c r="BD214" i="1"/>
  <c r="BD230" i="1" s="1"/>
  <c r="BC214" i="1"/>
  <c r="BC230" i="1" s="1"/>
  <c r="BB214" i="1"/>
  <c r="BB230" i="1" s="1"/>
  <c r="BA214" i="1"/>
  <c r="BA230" i="1" s="1"/>
  <c r="AZ214" i="1"/>
  <c r="AY214" i="1"/>
  <c r="AY230" i="1" s="1"/>
  <c r="AX214" i="1"/>
  <c r="AW214" i="1"/>
  <c r="AW230" i="1" s="1"/>
  <c r="AV214" i="1"/>
  <c r="AV230" i="1" s="1"/>
  <c r="AU214" i="1"/>
  <c r="AU230" i="1" s="1"/>
  <c r="AT214" i="1"/>
  <c r="AT230" i="1" s="1"/>
  <c r="AS214" i="1"/>
  <c r="AS230" i="1" s="1"/>
  <c r="AR214" i="1"/>
  <c r="AR230" i="1" s="1"/>
  <c r="AQ214" i="1"/>
  <c r="AQ230" i="1" s="1"/>
  <c r="AP214" i="1"/>
  <c r="AO214" i="1"/>
  <c r="AO230" i="1" s="1"/>
  <c r="AN214" i="1"/>
  <c r="AN230" i="1" s="1"/>
  <c r="AM214" i="1"/>
  <c r="AM230" i="1" s="1"/>
  <c r="AL214" i="1"/>
  <c r="AL230" i="1" s="1"/>
  <c r="AK214" i="1"/>
  <c r="AK230" i="1" s="1"/>
  <c r="AJ214" i="1"/>
  <c r="AJ230" i="1" s="1"/>
  <c r="AI214" i="1"/>
  <c r="AI230" i="1" s="1"/>
  <c r="AH214" i="1"/>
  <c r="AG214" i="1"/>
  <c r="AG230" i="1" s="1"/>
  <c r="AF214" i="1"/>
  <c r="AF230" i="1" s="1"/>
  <c r="AE214" i="1"/>
  <c r="AE230" i="1" s="1"/>
  <c r="AD214" i="1"/>
  <c r="AD230" i="1" s="1"/>
  <c r="AC214" i="1"/>
  <c r="AC230" i="1" s="1"/>
  <c r="AB214" i="1"/>
  <c r="AB230" i="1" s="1"/>
  <c r="AA214" i="1"/>
  <c r="AA230" i="1" s="1"/>
  <c r="Z214" i="1"/>
  <c r="Y214" i="1"/>
  <c r="Y230" i="1" s="1"/>
  <c r="X214" i="1"/>
  <c r="X230" i="1" s="1"/>
  <c r="W214" i="1"/>
  <c r="W230" i="1" s="1"/>
  <c r="V214" i="1"/>
  <c r="V230" i="1" s="1"/>
  <c r="U214" i="1"/>
  <c r="U230" i="1" s="1"/>
  <c r="T214" i="1"/>
  <c r="T230" i="1" s="1"/>
  <c r="S214" i="1"/>
  <c r="S230" i="1" s="1"/>
  <c r="R214" i="1"/>
  <c r="Q214" i="1"/>
  <c r="Q230" i="1" s="1"/>
  <c r="P214" i="1"/>
  <c r="P230" i="1" s="1"/>
  <c r="O214" i="1"/>
  <c r="O230" i="1" s="1"/>
  <c r="N214" i="1"/>
  <c r="N230" i="1" s="1"/>
  <c r="M214" i="1"/>
  <c r="M230" i="1" s="1"/>
  <c r="L214" i="1"/>
  <c r="L230" i="1" s="1"/>
  <c r="K214" i="1"/>
  <c r="K230" i="1" s="1"/>
  <c r="J214" i="1"/>
  <c r="I214" i="1"/>
  <c r="I230" i="1" s="1"/>
  <c r="H214" i="1"/>
  <c r="H230" i="1" s="1"/>
  <c r="G214" i="1"/>
  <c r="G230" i="1" s="1"/>
  <c r="F214" i="1"/>
  <c r="F230" i="1" s="1"/>
  <c r="E214" i="1"/>
  <c r="E230" i="1" s="1"/>
  <c r="D214" i="1"/>
  <c r="D230" i="1" s="1"/>
  <c r="C214" i="1"/>
  <c r="C230" i="1" s="1"/>
  <c r="B214" i="1"/>
  <c r="BI213" i="1"/>
  <c r="BI229" i="1" s="1"/>
  <c r="BH213" i="1"/>
  <c r="BH229" i="1" s="1"/>
  <c r="BG213" i="1"/>
  <c r="BG229" i="1" s="1"/>
  <c r="BF213" i="1"/>
  <c r="BF229" i="1" s="1"/>
  <c r="BE213" i="1"/>
  <c r="BE229" i="1" s="1"/>
  <c r="BD213" i="1"/>
  <c r="BD229" i="1" s="1"/>
  <c r="BC213" i="1"/>
  <c r="BC229" i="1" s="1"/>
  <c r="BB213" i="1"/>
  <c r="BA213" i="1"/>
  <c r="BA229" i="1" s="1"/>
  <c r="AZ213" i="1"/>
  <c r="AZ229" i="1" s="1"/>
  <c r="AY213" i="1"/>
  <c r="AY229" i="1" s="1"/>
  <c r="AX213" i="1"/>
  <c r="AX229" i="1" s="1"/>
  <c r="AW213" i="1"/>
  <c r="AW229" i="1" s="1"/>
  <c r="AV213" i="1"/>
  <c r="AU213" i="1"/>
  <c r="AU229" i="1" s="1"/>
  <c r="AT213" i="1"/>
  <c r="AS213" i="1"/>
  <c r="AS229" i="1" s="1"/>
  <c r="AR213" i="1"/>
  <c r="AR229" i="1" s="1"/>
  <c r="AQ213" i="1"/>
  <c r="AQ229" i="1" s="1"/>
  <c r="AP213" i="1"/>
  <c r="AP229" i="1" s="1"/>
  <c r="AO213" i="1"/>
  <c r="AO229" i="1" s="1"/>
  <c r="AN213" i="1"/>
  <c r="AN229" i="1" s="1"/>
  <c r="AM213" i="1"/>
  <c r="AM229" i="1" s="1"/>
  <c r="AL213" i="1"/>
  <c r="AK213" i="1"/>
  <c r="AK229" i="1" s="1"/>
  <c r="AJ213" i="1"/>
  <c r="AJ229" i="1" s="1"/>
  <c r="AI213" i="1"/>
  <c r="AI229" i="1" s="1"/>
  <c r="AH213" i="1"/>
  <c r="AH229" i="1" s="1"/>
  <c r="AG213" i="1"/>
  <c r="AG229" i="1" s="1"/>
  <c r="AF213" i="1"/>
  <c r="AF229" i="1" s="1"/>
  <c r="AE213" i="1"/>
  <c r="AE229" i="1" s="1"/>
  <c r="AD213" i="1"/>
  <c r="AC213" i="1"/>
  <c r="AC229" i="1" s="1"/>
  <c r="AB213" i="1"/>
  <c r="AB229" i="1" s="1"/>
  <c r="AA213" i="1"/>
  <c r="AA229" i="1" s="1"/>
  <c r="Z213" i="1"/>
  <c r="Z229" i="1" s="1"/>
  <c r="Y213" i="1"/>
  <c r="Y229" i="1" s="1"/>
  <c r="X213" i="1"/>
  <c r="X229" i="1" s="1"/>
  <c r="W213" i="1"/>
  <c r="W229" i="1" s="1"/>
  <c r="V213" i="1"/>
  <c r="U213" i="1"/>
  <c r="U229" i="1" s="1"/>
  <c r="T213" i="1"/>
  <c r="T229" i="1" s="1"/>
  <c r="S213" i="1"/>
  <c r="S229" i="1" s="1"/>
  <c r="R213" i="1"/>
  <c r="R229" i="1" s="1"/>
  <c r="Q213" i="1"/>
  <c r="Q229" i="1" s="1"/>
  <c r="P213" i="1"/>
  <c r="P229" i="1" s="1"/>
  <c r="O213" i="1"/>
  <c r="O229" i="1" s="1"/>
  <c r="N213" i="1"/>
  <c r="M213" i="1"/>
  <c r="M229" i="1" s="1"/>
  <c r="L213" i="1"/>
  <c r="L229" i="1" s="1"/>
  <c r="K213" i="1"/>
  <c r="K229" i="1" s="1"/>
  <c r="J213" i="1"/>
  <c r="J229" i="1" s="1"/>
  <c r="I213" i="1"/>
  <c r="I229" i="1" s="1"/>
  <c r="H213" i="1"/>
  <c r="H229" i="1" s="1"/>
  <c r="G213" i="1"/>
  <c r="G229" i="1" s="1"/>
  <c r="F213" i="1"/>
  <c r="E213" i="1"/>
  <c r="E229" i="1" s="1"/>
  <c r="D213" i="1"/>
  <c r="D229" i="1" s="1"/>
  <c r="C213" i="1"/>
  <c r="C229" i="1" s="1"/>
  <c r="B213" i="1"/>
  <c r="B229" i="1" s="1"/>
  <c r="BI212" i="1"/>
  <c r="BI228" i="1" s="1"/>
  <c r="BH212" i="1"/>
  <c r="BH228" i="1" s="1"/>
  <c r="BG212" i="1"/>
  <c r="BG228" i="1" s="1"/>
  <c r="BF212" i="1"/>
  <c r="BE212" i="1"/>
  <c r="BE228" i="1" s="1"/>
  <c r="BD212" i="1"/>
  <c r="BD228" i="1" s="1"/>
  <c r="BC212" i="1"/>
  <c r="BC228" i="1" s="1"/>
  <c r="BB212" i="1"/>
  <c r="BB228" i="1" s="1"/>
  <c r="BA212" i="1"/>
  <c r="BA228" i="1" s="1"/>
  <c r="AZ212" i="1"/>
  <c r="AZ228" i="1" s="1"/>
  <c r="AY212" i="1"/>
  <c r="AY228" i="1" s="1"/>
  <c r="AX212" i="1"/>
  <c r="AW212" i="1"/>
  <c r="AW228" i="1" s="1"/>
  <c r="AV212" i="1"/>
  <c r="AV228" i="1" s="1"/>
  <c r="AU212" i="1"/>
  <c r="AU228" i="1" s="1"/>
  <c r="AT212" i="1"/>
  <c r="AT228" i="1" s="1"/>
  <c r="AS212" i="1"/>
  <c r="AS228" i="1" s="1"/>
  <c r="AR212" i="1"/>
  <c r="AQ212" i="1"/>
  <c r="AQ228" i="1" s="1"/>
  <c r="AP212" i="1"/>
  <c r="AO212" i="1"/>
  <c r="AO228" i="1" s="1"/>
  <c r="AN212" i="1"/>
  <c r="AN228" i="1" s="1"/>
  <c r="AM212" i="1"/>
  <c r="AM228" i="1" s="1"/>
  <c r="AL212" i="1"/>
  <c r="AL228" i="1" s="1"/>
  <c r="AK212" i="1"/>
  <c r="AK228" i="1" s="1"/>
  <c r="AJ212" i="1"/>
  <c r="AJ228" i="1" s="1"/>
  <c r="AI212" i="1"/>
  <c r="AI228" i="1" s="1"/>
  <c r="AH212" i="1"/>
  <c r="AG212" i="1"/>
  <c r="AG228" i="1" s="1"/>
  <c r="AF212" i="1"/>
  <c r="AF228" i="1" s="1"/>
  <c r="AE212" i="1"/>
  <c r="AE228" i="1" s="1"/>
  <c r="AD212" i="1"/>
  <c r="AD228" i="1" s="1"/>
  <c r="AC212" i="1"/>
  <c r="AC228" i="1" s="1"/>
  <c r="AB212" i="1"/>
  <c r="AB228" i="1" s="1"/>
  <c r="AA212" i="1"/>
  <c r="AA228" i="1" s="1"/>
  <c r="Z212" i="1"/>
  <c r="Y212" i="1"/>
  <c r="Y228" i="1" s="1"/>
  <c r="X212" i="1"/>
  <c r="W212" i="1"/>
  <c r="W228" i="1" s="1"/>
  <c r="V212" i="1"/>
  <c r="V228" i="1" s="1"/>
  <c r="U212" i="1"/>
  <c r="U228" i="1" s="1"/>
  <c r="T212" i="1"/>
  <c r="T228" i="1" s="1"/>
  <c r="S212" i="1"/>
  <c r="S228" i="1" s="1"/>
  <c r="R212" i="1"/>
  <c r="Q212" i="1"/>
  <c r="Q228" i="1" s="1"/>
  <c r="P212" i="1"/>
  <c r="P228" i="1" s="1"/>
  <c r="O212" i="1"/>
  <c r="O228" i="1" s="1"/>
  <c r="N212" i="1"/>
  <c r="N228" i="1" s="1"/>
  <c r="M212" i="1"/>
  <c r="M228" i="1" s="1"/>
  <c r="L212" i="1"/>
  <c r="L228" i="1" s="1"/>
  <c r="K212" i="1"/>
  <c r="K228" i="1" s="1"/>
  <c r="J212" i="1"/>
  <c r="I212" i="1"/>
  <c r="I228" i="1" s="1"/>
  <c r="H212" i="1"/>
  <c r="H228" i="1" s="1"/>
  <c r="G212" i="1"/>
  <c r="G228" i="1" s="1"/>
  <c r="F212" i="1"/>
  <c r="F228" i="1" s="1"/>
  <c r="E212" i="1"/>
  <c r="E228" i="1" s="1"/>
  <c r="D212" i="1"/>
  <c r="D228" i="1" s="1"/>
  <c r="C212" i="1"/>
  <c r="C228" i="1" s="1"/>
  <c r="B212" i="1"/>
  <c r="BI211" i="1"/>
  <c r="BI227" i="1" s="1"/>
  <c r="BH211" i="1"/>
  <c r="BH227" i="1" s="1"/>
  <c r="BG211" i="1"/>
  <c r="BG227" i="1" s="1"/>
  <c r="BF211" i="1"/>
  <c r="BF227" i="1" s="1"/>
  <c r="BE211" i="1"/>
  <c r="BE227" i="1" s="1"/>
  <c r="BD211" i="1"/>
  <c r="BD227" i="1" s="1"/>
  <c r="BC211" i="1"/>
  <c r="BC227" i="1" s="1"/>
  <c r="BB211" i="1"/>
  <c r="BA211" i="1"/>
  <c r="BA227" i="1" s="1"/>
  <c r="AZ211" i="1"/>
  <c r="AZ227" i="1" s="1"/>
  <c r="AY211" i="1"/>
  <c r="AY227" i="1" s="1"/>
  <c r="AX211" i="1"/>
  <c r="AX227" i="1" s="1"/>
  <c r="AW211" i="1"/>
  <c r="AW227" i="1" s="1"/>
  <c r="AV211" i="1"/>
  <c r="AV227" i="1" s="1"/>
  <c r="AU211" i="1"/>
  <c r="AU227" i="1" s="1"/>
  <c r="AT211" i="1"/>
  <c r="AS211" i="1"/>
  <c r="AS227" i="1" s="1"/>
  <c r="AR211" i="1"/>
  <c r="AR227" i="1" s="1"/>
  <c r="AQ211" i="1"/>
  <c r="AQ227" i="1" s="1"/>
  <c r="AP211" i="1"/>
  <c r="AP227" i="1" s="1"/>
  <c r="AO211" i="1"/>
  <c r="AO227" i="1" s="1"/>
  <c r="AN211" i="1"/>
  <c r="AN227" i="1" s="1"/>
  <c r="AM211" i="1"/>
  <c r="AM227" i="1" s="1"/>
  <c r="AL211" i="1"/>
  <c r="AK211" i="1"/>
  <c r="AK227" i="1" s="1"/>
  <c r="AJ211" i="1"/>
  <c r="AJ227" i="1" s="1"/>
  <c r="AI211" i="1"/>
  <c r="AI227" i="1" s="1"/>
  <c r="AH211" i="1"/>
  <c r="AH227" i="1" s="1"/>
  <c r="AG211" i="1"/>
  <c r="AG227" i="1" s="1"/>
  <c r="AF211" i="1"/>
  <c r="AF227" i="1" s="1"/>
  <c r="AE211" i="1"/>
  <c r="AE227" i="1" s="1"/>
  <c r="AD211" i="1"/>
  <c r="AC211" i="1"/>
  <c r="AC227" i="1" s="1"/>
  <c r="AB211" i="1"/>
  <c r="AB227" i="1" s="1"/>
  <c r="AA211" i="1"/>
  <c r="AA227" i="1" s="1"/>
  <c r="Z211" i="1"/>
  <c r="Z227" i="1" s="1"/>
  <c r="Y211" i="1"/>
  <c r="Y227" i="1" s="1"/>
  <c r="X211" i="1"/>
  <c r="X227" i="1" s="1"/>
  <c r="W211" i="1"/>
  <c r="W227" i="1" s="1"/>
  <c r="V211" i="1"/>
  <c r="U211" i="1"/>
  <c r="U227" i="1" s="1"/>
  <c r="T211" i="1"/>
  <c r="T227" i="1" s="1"/>
  <c r="S211" i="1"/>
  <c r="S227" i="1" s="1"/>
  <c r="R211" i="1"/>
  <c r="R227" i="1" s="1"/>
  <c r="Q211" i="1"/>
  <c r="Q227" i="1" s="1"/>
  <c r="P211" i="1"/>
  <c r="P227" i="1" s="1"/>
  <c r="O211" i="1"/>
  <c r="O227" i="1" s="1"/>
  <c r="N211" i="1"/>
  <c r="M211" i="1"/>
  <c r="M227" i="1" s="1"/>
  <c r="L211" i="1"/>
  <c r="L227" i="1" s="1"/>
  <c r="K211" i="1"/>
  <c r="K227" i="1" s="1"/>
  <c r="J211" i="1"/>
  <c r="J227" i="1" s="1"/>
  <c r="I211" i="1"/>
  <c r="I227" i="1" s="1"/>
  <c r="H211" i="1"/>
  <c r="H227" i="1" s="1"/>
  <c r="G211" i="1"/>
  <c r="G227" i="1" s="1"/>
  <c r="F211" i="1"/>
  <c r="E211" i="1"/>
  <c r="E227" i="1" s="1"/>
  <c r="D211" i="1"/>
  <c r="D227" i="1" s="1"/>
  <c r="C211" i="1"/>
  <c r="C227" i="1" s="1"/>
  <c r="B211" i="1"/>
  <c r="B227" i="1" s="1"/>
  <c r="BI210" i="1"/>
  <c r="BI226" i="1" s="1"/>
  <c r="BH210" i="1"/>
  <c r="BH226" i="1" s="1"/>
  <c r="BG210" i="1"/>
  <c r="BG226" i="1" s="1"/>
  <c r="BF210" i="1"/>
  <c r="BE210" i="1"/>
  <c r="BE226" i="1" s="1"/>
  <c r="BD210" i="1"/>
  <c r="BD226" i="1" s="1"/>
  <c r="BC210" i="1"/>
  <c r="BC226" i="1" s="1"/>
  <c r="BB210" i="1"/>
  <c r="BB226" i="1" s="1"/>
  <c r="BA210" i="1"/>
  <c r="BA226" i="1" s="1"/>
  <c r="AZ210" i="1"/>
  <c r="AZ226" i="1" s="1"/>
  <c r="AY210" i="1"/>
  <c r="AY226" i="1" s="1"/>
  <c r="AX210" i="1"/>
  <c r="AW210" i="1"/>
  <c r="AV210" i="1"/>
  <c r="AV226" i="1" s="1"/>
  <c r="AU210" i="1"/>
  <c r="AU226" i="1" s="1"/>
  <c r="AT210" i="1"/>
  <c r="AT226" i="1" s="1"/>
  <c r="AS210" i="1"/>
  <c r="AS226" i="1" s="1"/>
  <c r="AR210" i="1"/>
  <c r="AR226" i="1" s="1"/>
  <c r="AQ210" i="1"/>
  <c r="AQ226" i="1" s="1"/>
  <c r="AP210" i="1"/>
  <c r="AO210" i="1"/>
  <c r="AO226" i="1" s="1"/>
  <c r="AN210" i="1"/>
  <c r="AN226" i="1" s="1"/>
  <c r="AM210" i="1"/>
  <c r="AM226" i="1" s="1"/>
  <c r="AL210" i="1"/>
  <c r="AL226" i="1" s="1"/>
  <c r="AK210" i="1"/>
  <c r="AK226" i="1" s="1"/>
  <c r="AJ210" i="1"/>
  <c r="AI210" i="1"/>
  <c r="AI226" i="1" s="1"/>
  <c r="AH210" i="1"/>
  <c r="AG210" i="1"/>
  <c r="AG226" i="1" s="1"/>
  <c r="AF210" i="1"/>
  <c r="AF226" i="1" s="1"/>
  <c r="AE210" i="1"/>
  <c r="AE226" i="1" s="1"/>
  <c r="AD210" i="1"/>
  <c r="AD226" i="1" s="1"/>
  <c r="AC210" i="1"/>
  <c r="AC226" i="1" s="1"/>
  <c r="AB210" i="1"/>
  <c r="AB226" i="1" s="1"/>
  <c r="AA210" i="1"/>
  <c r="AA226" i="1" s="1"/>
  <c r="Z210" i="1"/>
  <c r="Y210" i="1"/>
  <c r="Y226" i="1" s="1"/>
  <c r="X210" i="1"/>
  <c r="X226" i="1" s="1"/>
  <c r="W210" i="1"/>
  <c r="W226" i="1" s="1"/>
  <c r="V210" i="1"/>
  <c r="V226" i="1" s="1"/>
  <c r="U210" i="1"/>
  <c r="U226" i="1" s="1"/>
  <c r="T210" i="1"/>
  <c r="T226" i="1" s="1"/>
  <c r="S210" i="1"/>
  <c r="S226" i="1" s="1"/>
  <c r="R210" i="1"/>
  <c r="Q210" i="1"/>
  <c r="P210" i="1"/>
  <c r="P226" i="1" s="1"/>
  <c r="O210" i="1"/>
  <c r="O226" i="1" s="1"/>
  <c r="N210" i="1"/>
  <c r="N226" i="1" s="1"/>
  <c r="M210" i="1"/>
  <c r="M226" i="1" s="1"/>
  <c r="L210" i="1"/>
  <c r="L226" i="1" s="1"/>
  <c r="K210" i="1"/>
  <c r="K226" i="1" s="1"/>
  <c r="J210" i="1"/>
  <c r="I210" i="1"/>
  <c r="I226" i="1" s="1"/>
  <c r="H210" i="1"/>
  <c r="H226" i="1" s="1"/>
  <c r="G210" i="1"/>
  <c r="G226" i="1" s="1"/>
  <c r="F210" i="1"/>
  <c r="F226" i="1" s="1"/>
  <c r="E210" i="1"/>
  <c r="E226" i="1" s="1"/>
  <c r="D210" i="1"/>
  <c r="D226" i="1" s="1"/>
  <c r="C210" i="1"/>
  <c r="C226" i="1" s="1"/>
  <c r="B210" i="1"/>
  <c r="BI209" i="1"/>
  <c r="BH209" i="1"/>
  <c r="BH225" i="1" s="1"/>
  <c r="BG209" i="1"/>
  <c r="BG225" i="1" s="1"/>
  <c r="BF209" i="1"/>
  <c r="BF225" i="1" s="1"/>
  <c r="BE209" i="1"/>
  <c r="BD209" i="1"/>
  <c r="BD225" i="1" s="1"/>
  <c r="BC209" i="1"/>
  <c r="BC225" i="1" s="1"/>
  <c r="BB209" i="1"/>
  <c r="BB225" i="1" s="1"/>
  <c r="BA209" i="1"/>
  <c r="BA225" i="1" s="1"/>
  <c r="AZ209" i="1"/>
  <c r="AZ225" i="1" s="1"/>
  <c r="AY209" i="1"/>
  <c r="AY225" i="1" s="1"/>
  <c r="AX209" i="1"/>
  <c r="AX225" i="1" s="1"/>
  <c r="AW209" i="1"/>
  <c r="AW225" i="1" s="1"/>
  <c r="AV209" i="1"/>
  <c r="AV225" i="1" s="1"/>
  <c r="AU209" i="1"/>
  <c r="AU225" i="1" s="1"/>
  <c r="AT209" i="1"/>
  <c r="AT225" i="1" s="1"/>
  <c r="AS209" i="1"/>
  <c r="AR209" i="1"/>
  <c r="AR225" i="1" s="1"/>
  <c r="AQ209" i="1"/>
  <c r="AQ225" i="1" s="1"/>
  <c r="AP209" i="1"/>
  <c r="AP225" i="1" s="1"/>
  <c r="AO209" i="1"/>
  <c r="AO225" i="1" s="1"/>
  <c r="AN209" i="1"/>
  <c r="AN225" i="1" s="1"/>
  <c r="AM209" i="1"/>
  <c r="AM225" i="1" s="1"/>
  <c r="AL209" i="1"/>
  <c r="AL225" i="1" s="1"/>
  <c r="AK209" i="1"/>
  <c r="AK225" i="1" s="1"/>
  <c r="AJ209" i="1"/>
  <c r="AJ225" i="1" s="1"/>
  <c r="AI209" i="1"/>
  <c r="AI225" i="1" s="1"/>
  <c r="AH209" i="1"/>
  <c r="AH225" i="1" s="1"/>
  <c r="AG209" i="1"/>
  <c r="AG225" i="1" s="1"/>
  <c r="AF209" i="1"/>
  <c r="AE209" i="1"/>
  <c r="AE225" i="1" s="1"/>
  <c r="AD209" i="1"/>
  <c r="AD225" i="1" s="1"/>
  <c r="AC209" i="1"/>
  <c r="AC225" i="1" s="1"/>
  <c r="AB209" i="1"/>
  <c r="AB225" i="1" s="1"/>
  <c r="AA209" i="1"/>
  <c r="AA225" i="1" s="1"/>
  <c r="Z209" i="1"/>
  <c r="Z225" i="1" s="1"/>
  <c r="Y209" i="1"/>
  <c r="Y225" i="1" s="1"/>
  <c r="X209" i="1"/>
  <c r="X225" i="1" s="1"/>
  <c r="W209" i="1"/>
  <c r="W225" i="1" s="1"/>
  <c r="V209" i="1"/>
  <c r="V225" i="1" s="1"/>
  <c r="U209" i="1"/>
  <c r="U225" i="1" s="1"/>
  <c r="T209" i="1"/>
  <c r="T225" i="1" s="1"/>
  <c r="S209" i="1"/>
  <c r="S225" i="1" s="1"/>
  <c r="R209" i="1"/>
  <c r="R225" i="1" s="1"/>
  <c r="Q209" i="1"/>
  <c r="Q225" i="1" s="1"/>
  <c r="P209" i="1"/>
  <c r="P225" i="1" s="1"/>
  <c r="O209" i="1"/>
  <c r="O225" i="1" s="1"/>
  <c r="N209" i="1"/>
  <c r="N225" i="1" s="1"/>
  <c r="M209" i="1"/>
  <c r="L209" i="1"/>
  <c r="L225" i="1" s="1"/>
  <c r="K209" i="1"/>
  <c r="K225" i="1" s="1"/>
  <c r="J209" i="1"/>
  <c r="J225" i="1" s="1"/>
  <c r="I209" i="1"/>
  <c r="I225" i="1" s="1"/>
  <c r="H209" i="1"/>
  <c r="H225" i="1" s="1"/>
  <c r="G209" i="1"/>
  <c r="G225" i="1" s="1"/>
  <c r="F209" i="1"/>
  <c r="E209" i="1"/>
  <c r="E225" i="1" s="1"/>
  <c r="D209" i="1"/>
  <c r="D225" i="1" s="1"/>
  <c r="C209" i="1"/>
  <c r="C225" i="1" s="1"/>
  <c r="B209" i="1"/>
  <c r="B225" i="1" s="1"/>
  <c r="BI208" i="1"/>
  <c r="BI224" i="1" s="1"/>
  <c r="BH208" i="1"/>
  <c r="BH224" i="1" s="1"/>
  <c r="BG208" i="1"/>
  <c r="BG224" i="1" s="1"/>
  <c r="BF208" i="1"/>
  <c r="BF224" i="1" s="1"/>
  <c r="BE208" i="1"/>
  <c r="BD208" i="1"/>
  <c r="BD224" i="1" s="1"/>
  <c r="BC208" i="1"/>
  <c r="BC224" i="1" s="1"/>
  <c r="BB208" i="1"/>
  <c r="BB224" i="1" s="1"/>
  <c r="BA208" i="1"/>
  <c r="AZ208" i="1"/>
  <c r="AZ224" i="1" s="1"/>
  <c r="AY208" i="1"/>
  <c r="AY224" i="1" s="1"/>
  <c r="AX208" i="1"/>
  <c r="AX224" i="1" s="1"/>
  <c r="AW208" i="1"/>
  <c r="AW224" i="1" s="1"/>
  <c r="AV208" i="1"/>
  <c r="AV224" i="1" s="1"/>
  <c r="AU208" i="1"/>
  <c r="AU224" i="1" s="1"/>
  <c r="AT208" i="1"/>
  <c r="AT224" i="1" s="1"/>
  <c r="AS208" i="1"/>
  <c r="AS224" i="1" s="1"/>
  <c r="AR208" i="1"/>
  <c r="AR224" i="1" s="1"/>
  <c r="AQ208" i="1"/>
  <c r="AQ224" i="1" s="1"/>
  <c r="AP208" i="1"/>
  <c r="AP224" i="1" s="1"/>
  <c r="AO208" i="1"/>
  <c r="AN208" i="1"/>
  <c r="AN224" i="1" s="1"/>
  <c r="AM208" i="1"/>
  <c r="AM224" i="1" s="1"/>
  <c r="AL208" i="1"/>
  <c r="AL224" i="1" s="1"/>
  <c r="AK208" i="1"/>
  <c r="AK224" i="1" s="1"/>
  <c r="AJ208" i="1"/>
  <c r="AJ224" i="1" s="1"/>
  <c r="AI208" i="1"/>
  <c r="AI224" i="1" s="1"/>
  <c r="AH208" i="1"/>
  <c r="AH224" i="1" s="1"/>
  <c r="AG208" i="1"/>
  <c r="AG224" i="1" s="1"/>
  <c r="AF208" i="1"/>
  <c r="AF224" i="1" s="1"/>
  <c r="AE208" i="1"/>
  <c r="AE224" i="1" s="1"/>
  <c r="AD208" i="1"/>
  <c r="AD224" i="1" s="1"/>
  <c r="AC208" i="1"/>
  <c r="AC224" i="1" s="1"/>
  <c r="AB208" i="1"/>
  <c r="AA208" i="1"/>
  <c r="AA224" i="1" s="1"/>
  <c r="Z208" i="1"/>
  <c r="Z224" i="1" s="1"/>
  <c r="Y208" i="1"/>
  <c r="Y224" i="1" s="1"/>
  <c r="X208" i="1"/>
  <c r="X224" i="1" s="1"/>
  <c r="W208" i="1"/>
  <c r="W224" i="1" s="1"/>
  <c r="V208" i="1"/>
  <c r="V224" i="1" s="1"/>
  <c r="U208" i="1"/>
  <c r="U224" i="1" s="1"/>
  <c r="T208" i="1"/>
  <c r="T224" i="1" s="1"/>
  <c r="S208" i="1"/>
  <c r="S224" i="1" s="1"/>
  <c r="R208" i="1"/>
  <c r="R224" i="1" s="1"/>
  <c r="Q208" i="1"/>
  <c r="Q224" i="1" s="1"/>
  <c r="P208" i="1"/>
  <c r="P224" i="1" s="1"/>
  <c r="O208" i="1"/>
  <c r="O224" i="1" s="1"/>
  <c r="N208" i="1"/>
  <c r="N224" i="1" s="1"/>
  <c r="M208" i="1"/>
  <c r="M224" i="1" s="1"/>
  <c r="L208" i="1"/>
  <c r="L224" i="1" s="1"/>
  <c r="K208" i="1"/>
  <c r="K224" i="1" s="1"/>
  <c r="J208" i="1"/>
  <c r="J224" i="1" s="1"/>
  <c r="I208" i="1"/>
  <c r="H208" i="1"/>
  <c r="H224" i="1" s="1"/>
  <c r="G208" i="1"/>
  <c r="G224" i="1" s="1"/>
  <c r="F208" i="1"/>
  <c r="F224" i="1" s="1"/>
  <c r="E208" i="1"/>
  <c r="E224" i="1" s="1"/>
  <c r="D208" i="1"/>
  <c r="D224" i="1" s="1"/>
  <c r="C208" i="1"/>
  <c r="C224" i="1" s="1"/>
  <c r="B208" i="1"/>
  <c r="BI207" i="1"/>
  <c r="BI223" i="1" s="1"/>
  <c r="BH207" i="1"/>
  <c r="BH223" i="1" s="1"/>
  <c r="BG207" i="1"/>
  <c r="BG223" i="1" s="1"/>
  <c r="BF207" i="1"/>
  <c r="BF223" i="1" s="1"/>
  <c r="BE207" i="1"/>
  <c r="BE223" i="1" s="1"/>
  <c r="BD207" i="1"/>
  <c r="BD223" i="1" s="1"/>
  <c r="BC207" i="1"/>
  <c r="BC223" i="1" s="1"/>
  <c r="BB207" i="1"/>
  <c r="BB223" i="1" s="1"/>
  <c r="BA207" i="1"/>
  <c r="AZ207" i="1"/>
  <c r="AZ223" i="1" s="1"/>
  <c r="AY207" i="1"/>
  <c r="AY223" i="1" s="1"/>
  <c r="AX207" i="1"/>
  <c r="AX223" i="1" s="1"/>
  <c r="AW207" i="1"/>
  <c r="AV207" i="1"/>
  <c r="AV223" i="1" s="1"/>
  <c r="AU207" i="1"/>
  <c r="AU223" i="1" s="1"/>
  <c r="AT207" i="1"/>
  <c r="AT223" i="1" s="1"/>
  <c r="AS207" i="1"/>
  <c r="AS223" i="1" s="1"/>
  <c r="AR207" i="1"/>
  <c r="AR223" i="1" s="1"/>
  <c r="AQ207" i="1"/>
  <c r="AQ223" i="1" s="1"/>
  <c r="AP207" i="1"/>
  <c r="AP223" i="1" s="1"/>
  <c r="AO207" i="1"/>
  <c r="AO223" i="1" s="1"/>
  <c r="AN207" i="1"/>
  <c r="AN223" i="1" s="1"/>
  <c r="AM207" i="1"/>
  <c r="AM223" i="1" s="1"/>
  <c r="AL207" i="1"/>
  <c r="AL223" i="1" s="1"/>
  <c r="AK207" i="1"/>
  <c r="AJ207" i="1"/>
  <c r="AJ223" i="1" s="1"/>
  <c r="AI207" i="1"/>
  <c r="AI223" i="1" s="1"/>
  <c r="AH207" i="1"/>
  <c r="AH223" i="1" s="1"/>
  <c r="AG207" i="1"/>
  <c r="AG223" i="1" s="1"/>
  <c r="AF207" i="1"/>
  <c r="AF223" i="1" s="1"/>
  <c r="AE207" i="1"/>
  <c r="AE223" i="1" s="1"/>
  <c r="AD207" i="1"/>
  <c r="AD223" i="1" s="1"/>
  <c r="AC207" i="1"/>
  <c r="AC223" i="1" s="1"/>
  <c r="AB207" i="1"/>
  <c r="AB223" i="1" s="1"/>
  <c r="AA207" i="1"/>
  <c r="AA223" i="1" s="1"/>
  <c r="Z207" i="1"/>
  <c r="Z223" i="1" s="1"/>
  <c r="Y207" i="1"/>
  <c r="Y223" i="1" s="1"/>
  <c r="X207" i="1"/>
  <c r="W207" i="1"/>
  <c r="W223" i="1" s="1"/>
  <c r="V207" i="1"/>
  <c r="V223" i="1" s="1"/>
  <c r="U207" i="1"/>
  <c r="U223" i="1" s="1"/>
  <c r="T207" i="1"/>
  <c r="T223" i="1" s="1"/>
  <c r="S207" i="1"/>
  <c r="S223" i="1" s="1"/>
  <c r="R207" i="1"/>
  <c r="R223" i="1" s="1"/>
  <c r="Q207" i="1"/>
  <c r="Q223" i="1" s="1"/>
  <c r="P207" i="1"/>
  <c r="P223" i="1" s="1"/>
  <c r="O207" i="1"/>
  <c r="O223" i="1" s="1"/>
  <c r="N207" i="1"/>
  <c r="N223" i="1" s="1"/>
  <c r="M207" i="1"/>
  <c r="M223" i="1" s="1"/>
  <c r="L207" i="1"/>
  <c r="L223" i="1" s="1"/>
  <c r="K207" i="1"/>
  <c r="K223" i="1" s="1"/>
  <c r="J207" i="1"/>
  <c r="J223" i="1" s="1"/>
  <c r="I207" i="1"/>
  <c r="I223" i="1" s="1"/>
  <c r="H207" i="1"/>
  <c r="H223" i="1" s="1"/>
  <c r="G207" i="1"/>
  <c r="G223" i="1" s="1"/>
  <c r="F207" i="1"/>
  <c r="F223" i="1" s="1"/>
  <c r="E207" i="1"/>
  <c r="D207" i="1"/>
  <c r="D223" i="1" s="1"/>
  <c r="C207" i="1"/>
  <c r="C223" i="1" s="1"/>
  <c r="B207" i="1"/>
  <c r="B223" i="1" s="1"/>
  <c r="BI206" i="1"/>
  <c r="BI222" i="1" s="1"/>
  <c r="BH206" i="1"/>
  <c r="BH222" i="1" s="1"/>
  <c r="BG206" i="1"/>
  <c r="BG222" i="1" s="1"/>
  <c r="BF206" i="1"/>
  <c r="BE206" i="1"/>
  <c r="BE222" i="1" s="1"/>
  <c r="BD206" i="1"/>
  <c r="BD222" i="1" s="1"/>
  <c r="BC206" i="1"/>
  <c r="BC222" i="1" s="1"/>
  <c r="BB206" i="1"/>
  <c r="BB222" i="1" s="1"/>
  <c r="BA206" i="1"/>
  <c r="BA222" i="1" s="1"/>
  <c r="AZ206" i="1"/>
  <c r="AZ222" i="1" s="1"/>
  <c r="AY206" i="1"/>
  <c r="AY222" i="1" s="1"/>
  <c r="AX206" i="1"/>
  <c r="AX222" i="1" s="1"/>
  <c r="AW206" i="1"/>
  <c r="AV206" i="1"/>
  <c r="AV222" i="1" s="1"/>
  <c r="AU206" i="1"/>
  <c r="AU222" i="1" s="1"/>
  <c r="AT206" i="1"/>
  <c r="AT222" i="1" s="1"/>
  <c r="AS206" i="1"/>
  <c r="AR206" i="1"/>
  <c r="AR222" i="1" s="1"/>
  <c r="AQ206" i="1"/>
  <c r="AQ222" i="1" s="1"/>
  <c r="AP206" i="1"/>
  <c r="AP222" i="1" s="1"/>
  <c r="AO206" i="1"/>
  <c r="AO222" i="1" s="1"/>
  <c r="AN206" i="1"/>
  <c r="AN222" i="1" s="1"/>
  <c r="AM206" i="1"/>
  <c r="AM222" i="1" s="1"/>
  <c r="AL206" i="1"/>
  <c r="AL222" i="1" s="1"/>
  <c r="AK206" i="1"/>
  <c r="AK222" i="1" s="1"/>
  <c r="AJ206" i="1"/>
  <c r="AJ222" i="1" s="1"/>
  <c r="AI206" i="1"/>
  <c r="AI222" i="1" s="1"/>
  <c r="AH206" i="1"/>
  <c r="AH222" i="1" s="1"/>
  <c r="AG206" i="1"/>
  <c r="AF206" i="1"/>
  <c r="AF222" i="1" s="1"/>
  <c r="AE206" i="1"/>
  <c r="AE222" i="1" s="1"/>
  <c r="AD206" i="1"/>
  <c r="AD222" i="1" s="1"/>
  <c r="AC206" i="1"/>
  <c r="AC222" i="1" s="1"/>
  <c r="AB206" i="1"/>
  <c r="AB222" i="1" s="1"/>
  <c r="AA206" i="1"/>
  <c r="AA222" i="1" s="1"/>
  <c r="Z206" i="1"/>
  <c r="Z222" i="1" s="1"/>
  <c r="Y206" i="1"/>
  <c r="Y222" i="1" s="1"/>
  <c r="X206" i="1"/>
  <c r="X222" i="1" s="1"/>
  <c r="W206" i="1"/>
  <c r="W222" i="1" s="1"/>
  <c r="V206" i="1"/>
  <c r="V222" i="1" s="1"/>
  <c r="U206" i="1"/>
  <c r="U222" i="1" s="1"/>
  <c r="T206" i="1"/>
  <c r="S206" i="1"/>
  <c r="S222" i="1" s="1"/>
  <c r="R206" i="1"/>
  <c r="R222" i="1" s="1"/>
  <c r="Q206" i="1"/>
  <c r="Q222" i="1" s="1"/>
  <c r="P206" i="1"/>
  <c r="P222" i="1" s="1"/>
  <c r="O206" i="1"/>
  <c r="O222" i="1" s="1"/>
  <c r="N206" i="1"/>
  <c r="N222" i="1" s="1"/>
  <c r="M206" i="1"/>
  <c r="M222" i="1" s="1"/>
  <c r="L206" i="1"/>
  <c r="L222" i="1" s="1"/>
  <c r="K206" i="1"/>
  <c r="K222" i="1" s="1"/>
  <c r="J206" i="1"/>
  <c r="J222" i="1" s="1"/>
  <c r="I206" i="1"/>
  <c r="I222" i="1" s="1"/>
  <c r="H206" i="1"/>
  <c r="H222" i="1" s="1"/>
  <c r="G206" i="1"/>
  <c r="G222" i="1" s="1"/>
  <c r="F206" i="1"/>
  <c r="F222" i="1" s="1"/>
  <c r="E206" i="1"/>
  <c r="E222" i="1" s="1"/>
  <c r="D206" i="1"/>
  <c r="D222" i="1" s="1"/>
  <c r="C206" i="1"/>
  <c r="C222" i="1" s="1"/>
  <c r="B206" i="1"/>
  <c r="B222" i="1" s="1"/>
  <c r="BI205" i="1"/>
  <c r="BH205" i="1"/>
  <c r="BH221" i="1" s="1"/>
  <c r="BG205" i="1"/>
  <c r="BG221" i="1" s="1"/>
  <c r="BF205" i="1"/>
  <c r="BF221" i="1" s="1"/>
  <c r="BE205" i="1"/>
  <c r="BE221" i="1" s="1"/>
  <c r="BD205" i="1"/>
  <c r="BD221" i="1" s="1"/>
  <c r="BC205" i="1"/>
  <c r="BC221" i="1" s="1"/>
  <c r="BB205" i="1"/>
  <c r="BA205" i="1"/>
  <c r="BA221" i="1" s="1"/>
  <c r="AZ205" i="1"/>
  <c r="AZ221" i="1" s="1"/>
  <c r="AY205" i="1"/>
  <c r="AY221" i="1" s="1"/>
  <c r="AX205" i="1"/>
  <c r="AX221" i="1" s="1"/>
  <c r="AW205" i="1"/>
  <c r="AW221" i="1" s="1"/>
  <c r="AV205" i="1"/>
  <c r="AV221" i="1" s="1"/>
  <c r="AU205" i="1"/>
  <c r="AU221" i="1" s="1"/>
  <c r="AT205" i="1"/>
  <c r="AT221" i="1" s="1"/>
  <c r="AS205" i="1"/>
  <c r="AS221" i="1" s="1"/>
  <c r="AR205" i="1"/>
  <c r="AR221" i="1" s="1"/>
  <c r="AQ205" i="1"/>
  <c r="AQ221" i="1" s="1"/>
  <c r="AP205" i="1"/>
  <c r="AP221" i="1" s="1"/>
  <c r="AO205" i="1"/>
  <c r="AO221" i="1" s="1"/>
  <c r="AN205" i="1"/>
  <c r="AN221" i="1" s="1"/>
  <c r="AM205" i="1"/>
  <c r="AM221" i="1" s="1"/>
  <c r="AL205" i="1"/>
  <c r="AL221" i="1" s="1"/>
  <c r="AK205" i="1"/>
  <c r="AK221" i="1" s="1"/>
  <c r="AJ205" i="1"/>
  <c r="AJ221" i="1" s="1"/>
  <c r="AI205" i="1"/>
  <c r="AI221" i="1" s="1"/>
  <c r="AH205" i="1"/>
  <c r="AH221" i="1" s="1"/>
  <c r="AG205" i="1"/>
  <c r="AF205" i="1"/>
  <c r="AF221" i="1" s="1"/>
  <c r="AE205" i="1"/>
  <c r="AE221" i="1" s="1"/>
  <c r="AD205" i="1"/>
  <c r="AD221" i="1" s="1"/>
  <c r="AC205" i="1"/>
  <c r="AC221" i="1" s="1"/>
  <c r="AB205" i="1"/>
  <c r="AB221" i="1" s="1"/>
  <c r="AA205" i="1"/>
  <c r="AA221" i="1" s="1"/>
  <c r="Z205" i="1"/>
  <c r="Z221" i="1" s="1"/>
  <c r="Y205" i="1"/>
  <c r="Y221" i="1" s="1"/>
  <c r="X205" i="1"/>
  <c r="X221" i="1" s="1"/>
  <c r="W205" i="1"/>
  <c r="W221" i="1" s="1"/>
  <c r="V205" i="1"/>
  <c r="U205" i="1"/>
  <c r="U221" i="1" s="1"/>
  <c r="T205" i="1"/>
  <c r="T221" i="1" s="1"/>
  <c r="S205" i="1"/>
  <c r="S221" i="1" s="1"/>
  <c r="R205" i="1"/>
  <c r="R221" i="1" s="1"/>
  <c r="Q205" i="1"/>
  <c r="Q221" i="1" s="1"/>
  <c r="P205" i="1"/>
  <c r="P221" i="1" s="1"/>
  <c r="O205" i="1"/>
  <c r="O221" i="1" s="1"/>
  <c r="N205" i="1"/>
  <c r="N221" i="1" s="1"/>
  <c r="M205" i="1"/>
  <c r="M221" i="1" s="1"/>
  <c r="L205" i="1"/>
  <c r="L221" i="1" s="1"/>
  <c r="K205" i="1"/>
  <c r="K221" i="1" s="1"/>
  <c r="J205" i="1"/>
  <c r="J221" i="1" s="1"/>
  <c r="I205" i="1"/>
  <c r="I221" i="1" s="1"/>
  <c r="H205" i="1"/>
  <c r="H221" i="1" s="1"/>
  <c r="G205" i="1"/>
  <c r="G221" i="1" s="1"/>
  <c r="F205" i="1"/>
  <c r="F221" i="1" s="1"/>
  <c r="E205" i="1"/>
  <c r="E221" i="1" s="1"/>
  <c r="D205" i="1"/>
  <c r="D221" i="1" s="1"/>
  <c r="C205" i="1"/>
  <c r="C221" i="1" s="1"/>
  <c r="B205" i="1"/>
  <c r="B221" i="1" s="1"/>
  <c r="BI204" i="1"/>
  <c r="BH204" i="1"/>
  <c r="BH220" i="1" s="1"/>
  <c r="BG204" i="1"/>
  <c r="BG220" i="1" s="1"/>
  <c r="BF204" i="1"/>
  <c r="BF220" i="1" s="1"/>
  <c r="BE204" i="1"/>
  <c r="BE220" i="1" s="1"/>
  <c r="BD204" i="1"/>
  <c r="BD220" i="1" s="1"/>
  <c r="BC204" i="1"/>
  <c r="BC220" i="1" s="1"/>
  <c r="BB204" i="1"/>
  <c r="BB220" i="1" s="1"/>
  <c r="BA204" i="1"/>
  <c r="BA220" i="1" s="1"/>
  <c r="AZ204" i="1"/>
  <c r="AZ220" i="1" s="1"/>
  <c r="AY204" i="1"/>
  <c r="AY220" i="1" s="1"/>
  <c r="AX204" i="1"/>
  <c r="AW204" i="1"/>
  <c r="AW220" i="1" s="1"/>
  <c r="AV204" i="1"/>
  <c r="AV220" i="1" s="1"/>
  <c r="AU204" i="1"/>
  <c r="AU220" i="1" s="1"/>
  <c r="AT204" i="1"/>
  <c r="AT220" i="1" s="1"/>
  <c r="AS204" i="1"/>
  <c r="AS220" i="1" s="1"/>
  <c r="AR204" i="1"/>
  <c r="AR220" i="1" s="1"/>
  <c r="AQ204" i="1"/>
  <c r="AQ220" i="1" s="1"/>
  <c r="AP204" i="1"/>
  <c r="AP220" i="1" s="1"/>
  <c r="AO204" i="1"/>
  <c r="AO220" i="1" s="1"/>
  <c r="AN204" i="1"/>
  <c r="AN220" i="1" s="1"/>
  <c r="AM204" i="1"/>
  <c r="AM220" i="1" s="1"/>
  <c r="AL204" i="1"/>
  <c r="AL220" i="1" s="1"/>
  <c r="AK204" i="1"/>
  <c r="AK220" i="1" s="1"/>
  <c r="AJ204" i="1"/>
  <c r="AJ220" i="1" s="1"/>
  <c r="AI204" i="1"/>
  <c r="AI220" i="1" s="1"/>
  <c r="AH204" i="1"/>
  <c r="AH220" i="1" s="1"/>
  <c r="AG204" i="1"/>
  <c r="AG220" i="1" s="1"/>
  <c r="AF204" i="1"/>
  <c r="AF220" i="1" s="1"/>
  <c r="AE204" i="1"/>
  <c r="AE220" i="1" s="1"/>
  <c r="AD204" i="1"/>
  <c r="AD220" i="1" s="1"/>
  <c r="AC204" i="1"/>
  <c r="AB204" i="1"/>
  <c r="AB220" i="1" s="1"/>
  <c r="AA204" i="1"/>
  <c r="AA220" i="1" s="1"/>
  <c r="Z204" i="1"/>
  <c r="Z220" i="1" s="1"/>
  <c r="Y204" i="1"/>
  <c r="Y220" i="1" s="1"/>
  <c r="X204" i="1"/>
  <c r="X220" i="1" s="1"/>
  <c r="W204" i="1"/>
  <c r="W220" i="1" s="1"/>
  <c r="V204" i="1"/>
  <c r="V220" i="1" s="1"/>
  <c r="U204" i="1"/>
  <c r="U220" i="1" s="1"/>
  <c r="T204" i="1"/>
  <c r="T220" i="1" s="1"/>
  <c r="S204" i="1"/>
  <c r="S220" i="1" s="1"/>
  <c r="R204" i="1"/>
  <c r="Q204" i="1"/>
  <c r="Q220" i="1" s="1"/>
  <c r="P204" i="1"/>
  <c r="P220" i="1" s="1"/>
  <c r="O204" i="1"/>
  <c r="O220" i="1" s="1"/>
  <c r="N204" i="1"/>
  <c r="N220" i="1" s="1"/>
  <c r="M204" i="1"/>
  <c r="M220" i="1" s="1"/>
  <c r="L204" i="1"/>
  <c r="L220" i="1" s="1"/>
  <c r="K204" i="1"/>
  <c r="K220" i="1" s="1"/>
  <c r="J204" i="1"/>
  <c r="J220" i="1" s="1"/>
  <c r="I204" i="1"/>
  <c r="I220" i="1" s="1"/>
  <c r="H204" i="1"/>
  <c r="H220" i="1" s="1"/>
  <c r="G204" i="1"/>
  <c r="G220" i="1" s="1"/>
  <c r="F204" i="1"/>
  <c r="F220" i="1" s="1"/>
  <c r="E204" i="1"/>
  <c r="E220" i="1" s="1"/>
  <c r="D204" i="1"/>
  <c r="D220" i="1" s="1"/>
  <c r="C204" i="1"/>
  <c r="C220" i="1" s="1"/>
  <c r="B204" i="1"/>
  <c r="B220" i="1" s="1"/>
  <c r="P180" i="1"/>
  <c r="J180" i="1"/>
  <c r="L180" i="1" s="1"/>
  <c r="M180" i="1" s="1"/>
  <c r="I180" i="1"/>
  <c r="E180" i="1"/>
  <c r="D180" i="1"/>
  <c r="C180" i="1"/>
  <c r="H180" i="1" s="1"/>
  <c r="P179" i="1"/>
  <c r="L179" i="1"/>
  <c r="M179" i="1" s="1"/>
  <c r="J179" i="1"/>
  <c r="I179" i="1"/>
  <c r="E179" i="1"/>
  <c r="D179" i="1"/>
  <c r="C179" i="1"/>
  <c r="H179" i="1" s="1"/>
  <c r="P178" i="1"/>
  <c r="M178" i="1"/>
  <c r="L178" i="1"/>
  <c r="J178" i="1"/>
  <c r="I178" i="1"/>
  <c r="H178" i="1"/>
  <c r="E178" i="1"/>
  <c r="D178" i="1"/>
  <c r="C178" i="1"/>
  <c r="P177" i="1"/>
  <c r="J177" i="1"/>
  <c r="I177" i="1"/>
  <c r="H177" i="1"/>
  <c r="E177" i="1"/>
  <c r="C177" i="1"/>
  <c r="D177" i="1" s="1"/>
  <c r="P176" i="1"/>
  <c r="J176" i="1"/>
  <c r="L176" i="1" s="1"/>
  <c r="M176" i="1" s="1"/>
  <c r="I176" i="1"/>
  <c r="H176" i="1"/>
  <c r="E176" i="1"/>
  <c r="D176" i="1"/>
  <c r="C176" i="1"/>
  <c r="P175" i="1"/>
  <c r="L175" i="1"/>
  <c r="M175" i="1" s="1"/>
  <c r="J175" i="1"/>
  <c r="I175" i="1"/>
  <c r="H175" i="1"/>
  <c r="E175" i="1"/>
  <c r="D175" i="1"/>
  <c r="C175" i="1"/>
  <c r="P174" i="1"/>
  <c r="M174" i="1"/>
  <c r="L174" i="1"/>
  <c r="J174" i="1"/>
  <c r="I174" i="1"/>
  <c r="H174" i="1"/>
  <c r="E174" i="1"/>
  <c r="D174" i="1"/>
  <c r="C174" i="1"/>
  <c r="P173" i="1"/>
  <c r="M173" i="1"/>
  <c r="L173" i="1"/>
  <c r="J173" i="1"/>
  <c r="I173" i="1"/>
  <c r="E173" i="1"/>
  <c r="C173" i="1"/>
  <c r="P172" i="1"/>
  <c r="J172" i="1"/>
  <c r="L172" i="1" s="1"/>
  <c r="M172" i="1" s="1"/>
  <c r="I172" i="1"/>
  <c r="E172" i="1"/>
  <c r="D172" i="1"/>
  <c r="C172" i="1"/>
  <c r="H172" i="1" s="1"/>
  <c r="P171" i="1"/>
  <c r="L171" i="1"/>
  <c r="M171" i="1" s="1"/>
  <c r="J171" i="1"/>
  <c r="I171" i="1"/>
  <c r="E171" i="1"/>
  <c r="D171" i="1"/>
  <c r="C171" i="1"/>
  <c r="H171" i="1" s="1"/>
  <c r="P170" i="1"/>
  <c r="M170" i="1"/>
  <c r="L170" i="1"/>
  <c r="J170" i="1"/>
  <c r="I170" i="1"/>
  <c r="H170" i="1"/>
  <c r="E170" i="1"/>
  <c r="D170" i="1"/>
  <c r="C170" i="1"/>
  <c r="S169" i="1"/>
  <c r="P169" i="1"/>
  <c r="J169" i="1"/>
  <c r="I169" i="1"/>
  <c r="H169" i="1"/>
  <c r="E169" i="1"/>
  <c r="D169" i="1"/>
  <c r="C169" i="1"/>
  <c r="M150" i="1"/>
  <c r="L150" i="1"/>
  <c r="E150" i="1"/>
  <c r="D150" i="1"/>
  <c r="I147" i="1"/>
  <c r="H147" i="1"/>
  <c r="E146" i="1"/>
  <c r="M140" i="1"/>
  <c r="L140" i="1"/>
  <c r="E140" i="1"/>
  <c r="D140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Q134" i="1"/>
  <c r="P134" i="1"/>
  <c r="O134" i="1"/>
  <c r="N134" i="1"/>
  <c r="D134" i="1" s="1"/>
  <c r="M134" i="1"/>
  <c r="L134" i="1"/>
  <c r="K134" i="1"/>
  <c r="J134" i="1"/>
  <c r="I134" i="1"/>
  <c r="H134" i="1"/>
  <c r="G134" i="1"/>
  <c r="F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D133" i="1"/>
  <c r="C133" i="1"/>
  <c r="B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C132" i="1"/>
  <c r="B132" i="1"/>
  <c r="J131" i="1"/>
  <c r="K131" i="1" s="1"/>
  <c r="L131" i="1" s="1"/>
  <c r="M131" i="1" s="1"/>
  <c r="N131" i="1" s="1"/>
  <c r="O131" i="1" s="1"/>
  <c r="P131" i="1" s="1"/>
  <c r="F131" i="1"/>
  <c r="G131" i="1" s="1"/>
  <c r="H131" i="1" s="1"/>
  <c r="I131" i="1" s="1"/>
  <c r="K127" i="1"/>
  <c r="J127" i="1"/>
  <c r="K121" i="1"/>
  <c r="K128" i="1" s="1"/>
  <c r="J121" i="1"/>
  <c r="J128" i="1" s="1"/>
  <c r="AB119" i="1"/>
  <c r="AA119" i="1"/>
  <c r="Y119" i="1"/>
  <c r="X119" i="1"/>
  <c r="K119" i="1"/>
  <c r="N147" i="1" s="1"/>
  <c r="J119" i="1"/>
  <c r="N146" i="1" s="1"/>
  <c r="E119" i="1"/>
  <c r="D119" i="1"/>
  <c r="B119" i="1"/>
  <c r="V119" i="1" s="1"/>
  <c r="AA118" i="1"/>
  <c r="AB118" i="1" s="1"/>
  <c r="Y118" i="1"/>
  <c r="V118" i="1"/>
  <c r="E118" i="1"/>
  <c r="D118" i="1"/>
  <c r="B118" i="1"/>
  <c r="AB117" i="1"/>
  <c r="AA117" i="1"/>
  <c r="Y117" i="1"/>
  <c r="V117" i="1"/>
  <c r="J117" i="1"/>
  <c r="L146" i="1" s="1"/>
  <c r="E117" i="1"/>
  <c r="D117" i="1"/>
  <c r="B117" i="1"/>
  <c r="AB116" i="1"/>
  <c r="AA116" i="1"/>
  <c r="Y116" i="1"/>
  <c r="K116" i="1"/>
  <c r="K147" i="1" s="1"/>
  <c r="J116" i="1"/>
  <c r="K146" i="1" s="1"/>
  <c r="E116" i="1"/>
  <c r="D116" i="1"/>
  <c r="B116" i="1"/>
  <c r="AB115" i="1"/>
  <c r="AA115" i="1"/>
  <c r="Y115" i="1"/>
  <c r="K115" i="1"/>
  <c r="J147" i="1" s="1"/>
  <c r="J115" i="1"/>
  <c r="J146" i="1" s="1"/>
  <c r="E115" i="1"/>
  <c r="D115" i="1"/>
  <c r="B115" i="1"/>
  <c r="AA114" i="1"/>
  <c r="AB114" i="1" s="1"/>
  <c r="Y114" i="1"/>
  <c r="V114" i="1"/>
  <c r="K114" i="1"/>
  <c r="J114" i="1"/>
  <c r="I146" i="1" s="1"/>
  <c r="E114" i="1"/>
  <c r="D114" i="1"/>
  <c r="B114" i="1"/>
  <c r="I140" i="1" s="1"/>
  <c r="AB113" i="1"/>
  <c r="AA113" i="1"/>
  <c r="Y113" i="1"/>
  <c r="V113" i="1"/>
  <c r="K113" i="1"/>
  <c r="J113" i="1"/>
  <c r="H146" i="1" s="1"/>
  <c r="E113" i="1"/>
  <c r="D113" i="1"/>
  <c r="B113" i="1"/>
  <c r="H140" i="1" s="1"/>
  <c r="AB112" i="1"/>
  <c r="AA112" i="1"/>
  <c r="Y112" i="1"/>
  <c r="V112" i="1"/>
  <c r="K112" i="1"/>
  <c r="G147" i="1" s="1"/>
  <c r="J112" i="1"/>
  <c r="G146" i="1" s="1"/>
  <c r="E112" i="1"/>
  <c r="D112" i="1"/>
  <c r="B112" i="1"/>
  <c r="G140" i="1" s="1"/>
  <c r="AB111" i="1"/>
  <c r="AA111" i="1"/>
  <c r="Y111" i="1"/>
  <c r="X111" i="1"/>
  <c r="K111" i="1"/>
  <c r="F147" i="1" s="1"/>
  <c r="J111" i="1"/>
  <c r="F146" i="1" s="1"/>
  <c r="E111" i="1"/>
  <c r="D111" i="1"/>
  <c r="B111" i="1"/>
  <c r="V111" i="1" s="1"/>
  <c r="AA110" i="1"/>
  <c r="AB110" i="1" s="1"/>
  <c r="Y110" i="1"/>
  <c r="V110" i="1"/>
  <c r="K110" i="1"/>
  <c r="E147" i="1" s="1"/>
  <c r="J110" i="1"/>
  <c r="E110" i="1"/>
  <c r="D110" i="1"/>
  <c r="B110" i="1"/>
  <c r="AA109" i="1"/>
  <c r="AB109" i="1" s="1"/>
  <c r="Y109" i="1"/>
  <c r="V109" i="1"/>
  <c r="J109" i="1"/>
  <c r="D146" i="1" s="1"/>
  <c r="E109" i="1"/>
  <c r="D109" i="1"/>
  <c r="B109" i="1"/>
  <c r="AB108" i="1"/>
  <c r="AA108" i="1"/>
  <c r="Y108" i="1"/>
  <c r="K108" i="1"/>
  <c r="C147" i="1" s="1"/>
  <c r="J108" i="1"/>
  <c r="C146" i="1" s="1"/>
  <c r="E108" i="1"/>
  <c r="D108" i="1"/>
  <c r="B108" i="1"/>
  <c r="N100" i="1"/>
  <c r="M100" i="1"/>
  <c r="J100" i="1"/>
  <c r="I100" i="1"/>
  <c r="H100" i="1"/>
  <c r="F100" i="1"/>
  <c r="N150" i="1" s="1"/>
  <c r="D100" i="1"/>
  <c r="E100" i="1" s="1"/>
  <c r="M99" i="1"/>
  <c r="N99" i="1" s="1"/>
  <c r="J99" i="1"/>
  <c r="I99" i="1"/>
  <c r="H99" i="1"/>
  <c r="F99" i="1"/>
  <c r="D99" i="1"/>
  <c r="E99" i="1" s="1"/>
  <c r="M98" i="1"/>
  <c r="N98" i="1" s="1"/>
  <c r="J98" i="1"/>
  <c r="I98" i="1"/>
  <c r="H98" i="1"/>
  <c r="F98" i="1"/>
  <c r="D98" i="1"/>
  <c r="E98" i="1" s="1"/>
  <c r="N97" i="1"/>
  <c r="M97" i="1"/>
  <c r="J97" i="1"/>
  <c r="I97" i="1"/>
  <c r="H97" i="1"/>
  <c r="F97" i="1"/>
  <c r="K150" i="1" s="1"/>
  <c r="D97" i="1"/>
  <c r="E97" i="1" s="1"/>
  <c r="M96" i="1"/>
  <c r="N96" i="1" s="1"/>
  <c r="J96" i="1"/>
  <c r="I96" i="1"/>
  <c r="H96" i="1"/>
  <c r="F96" i="1"/>
  <c r="J150" i="1" s="1"/>
  <c r="D96" i="1"/>
  <c r="E96" i="1" s="1"/>
  <c r="M95" i="1"/>
  <c r="N95" i="1" s="1"/>
  <c r="J95" i="1"/>
  <c r="I95" i="1"/>
  <c r="H95" i="1"/>
  <c r="F95" i="1"/>
  <c r="I150" i="1" s="1"/>
  <c r="O150" i="1" s="1"/>
  <c r="D95" i="1"/>
  <c r="E95" i="1" s="1"/>
  <c r="M94" i="1"/>
  <c r="N94" i="1" s="1"/>
  <c r="J94" i="1"/>
  <c r="I94" i="1"/>
  <c r="H94" i="1"/>
  <c r="F94" i="1"/>
  <c r="H150" i="1" s="1"/>
  <c r="D94" i="1"/>
  <c r="E94" i="1" s="1"/>
  <c r="N93" i="1"/>
  <c r="M93" i="1"/>
  <c r="J93" i="1"/>
  <c r="I93" i="1"/>
  <c r="H93" i="1"/>
  <c r="F93" i="1"/>
  <c r="G150" i="1" s="1"/>
  <c r="D93" i="1"/>
  <c r="E93" i="1" s="1"/>
  <c r="M92" i="1"/>
  <c r="N92" i="1" s="1"/>
  <c r="J92" i="1"/>
  <c r="I92" i="1"/>
  <c r="H92" i="1"/>
  <c r="F92" i="1"/>
  <c r="F150" i="1" s="1"/>
  <c r="D92" i="1"/>
  <c r="E92" i="1" s="1"/>
  <c r="M91" i="1"/>
  <c r="N91" i="1" s="1"/>
  <c r="J91" i="1"/>
  <c r="I91" i="1"/>
  <c r="H91" i="1"/>
  <c r="F91" i="1"/>
  <c r="D91" i="1"/>
  <c r="E91" i="1" s="1"/>
  <c r="M90" i="1"/>
  <c r="N90" i="1" s="1"/>
  <c r="J90" i="1"/>
  <c r="I90" i="1"/>
  <c r="H90" i="1"/>
  <c r="F90" i="1"/>
  <c r="D90" i="1"/>
  <c r="E90" i="1" s="1"/>
  <c r="N89" i="1"/>
  <c r="M89" i="1"/>
  <c r="J89" i="1"/>
  <c r="J101" i="1" s="1"/>
  <c r="I89" i="1"/>
  <c r="H89" i="1"/>
  <c r="F89" i="1"/>
  <c r="C150" i="1" s="1"/>
  <c r="D89" i="1"/>
  <c r="E89" i="1" s="1"/>
  <c r="M85" i="1"/>
  <c r="L85" i="1"/>
  <c r="K85" i="1"/>
  <c r="J85" i="1"/>
  <c r="I85" i="1"/>
  <c r="H85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E75" i="1"/>
  <c r="E76" i="1" s="1"/>
  <c r="E77" i="1" s="1"/>
  <c r="E78" i="1" s="1"/>
  <c r="E79" i="1" s="1"/>
  <c r="E80" i="1" s="1"/>
  <c r="E81" i="1" s="1"/>
  <c r="E82" i="1" s="1"/>
  <c r="E83" i="1" s="1"/>
  <c r="D75" i="1"/>
  <c r="G74" i="1"/>
  <c r="F74" i="1"/>
  <c r="D74" i="1"/>
  <c r="G73" i="1"/>
  <c r="F73" i="1"/>
  <c r="E73" i="1"/>
  <c r="E74" i="1" s="1"/>
  <c r="D73" i="1"/>
  <c r="G72" i="1"/>
  <c r="F72" i="1"/>
  <c r="E72" i="1"/>
  <c r="D72" i="1"/>
  <c r="H72" i="1" s="1"/>
  <c r="K71" i="1"/>
  <c r="L71" i="1" s="1"/>
  <c r="M71" i="1" s="1"/>
  <c r="N71" i="1" s="1"/>
  <c r="O71" i="1" s="1"/>
  <c r="P71" i="1" s="1"/>
  <c r="Q71" i="1" s="1"/>
  <c r="R71" i="1" s="1"/>
  <c r="S71" i="1" s="1"/>
  <c r="I71" i="1"/>
  <c r="J71" i="1" s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46" i="1"/>
  <c r="B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E34" i="1"/>
  <c r="D34" i="1"/>
  <c r="A33" i="1"/>
  <c r="A32" i="1"/>
  <c r="C119" i="1" s="1"/>
  <c r="N141" i="1" s="1"/>
  <c r="A31" i="1"/>
  <c r="C118" i="1" s="1"/>
  <c r="A30" i="1"/>
  <c r="C117" i="1" s="1"/>
  <c r="A29" i="1"/>
  <c r="C116" i="1" s="1"/>
  <c r="K141" i="1" s="1"/>
  <c r="A28" i="1"/>
  <c r="C115" i="1" s="1"/>
  <c r="J141" i="1" s="1"/>
  <c r="A27" i="1"/>
  <c r="C114" i="1" s="1"/>
  <c r="I141" i="1" s="1"/>
  <c r="A26" i="1"/>
  <c r="C113" i="1" s="1"/>
  <c r="H141" i="1" s="1"/>
  <c r="A25" i="1"/>
  <c r="C112" i="1" s="1"/>
  <c r="G141" i="1" s="1"/>
  <c r="A24" i="1"/>
  <c r="C111" i="1" s="1"/>
  <c r="F141" i="1" s="1"/>
  <c r="A23" i="1"/>
  <c r="C110" i="1" s="1"/>
  <c r="A22" i="1"/>
  <c r="C109" i="1" s="1"/>
  <c r="A21" i="1"/>
  <c r="C108" i="1" s="1"/>
  <c r="BZ15" i="1"/>
  <c r="G15" i="1"/>
  <c r="M119" i="1" s="1"/>
  <c r="E15" i="1"/>
  <c r="BZ14" i="1"/>
  <c r="E14" i="1"/>
  <c r="G14" i="1" s="1"/>
  <c r="BZ13" i="1"/>
  <c r="G13" i="1"/>
  <c r="M117" i="1" s="1"/>
  <c r="E13" i="1"/>
  <c r="BZ12" i="1"/>
  <c r="E12" i="1"/>
  <c r="G12" i="1" s="1"/>
  <c r="BZ11" i="1"/>
  <c r="G11" i="1"/>
  <c r="M115" i="1" s="1"/>
  <c r="E11" i="1"/>
  <c r="BZ10" i="1"/>
  <c r="E10" i="1"/>
  <c r="G10" i="1" s="1"/>
  <c r="BZ9" i="1"/>
  <c r="G9" i="1"/>
  <c r="E9" i="1"/>
  <c r="BZ8" i="1"/>
  <c r="K8" i="1"/>
  <c r="K9" i="1" s="1"/>
  <c r="K10" i="1" s="1"/>
  <c r="K11" i="1" s="1"/>
  <c r="K12" i="1" s="1"/>
  <c r="K13" i="1" s="1"/>
  <c r="K14" i="1" s="1"/>
  <c r="K15" i="1" s="1"/>
  <c r="J8" i="1"/>
  <c r="E8" i="1"/>
  <c r="G8" i="1" s="1"/>
  <c r="BZ7" i="1"/>
  <c r="E7" i="1"/>
  <c r="G7" i="1" s="1"/>
  <c r="M111" i="1" s="1"/>
  <c r="BZ6" i="1"/>
  <c r="H6" i="1"/>
  <c r="G6" i="1"/>
  <c r="M110" i="1" s="1"/>
  <c r="E6" i="1"/>
  <c r="BZ5" i="1"/>
  <c r="L5" i="1"/>
  <c r="L6" i="1" s="1"/>
  <c r="L7" i="1" s="1"/>
  <c r="L8" i="1" s="1"/>
  <c r="L9" i="1" s="1"/>
  <c r="L10" i="1" s="1"/>
  <c r="L11" i="1" s="1"/>
  <c r="K5" i="1"/>
  <c r="K6" i="1" s="1"/>
  <c r="K7" i="1" s="1"/>
  <c r="J5" i="1"/>
  <c r="J17" i="1" s="1"/>
  <c r="G5" i="1"/>
  <c r="E5" i="1"/>
  <c r="BZ4" i="1"/>
  <c r="L4" i="1"/>
  <c r="I4" i="1"/>
  <c r="F4" i="1"/>
  <c r="E4" i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N3" i="1"/>
  <c r="O3" i="1" s="1"/>
  <c r="P3" i="1" s="1"/>
  <c r="T2" i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S2" i="1"/>
  <c r="R2" i="1"/>
  <c r="L1" i="1"/>
  <c r="I1" i="1"/>
  <c r="G1" i="1"/>
  <c r="H11" i="1" l="1"/>
  <c r="L12" i="1"/>
  <c r="L13" i="1" s="1"/>
  <c r="M118" i="1"/>
  <c r="M109" i="1"/>
  <c r="H5" i="1"/>
  <c r="M116" i="1"/>
  <c r="F1" i="1"/>
  <c r="N1" i="1" s="1"/>
  <c r="O1" i="1" s="1"/>
  <c r="P1" i="1" s="1"/>
  <c r="G4" i="1"/>
  <c r="M112" i="1"/>
  <c r="H8" i="1"/>
  <c r="H7" i="1"/>
  <c r="M114" i="1"/>
  <c r="H10" i="1"/>
  <c r="M113" i="1"/>
  <c r="H9" i="1"/>
  <c r="J16" i="1"/>
  <c r="I72" i="1"/>
  <c r="I74" i="1"/>
  <c r="F75" i="1"/>
  <c r="J74" i="1"/>
  <c r="H74" i="1"/>
  <c r="K74" i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L177" i="1"/>
  <c r="M177" i="1" s="1"/>
  <c r="I181" i="1"/>
  <c r="H73" i="1"/>
  <c r="I73" i="1"/>
  <c r="J73" i="1" s="1"/>
  <c r="K73" i="1" s="1"/>
  <c r="L73" i="1" s="1"/>
  <c r="M73" i="1" s="1"/>
  <c r="N73" i="1" s="1"/>
  <c r="O73" i="1" s="1"/>
  <c r="P73" i="1" s="1"/>
  <c r="Q73" i="1" s="1"/>
  <c r="R73" i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M101" i="1"/>
  <c r="I101" i="1"/>
  <c r="C121" i="1"/>
  <c r="C141" i="1"/>
  <c r="X110" i="1"/>
  <c r="F110" i="1"/>
  <c r="E141" i="1"/>
  <c r="X118" i="1"/>
  <c r="F118" i="1"/>
  <c r="M141" i="1"/>
  <c r="J72" i="1"/>
  <c r="F112" i="1"/>
  <c r="K140" i="1"/>
  <c r="X116" i="1"/>
  <c r="F116" i="1"/>
  <c r="V116" i="1"/>
  <c r="C140" i="1"/>
  <c r="H122" i="1"/>
  <c r="B121" i="1"/>
  <c r="F121" i="1" s="1"/>
  <c r="L121" i="1"/>
  <c r="X108" i="1"/>
  <c r="F108" i="1"/>
  <c r="V108" i="1"/>
  <c r="J181" i="1"/>
  <c r="L169" i="1"/>
  <c r="M169" i="1" s="1"/>
  <c r="G262" i="1"/>
  <c r="O262" i="1"/>
  <c r="W262" i="1"/>
  <c r="AE262" i="1"/>
  <c r="AM262" i="1"/>
  <c r="AU262" i="1"/>
  <c r="BC262" i="1"/>
  <c r="C263" i="1"/>
  <c r="K263" i="1"/>
  <c r="S263" i="1"/>
  <c r="AA263" i="1"/>
  <c r="AI263" i="1"/>
  <c r="AQ263" i="1"/>
  <c r="AY263" i="1"/>
  <c r="BG263" i="1"/>
  <c r="G264" i="1"/>
  <c r="O264" i="1"/>
  <c r="W264" i="1"/>
  <c r="AE264" i="1"/>
  <c r="AM264" i="1"/>
  <c r="AU264" i="1"/>
  <c r="BC264" i="1"/>
  <c r="C265" i="1"/>
  <c r="K265" i="1"/>
  <c r="S265" i="1"/>
  <c r="AA265" i="1"/>
  <c r="AI265" i="1"/>
  <c r="AQ265" i="1"/>
  <c r="AY265" i="1"/>
  <c r="BG265" i="1"/>
  <c r="G266" i="1"/>
  <c r="O266" i="1"/>
  <c r="E101" i="1"/>
  <c r="E104" i="1" s="1"/>
  <c r="F111" i="1"/>
  <c r="J140" i="1"/>
  <c r="X115" i="1"/>
  <c r="F115" i="1"/>
  <c r="V115" i="1"/>
  <c r="F119" i="1"/>
  <c r="H173" i="1"/>
  <c r="D173" i="1"/>
  <c r="X109" i="1"/>
  <c r="F109" i="1"/>
  <c r="D141" i="1"/>
  <c r="X117" i="1"/>
  <c r="F117" i="1"/>
  <c r="L141" i="1"/>
  <c r="D132" i="1"/>
  <c r="C134" i="1"/>
  <c r="B134" i="1"/>
  <c r="D101" i="1"/>
  <c r="X112" i="1"/>
  <c r="C217" i="1"/>
  <c r="E217" i="1" s="1"/>
  <c r="K109" i="1"/>
  <c r="D147" i="1" s="1"/>
  <c r="F113" i="1"/>
  <c r="X113" i="1"/>
  <c r="K117" i="1"/>
  <c r="L147" i="1" s="1"/>
  <c r="J118" i="1"/>
  <c r="M146" i="1" s="1"/>
  <c r="F140" i="1"/>
  <c r="N140" i="1"/>
  <c r="F101" i="1"/>
  <c r="H101" i="1" s="1"/>
  <c r="F114" i="1"/>
  <c r="X114" i="1"/>
  <c r="K118" i="1"/>
  <c r="M147" i="1" s="1"/>
  <c r="J125" i="1"/>
  <c r="I262" i="1"/>
  <c r="Y262" i="1"/>
  <c r="AG262" i="1"/>
  <c r="AO262" i="1"/>
  <c r="AW262" i="1"/>
  <c r="BE262" i="1"/>
  <c r="E263" i="1"/>
  <c r="M263" i="1"/>
  <c r="U263" i="1"/>
  <c r="AC263" i="1"/>
  <c r="AK263" i="1"/>
  <c r="AS263" i="1"/>
  <c r="BA263" i="1"/>
  <c r="BI263" i="1"/>
  <c r="I264" i="1"/>
  <c r="Q264" i="1"/>
  <c r="Y264" i="1"/>
  <c r="AG264" i="1"/>
  <c r="AO264" i="1"/>
  <c r="AW264" i="1"/>
  <c r="BE264" i="1"/>
  <c r="E265" i="1"/>
  <c r="M265" i="1"/>
  <c r="U265" i="1"/>
  <c r="AC265" i="1"/>
  <c r="AK265" i="1"/>
  <c r="AS265" i="1"/>
  <c r="BA265" i="1"/>
  <c r="BI265" i="1"/>
  <c r="I266" i="1"/>
  <c r="Q266" i="1"/>
  <c r="AG266" i="1"/>
  <c r="AO266" i="1"/>
  <c r="AW266" i="1"/>
  <c r="BE266" i="1"/>
  <c r="E267" i="1"/>
  <c r="M267" i="1"/>
  <c r="U267" i="1"/>
  <c r="K125" i="1"/>
  <c r="K262" i="1"/>
  <c r="S262" i="1"/>
  <c r="AA262" i="1"/>
  <c r="AI262" i="1"/>
  <c r="AQ262" i="1"/>
  <c r="AY262" i="1"/>
  <c r="BG262" i="1"/>
  <c r="G263" i="1"/>
  <c r="O263" i="1"/>
  <c r="W263" i="1"/>
  <c r="AE263" i="1"/>
  <c r="AM263" i="1"/>
  <c r="AU263" i="1"/>
  <c r="BC263" i="1"/>
  <c r="C264" i="1"/>
  <c r="K264" i="1"/>
  <c r="S264" i="1"/>
  <c r="AA264" i="1"/>
  <c r="AI264" i="1"/>
  <c r="AQ264" i="1"/>
  <c r="AY264" i="1"/>
  <c r="BG264" i="1"/>
  <c r="G265" i="1"/>
  <c r="O265" i="1"/>
  <c r="W265" i="1"/>
  <c r="AE265" i="1"/>
  <c r="AM265" i="1"/>
  <c r="AU265" i="1"/>
  <c r="BC265" i="1"/>
  <c r="C266" i="1"/>
  <c r="K266" i="1"/>
  <c r="S266" i="1"/>
  <c r="AA266" i="1"/>
  <c r="AI266" i="1"/>
  <c r="AQ266" i="1"/>
  <c r="AY266" i="1"/>
  <c r="BG266" i="1"/>
  <c r="G267" i="1"/>
  <c r="O267" i="1"/>
  <c r="W267" i="1"/>
  <c r="AE267" i="1"/>
  <c r="AM267" i="1"/>
  <c r="AU267" i="1"/>
  <c r="BC267" i="1"/>
  <c r="C268" i="1"/>
  <c r="K268" i="1"/>
  <c r="S268" i="1"/>
  <c r="AA268" i="1"/>
  <c r="AI268" i="1"/>
  <c r="AQ268" i="1"/>
  <c r="AY268" i="1"/>
  <c r="BG268" i="1"/>
  <c r="G269" i="1"/>
  <c r="O269" i="1"/>
  <c r="W269" i="1"/>
  <c r="AE269" i="1"/>
  <c r="AM269" i="1"/>
  <c r="AU269" i="1"/>
  <c r="BC269" i="1"/>
  <c r="C270" i="1"/>
  <c r="K270" i="1"/>
  <c r="S270" i="1"/>
  <c r="AA270" i="1"/>
  <c r="AI270" i="1"/>
  <c r="AQ270" i="1"/>
  <c r="AY270" i="1"/>
  <c r="BG270" i="1"/>
  <c r="G271" i="1"/>
  <c r="O271" i="1"/>
  <c r="W271" i="1"/>
  <c r="AE271" i="1"/>
  <c r="AM271" i="1"/>
  <c r="AU271" i="1"/>
  <c r="BC271" i="1"/>
  <c r="C272" i="1"/>
  <c r="K272" i="1"/>
  <c r="S272" i="1"/>
  <c r="AA272" i="1"/>
  <c r="AI272" i="1"/>
  <c r="AQ272" i="1"/>
  <c r="AY272" i="1"/>
  <c r="BG272" i="1"/>
  <c r="G273" i="1"/>
  <c r="O273" i="1"/>
  <c r="W273" i="1"/>
  <c r="AE273" i="1"/>
  <c r="AM273" i="1"/>
  <c r="AU273" i="1"/>
  <c r="BC273" i="1"/>
  <c r="Q262" i="1"/>
  <c r="H288" i="1"/>
  <c r="H296" i="1" s="1"/>
  <c r="H290" i="1"/>
  <c r="P288" i="1"/>
  <c r="P290" i="1" s="1"/>
  <c r="X288" i="1"/>
  <c r="X290" i="1"/>
  <c r="AF288" i="1"/>
  <c r="AF301" i="1" s="1"/>
  <c r="AN288" i="1"/>
  <c r="AN290" i="1" s="1"/>
  <c r="AV288" i="1"/>
  <c r="AV296" i="1" s="1"/>
  <c r="BD288" i="1"/>
  <c r="BD290" i="1" s="1"/>
  <c r="D291" i="1"/>
  <c r="H292" i="1"/>
  <c r="P292" i="1"/>
  <c r="X292" i="1"/>
  <c r="AN292" i="1"/>
  <c r="AV292" i="1"/>
  <c r="T293" i="1"/>
  <c r="AZ293" i="1"/>
  <c r="H294" i="1"/>
  <c r="X294" i="1"/>
  <c r="AN294" i="1"/>
  <c r="AV294" i="1"/>
  <c r="BD294" i="1"/>
  <c r="AB295" i="1"/>
  <c r="AZ295" i="1"/>
  <c r="X296" i="1"/>
  <c r="BD296" i="1"/>
  <c r="D297" i="1"/>
  <c r="AJ297" i="1"/>
  <c r="AZ297" i="1"/>
  <c r="H298" i="1"/>
  <c r="X298" i="1"/>
  <c r="AN298" i="1"/>
  <c r="BD298" i="1"/>
  <c r="D299" i="1"/>
  <c r="AR299" i="1"/>
  <c r="H300" i="1"/>
  <c r="P300" i="1"/>
  <c r="AH262" i="1"/>
  <c r="AP262" i="1"/>
  <c r="AX262" i="1"/>
  <c r="BF262" i="1"/>
  <c r="F263" i="1"/>
  <c r="N263" i="1"/>
  <c r="V263" i="1"/>
  <c r="AD263" i="1"/>
  <c r="AL263" i="1"/>
  <c r="AT263" i="1"/>
  <c r="BB263" i="1"/>
  <c r="B264" i="1"/>
  <c r="J264" i="1"/>
  <c r="R264" i="1"/>
  <c r="AX264" i="1"/>
  <c r="F265" i="1"/>
  <c r="V265" i="1"/>
  <c r="AL265" i="1"/>
  <c r="BB265" i="1"/>
  <c r="J266" i="1"/>
  <c r="Z266" i="1"/>
  <c r="AP266" i="1"/>
  <c r="BF266" i="1"/>
  <c r="N267" i="1"/>
  <c r="AD267" i="1"/>
  <c r="AT267" i="1"/>
  <c r="B268" i="1"/>
  <c r="R268" i="1"/>
  <c r="AH268" i="1"/>
  <c r="AX268" i="1"/>
  <c r="F269" i="1"/>
  <c r="V269" i="1"/>
  <c r="AL269" i="1"/>
  <c r="BB269" i="1"/>
  <c r="J270" i="1"/>
  <c r="Z270" i="1"/>
  <c r="AP270" i="1"/>
  <c r="BF270" i="1"/>
  <c r="N271" i="1"/>
  <c r="AD271" i="1"/>
  <c r="AT271" i="1"/>
  <c r="B272" i="1"/>
  <c r="R272" i="1"/>
  <c r="AH272" i="1"/>
  <c r="AX272" i="1"/>
  <c r="F273" i="1"/>
  <c r="V273" i="1"/>
  <c r="AL273" i="1"/>
  <c r="BB273" i="1"/>
  <c r="B262" i="1"/>
  <c r="AD265" i="1"/>
  <c r="AL267" i="1"/>
  <c r="Z272" i="1"/>
  <c r="D262" i="1"/>
  <c r="L262" i="1"/>
  <c r="T262" i="1"/>
  <c r="AB262" i="1"/>
  <c r="AJ262" i="1"/>
  <c r="AR262" i="1"/>
  <c r="AZ262" i="1"/>
  <c r="BH262" i="1"/>
  <c r="H263" i="1"/>
  <c r="P263" i="1"/>
  <c r="X263" i="1"/>
  <c r="AF263" i="1"/>
  <c r="AN263" i="1"/>
  <c r="AV263" i="1"/>
  <c r="BD263" i="1"/>
  <c r="D264" i="1"/>
  <c r="L264" i="1"/>
  <c r="T264" i="1"/>
  <c r="AB264" i="1"/>
  <c r="AJ264" i="1"/>
  <c r="AR264" i="1"/>
  <c r="BH264" i="1"/>
  <c r="P265" i="1"/>
  <c r="AF265" i="1"/>
  <c r="AV265" i="1"/>
  <c r="D266" i="1"/>
  <c r="T266" i="1"/>
  <c r="AJ266" i="1"/>
  <c r="AZ266" i="1"/>
  <c r="H267" i="1"/>
  <c r="R262" i="1"/>
  <c r="AB266" i="1"/>
  <c r="Q299" i="1"/>
  <c r="Q297" i="1"/>
  <c r="Q301" i="1"/>
  <c r="Q298" i="1"/>
  <c r="Y295" i="1"/>
  <c r="Y299" i="1"/>
  <c r="Y294" i="1"/>
  <c r="Y297" i="1"/>
  <c r="BE299" i="1"/>
  <c r="BE295" i="1"/>
  <c r="AC291" i="1"/>
  <c r="Q292" i="1"/>
  <c r="BE292" i="1"/>
  <c r="AS264" i="1"/>
  <c r="BA264" i="1"/>
  <c r="BI264" i="1"/>
  <c r="I265" i="1"/>
  <c r="Q265" i="1"/>
  <c r="Y265" i="1"/>
  <c r="AG265" i="1"/>
  <c r="AO265" i="1"/>
  <c r="AW265" i="1"/>
  <c r="BE265" i="1"/>
  <c r="E266" i="1"/>
  <c r="M266" i="1"/>
  <c r="U266" i="1"/>
  <c r="AC266" i="1"/>
  <c r="AK266" i="1"/>
  <c r="AS266" i="1"/>
  <c r="BA266" i="1"/>
  <c r="BI266" i="1"/>
  <c r="I267" i="1"/>
  <c r="Q267" i="1"/>
  <c r="Y267" i="1"/>
  <c r="AG267" i="1"/>
  <c r="AO267" i="1"/>
  <c r="AW267" i="1"/>
  <c r="BE267" i="1"/>
  <c r="E268" i="1"/>
  <c r="M268" i="1"/>
  <c r="U268" i="1"/>
  <c r="AC268" i="1"/>
  <c r="AK268" i="1"/>
  <c r="AS268" i="1"/>
  <c r="BA268" i="1"/>
  <c r="BI268" i="1"/>
  <c r="I269" i="1"/>
  <c r="Q269" i="1"/>
  <c r="Y269" i="1"/>
  <c r="AG269" i="1"/>
  <c r="AO269" i="1"/>
  <c r="AW269" i="1"/>
  <c r="BE269" i="1"/>
  <c r="E270" i="1"/>
  <c r="M270" i="1"/>
  <c r="U270" i="1"/>
  <c r="AC270" i="1"/>
  <c r="AK270" i="1"/>
  <c r="AS270" i="1"/>
  <c r="BA270" i="1"/>
  <c r="BI270" i="1"/>
  <c r="I271" i="1"/>
  <c r="Q271" i="1"/>
  <c r="Y271" i="1"/>
  <c r="AG271" i="1"/>
  <c r="AO271" i="1"/>
  <c r="AW271" i="1"/>
  <c r="BE271" i="1"/>
  <c r="E272" i="1"/>
  <c r="M272" i="1"/>
  <c r="U272" i="1"/>
  <c r="AC272" i="1"/>
  <c r="AK272" i="1"/>
  <c r="AS272" i="1"/>
  <c r="BA272" i="1"/>
  <c r="BI272" i="1"/>
  <c r="I273" i="1"/>
  <c r="Q273" i="1"/>
  <c r="Y273" i="1"/>
  <c r="AG273" i="1"/>
  <c r="AO273" i="1"/>
  <c r="AW273" i="1"/>
  <c r="BE273" i="1"/>
  <c r="Z264" i="1"/>
  <c r="N265" i="1"/>
  <c r="AN265" i="1"/>
  <c r="V267" i="1"/>
  <c r="AD269" i="1"/>
  <c r="R270" i="1"/>
  <c r="J272" i="1"/>
  <c r="B288" i="1"/>
  <c r="B290" i="1"/>
  <c r="J288" i="1"/>
  <c r="R288" i="1"/>
  <c r="R295" i="1" s="1"/>
  <c r="Z288" i="1"/>
  <c r="Z290" i="1" s="1"/>
  <c r="AH288" i="1"/>
  <c r="AP290" i="1"/>
  <c r="AP288" i="1"/>
  <c r="AP298" i="1" s="1"/>
  <c r="AX288" i="1"/>
  <c r="AX293" i="1" s="1"/>
  <c r="BF290" i="1"/>
  <c r="BF304" i="1" s="1"/>
  <c r="BF288" i="1"/>
  <c r="BF299" i="1" s="1"/>
  <c r="N291" i="1"/>
  <c r="V291" i="1"/>
  <c r="AD291" i="1"/>
  <c r="AL291" i="1"/>
  <c r="AT291" i="1"/>
  <c r="Z292" i="1"/>
  <c r="BF292" i="1"/>
  <c r="AD293" i="1"/>
  <c r="Z294" i="1"/>
  <c r="AX294" i="1"/>
  <c r="N297" i="1"/>
  <c r="AL297" i="1"/>
  <c r="AH300" i="1"/>
  <c r="D288" i="1"/>
  <c r="D295" i="1" s="1"/>
  <c r="F262" i="1"/>
  <c r="N262" i="1"/>
  <c r="V262" i="1"/>
  <c r="AD262" i="1"/>
  <c r="AL262" i="1"/>
  <c r="AT262" i="1"/>
  <c r="BB262" i="1"/>
  <c r="B263" i="1"/>
  <c r="J263" i="1"/>
  <c r="R263" i="1"/>
  <c r="Z263" i="1"/>
  <c r="AH263" i="1"/>
  <c r="AP263" i="1"/>
  <c r="AX263" i="1"/>
  <c r="BF263" i="1"/>
  <c r="F264" i="1"/>
  <c r="N264" i="1"/>
  <c r="V264" i="1"/>
  <c r="AD264" i="1"/>
  <c r="AL264" i="1"/>
  <c r="BB264" i="1"/>
  <c r="J265" i="1"/>
  <c r="Z265" i="1"/>
  <c r="AP265" i="1"/>
  <c r="BF265" i="1"/>
  <c r="N266" i="1"/>
  <c r="AD266" i="1"/>
  <c r="AT266" i="1"/>
  <c r="B267" i="1"/>
  <c r="R267" i="1"/>
  <c r="AH267" i="1"/>
  <c r="AX267" i="1"/>
  <c r="F268" i="1"/>
  <c r="V268" i="1"/>
  <c r="AL268" i="1"/>
  <c r="BB268" i="1"/>
  <c r="J269" i="1"/>
  <c r="U262" i="1"/>
  <c r="AC264" i="1"/>
  <c r="AZ264" i="1"/>
  <c r="R265" i="1"/>
  <c r="AH266" i="1"/>
  <c r="BH266" i="1"/>
  <c r="Z267" i="1"/>
  <c r="AP268" i="1"/>
  <c r="F271" i="1"/>
  <c r="BF272" i="1"/>
  <c r="W266" i="1"/>
  <c r="AE266" i="1"/>
  <c r="AM266" i="1"/>
  <c r="AU266" i="1"/>
  <c r="BC266" i="1"/>
  <c r="C267" i="1"/>
  <c r="K267" i="1"/>
  <c r="S267" i="1"/>
  <c r="AA267" i="1"/>
  <c r="AI267" i="1"/>
  <c r="AQ267" i="1"/>
  <c r="AY267" i="1"/>
  <c r="BG267" i="1"/>
  <c r="G268" i="1"/>
  <c r="O268" i="1"/>
  <c r="W268" i="1"/>
  <c r="AE268" i="1"/>
  <c r="AM268" i="1"/>
  <c r="AU268" i="1"/>
  <c r="BC268" i="1"/>
  <c r="C269" i="1"/>
  <c r="K269" i="1"/>
  <c r="S269" i="1"/>
  <c r="AA269" i="1"/>
  <c r="AI269" i="1"/>
  <c r="AQ269" i="1"/>
  <c r="AY269" i="1"/>
  <c r="BG269" i="1"/>
  <c r="G270" i="1"/>
  <c r="O270" i="1"/>
  <c r="W270" i="1"/>
  <c r="AE270" i="1"/>
  <c r="AM270" i="1"/>
  <c r="AU270" i="1"/>
  <c r="BC270" i="1"/>
  <c r="C271" i="1"/>
  <c r="K271" i="1"/>
  <c r="S271" i="1"/>
  <c r="AA271" i="1"/>
  <c r="AI271" i="1"/>
  <c r="AQ271" i="1"/>
  <c r="AY271" i="1"/>
  <c r="BG271" i="1"/>
  <c r="G272" i="1"/>
  <c r="O272" i="1"/>
  <c r="W272" i="1"/>
  <c r="AE272" i="1"/>
  <c r="AM272" i="1"/>
  <c r="AU272" i="1"/>
  <c r="BC272" i="1"/>
  <c r="C273" i="1"/>
  <c r="K273" i="1"/>
  <c r="S273" i="1"/>
  <c r="AA273" i="1"/>
  <c r="AI273" i="1"/>
  <c r="AQ273" i="1"/>
  <c r="AY273" i="1"/>
  <c r="BG273" i="1"/>
  <c r="AK262" i="1"/>
  <c r="BA262" i="1"/>
  <c r="I263" i="1"/>
  <c r="Y263" i="1"/>
  <c r="AO263" i="1"/>
  <c r="BE263" i="1"/>
  <c r="M264" i="1"/>
  <c r="L266" i="1"/>
  <c r="L288" i="1"/>
  <c r="L291" i="1" s="1"/>
  <c r="L290" i="1"/>
  <c r="T288" i="1"/>
  <c r="T299" i="1" s="1"/>
  <c r="AB288" i="1"/>
  <c r="AB291" i="1" s="1"/>
  <c r="AB290" i="1"/>
  <c r="AJ288" i="1"/>
  <c r="AJ293" i="1" s="1"/>
  <c r="AR290" i="1"/>
  <c r="AZ290" i="1"/>
  <c r="AZ288" i="1"/>
  <c r="AZ291" i="1" s="1"/>
  <c r="BH288" i="1"/>
  <c r="BH299" i="1" s="1"/>
  <c r="H291" i="1"/>
  <c r="X291" i="1"/>
  <c r="AN291" i="1"/>
  <c r="BD291" i="1"/>
  <c r="D292" i="1"/>
  <c r="L292" i="1"/>
  <c r="AB292" i="1"/>
  <c r="AJ292" i="1"/>
  <c r="AR292" i="1"/>
  <c r="AZ292" i="1"/>
  <c r="H293" i="1"/>
  <c r="P293" i="1"/>
  <c r="X293" i="1"/>
  <c r="H262" i="1"/>
  <c r="P262" i="1"/>
  <c r="X262" i="1"/>
  <c r="AF262" i="1"/>
  <c r="AN262" i="1"/>
  <c r="AV262" i="1"/>
  <c r="BD262" i="1"/>
  <c r="D263" i="1"/>
  <c r="L263" i="1"/>
  <c r="T263" i="1"/>
  <c r="AB263" i="1"/>
  <c r="AJ263" i="1"/>
  <c r="AR263" i="1"/>
  <c r="AZ263" i="1"/>
  <c r="BH263" i="1"/>
  <c r="H264" i="1"/>
  <c r="P264" i="1"/>
  <c r="AV264" i="1"/>
  <c r="D265" i="1"/>
  <c r="T265" i="1"/>
  <c r="AJ265" i="1"/>
  <c r="AZ265" i="1"/>
  <c r="H266" i="1"/>
  <c r="X266" i="1"/>
  <c r="AN266" i="1"/>
  <c r="BD266" i="1"/>
  <c r="L267" i="1"/>
  <c r="AH264" i="1"/>
  <c r="BF264" i="1"/>
  <c r="X265" i="1"/>
  <c r="P266" i="1"/>
  <c r="AR288" i="1"/>
  <c r="AR295" i="1" s="1"/>
  <c r="AK267" i="1"/>
  <c r="BA267" i="1"/>
  <c r="I268" i="1"/>
  <c r="Y268" i="1"/>
  <c r="AO268" i="1"/>
  <c r="BE268" i="1"/>
  <c r="M269" i="1"/>
  <c r="AC269" i="1"/>
  <c r="AS269" i="1"/>
  <c r="BI269" i="1"/>
  <c r="Q270" i="1"/>
  <c r="AG270" i="1"/>
  <c r="AW270" i="1"/>
  <c r="E271" i="1"/>
  <c r="U271" i="1"/>
  <c r="AK271" i="1"/>
  <c r="BA271" i="1"/>
  <c r="I272" i="1"/>
  <c r="Y272" i="1"/>
  <c r="AO272" i="1"/>
  <c r="BE272" i="1"/>
  <c r="M273" i="1"/>
  <c r="AC273" i="1"/>
  <c r="AS273" i="1"/>
  <c r="BI273" i="1"/>
  <c r="M262" i="1"/>
  <c r="Z262" i="1"/>
  <c r="AK264" i="1"/>
  <c r="AB265" i="1"/>
  <c r="AR266" i="1"/>
  <c r="BI267" i="1"/>
  <c r="BI271" i="1"/>
  <c r="AT290" i="1"/>
  <c r="AH291" i="1"/>
  <c r="Q295" i="1"/>
  <c r="AN267" i="1"/>
  <c r="AR268" i="1"/>
  <c r="AV269" i="1"/>
  <c r="AZ270" i="1"/>
  <c r="BD271" i="1"/>
  <c r="BH272" i="1"/>
  <c r="C290" i="1"/>
  <c r="AI299" i="1"/>
  <c r="AI295" i="1"/>
  <c r="AI301" i="1"/>
  <c r="AI296" i="1"/>
  <c r="AQ297" i="1"/>
  <c r="AQ294" i="1"/>
  <c r="AQ299" i="1"/>
  <c r="AQ298" i="1"/>
  <c r="AQ295" i="1"/>
  <c r="AY301" i="1"/>
  <c r="AY299" i="1"/>
  <c r="AY295" i="1"/>
  <c r="AY296" i="1"/>
  <c r="AY297" i="1"/>
  <c r="AY293" i="1"/>
  <c r="BG297" i="1"/>
  <c r="BG294" i="1"/>
  <c r="BG298" i="1"/>
  <c r="BG296" i="1"/>
  <c r="BG299" i="1"/>
  <c r="BG290" i="1"/>
  <c r="S294" i="1"/>
  <c r="AI294" i="1"/>
  <c r="G295" i="1"/>
  <c r="W295" i="1"/>
  <c r="AM295" i="1"/>
  <c r="AQ296" i="1"/>
  <c r="O297" i="1"/>
  <c r="AE297" i="1"/>
  <c r="S298" i="1"/>
  <c r="AI298" i="1"/>
  <c r="AY298" i="1"/>
  <c r="O299" i="1"/>
  <c r="S300" i="1"/>
  <c r="F288" i="1"/>
  <c r="F297" i="1" s="1"/>
  <c r="AT288" i="1"/>
  <c r="AT292" i="1" s="1"/>
  <c r="AQ292" i="1"/>
  <c r="AN293" i="1"/>
  <c r="BD293" i="1"/>
  <c r="D294" i="1"/>
  <c r="L294" i="1"/>
  <c r="AB294" i="1"/>
  <c r="AJ294" i="1"/>
  <c r="AR294" i="1"/>
  <c r="AZ294" i="1"/>
  <c r="BH294" i="1"/>
  <c r="H295" i="1"/>
  <c r="H304" i="1" s="1"/>
  <c r="P295" i="1"/>
  <c r="X295" i="1"/>
  <c r="AN295" i="1"/>
  <c r="AV295" i="1"/>
  <c r="BD295" i="1"/>
  <c r="D296" i="1"/>
  <c r="L296" i="1"/>
  <c r="T296" i="1"/>
  <c r="AJ296" i="1"/>
  <c r="AR296" i="1"/>
  <c r="AZ296" i="1"/>
  <c r="H297" i="1"/>
  <c r="P297" i="1"/>
  <c r="X297" i="1"/>
  <c r="AN297" i="1"/>
  <c r="AV297" i="1"/>
  <c r="BD297" i="1"/>
  <c r="D298" i="1"/>
  <c r="T298" i="1"/>
  <c r="AB298" i="1"/>
  <c r="AZ298" i="1"/>
  <c r="BH298" i="1"/>
  <c r="H299" i="1"/>
  <c r="P299" i="1"/>
  <c r="X299" i="1"/>
  <c r="AN299" i="1"/>
  <c r="AV299" i="1"/>
  <c r="BD299" i="1"/>
  <c r="D300" i="1"/>
  <c r="T300" i="1"/>
  <c r="AB300" i="1"/>
  <c r="AJ300" i="1"/>
  <c r="AZ300" i="1"/>
  <c r="BH300" i="1"/>
  <c r="H301" i="1"/>
  <c r="X301" i="1"/>
  <c r="AN301" i="1"/>
  <c r="BD301" i="1"/>
  <c r="BE290" i="1"/>
  <c r="BD267" i="1"/>
  <c r="BH268" i="1"/>
  <c r="Z269" i="1"/>
  <c r="D270" i="1"/>
  <c r="AD270" i="1"/>
  <c r="H271" i="1"/>
  <c r="AH271" i="1"/>
  <c r="L272" i="1"/>
  <c r="AL272" i="1"/>
  <c r="P273" i="1"/>
  <c r="AP273" i="1"/>
  <c r="E288" i="1"/>
  <c r="E297" i="1" s="1"/>
  <c r="M288" i="1"/>
  <c r="U288" i="1"/>
  <c r="AC288" i="1"/>
  <c r="AK290" i="1"/>
  <c r="BA288" i="1"/>
  <c r="BA301" i="1" s="1"/>
  <c r="BI288" i="1"/>
  <c r="Q291" i="1"/>
  <c r="Y291" i="1"/>
  <c r="AW291" i="1"/>
  <c r="BE291" i="1"/>
  <c r="M292" i="1"/>
  <c r="AC292" i="1"/>
  <c r="BA292" i="1"/>
  <c r="BI292" i="1"/>
  <c r="Q293" i="1"/>
  <c r="Y293" i="1"/>
  <c r="AG293" i="1"/>
  <c r="AW293" i="1"/>
  <c r="BE293" i="1"/>
  <c r="E294" i="1"/>
  <c r="AC294" i="1"/>
  <c r="BI294" i="1"/>
  <c r="AG295" i="1"/>
  <c r="AW295" i="1"/>
  <c r="AK296" i="1"/>
  <c r="I297" i="1"/>
  <c r="BE297" i="1"/>
  <c r="M298" i="1"/>
  <c r="BI298" i="1"/>
  <c r="AG299" i="1"/>
  <c r="AW299" i="1"/>
  <c r="AC300" i="1"/>
  <c r="AW301" i="1"/>
  <c r="AI290" i="1"/>
  <c r="AY292" i="1"/>
  <c r="N288" i="1"/>
  <c r="V288" i="1"/>
  <c r="V296" i="1" s="1"/>
  <c r="AD290" i="1"/>
  <c r="BB288" i="1"/>
  <c r="BB298" i="1" s="1"/>
  <c r="AP291" i="1"/>
  <c r="AX291" i="1"/>
  <c r="BF291" i="1"/>
  <c r="N292" i="1"/>
  <c r="AD292" i="1"/>
  <c r="R293" i="1"/>
  <c r="AP293" i="1"/>
  <c r="BF301" i="1"/>
  <c r="AG301" i="1"/>
  <c r="AG297" i="1"/>
  <c r="AG291" i="1"/>
  <c r="N290" i="1"/>
  <c r="AL290" i="1"/>
  <c r="BH267" i="1"/>
  <c r="L268" i="1"/>
  <c r="D269" i="1"/>
  <c r="P269" i="1"/>
  <c r="AP269" i="1"/>
  <c r="H270" i="1"/>
  <c r="T270" i="1"/>
  <c r="AT270" i="1"/>
  <c r="L271" i="1"/>
  <c r="X271" i="1"/>
  <c r="AX271" i="1"/>
  <c r="P272" i="1"/>
  <c r="AB272" i="1"/>
  <c r="BB272" i="1"/>
  <c r="T273" i="1"/>
  <c r="AF273" i="1"/>
  <c r="BF273" i="1"/>
  <c r="G297" i="1"/>
  <c r="G293" i="1"/>
  <c r="G291" i="1"/>
  <c r="G296" i="1"/>
  <c r="O298" i="1"/>
  <c r="O293" i="1"/>
  <c r="O295" i="1"/>
  <c r="O292" i="1"/>
  <c r="O291" i="1"/>
  <c r="W297" i="1"/>
  <c r="W293" i="1"/>
  <c r="W296" i="1"/>
  <c r="W291" i="1"/>
  <c r="AE294" i="1"/>
  <c r="AE298" i="1"/>
  <c r="AE300" i="1"/>
  <c r="AE295" i="1"/>
  <c r="AM296" i="1"/>
  <c r="AM297" i="1"/>
  <c r="AM291" i="1"/>
  <c r="BC296" i="1"/>
  <c r="BC297" i="1"/>
  <c r="BC293" i="1"/>
  <c r="BC298" i="1"/>
  <c r="BC300" i="1"/>
  <c r="BC291" i="1"/>
  <c r="BC295" i="1"/>
  <c r="C291" i="1"/>
  <c r="S291" i="1"/>
  <c r="AA291" i="1"/>
  <c r="AI291" i="1"/>
  <c r="AY291" i="1"/>
  <c r="AY304" i="1" s="1"/>
  <c r="BG291" i="1"/>
  <c r="G292" i="1"/>
  <c r="W292" i="1"/>
  <c r="AE292" i="1"/>
  <c r="AM292" i="1"/>
  <c r="BC292" i="1"/>
  <c r="AI293" i="1"/>
  <c r="AQ293" i="1"/>
  <c r="AQ305" i="1" s="1"/>
  <c r="AQ309" i="1" s="1"/>
  <c r="BG293" i="1"/>
  <c r="G294" i="1"/>
  <c r="W294" i="1"/>
  <c r="BC294" i="1"/>
  <c r="BG295" i="1"/>
  <c r="O296" i="1"/>
  <c r="AE296" i="1"/>
  <c r="S297" i="1"/>
  <c r="AI297" i="1"/>
  <c r="G298" i="1"/>
  <c r="W298" i="1"/>
  <c r="AM298" i="1"/>
  <c r="S299" i="1"/>
  <c r="G300" i="1"/>
  <c r="W300" i="1"/>
  <c r="S301" i="1"/>
  <c r="BG301" i="1"/>
  <c r="AM290" i="1"/>
  <c r="AM293" i="1"/>
  <c r="AM294" i="1"/>
  <c r="X300" i="1"/>
  <c r="AN300" i="1"/>
  <c r="AV300" i="1"/>
  <c r="BD300" i="1"/>
  <c r="D301" i="1"/>
  <c r="T301" i="1"/>
  <c r="AB301" i="1"/>
  <c r="AJ301" i="1"/>
  <c r="AZ301" i="1"/>
  <c r="BH301" i="1"/>
  <c r="X267" i="1"/>
  <c r="P268" i="1"/>
  <c r="AB268" i="1"/>
  <c r="T269" i="1"/>
  <c r="BF269" i="1"/>
  <c r="B271" i="1"/>
  <c r="I290" i="1"/>
  <c r="I288" i="1"/>
  <c r="Q290" i="1"/>
  <c r="Y290" i="1"/>
  <c r="AG290" i="1"/>
  <c r="AO288" i="1"/>
  <c r="AW290" i="1"/>
  <c r="E291" i="1"/>
  <c r="Y292" i="1"/>
  <c r="AG292" i="1"/>
  <c r="AO292" i="1"/>
  <c r="AW292" i="1"/>
  <c r="E293" i="1"/>
  <c r="AC293" i="1"/>
  <c r="AK293" i="1"/>
  <c r="BI293" i="1"/>
  <c r="E295" i="1"/>
  <c r="I296" i="1"/>
  <c r="AG296" i="1"/>
  <c r="AW296" i="1"/>
  <c r="BE298" i="1"/>
  <c r="V290" i="1"/>
  <c r="AH293" i="1"/>
  <c r="BF293" i="1"/>
  <c r="N294" i="1"/>
  <c r="V294" i="1"/>
  <c r="AD294" i="1"/>
  <c r="AL294" i="1"/>
  <c r="AT294" i="1"/>
  <c r="B295" i="1"/>
  <c r="J295" i="1"/>
  <c r="Z295" i="1"/>
  <c r="AH295" i="1"/>
  <c r="AP295" i="1"/>
  <c r="BF295" i="1"/>
  <c r="N296" i="1"/>
  <c r="AD296" i="1"/>
  <c r="AL296" i="1"/>
  <c r="AT296" i="1"/>
  <c r="B297" i="1"/>
  <c r="J297" i="1"/>
  <c r="R297" i="1"/>
  <c r="AH297" i="1"/>
  <c r="AP297" i="1"/>
  <c r="AX297" i="1"/>
  <c r="BF297" i="1"/>
  <c r="F298" i="1"/>
  <c r="N298" i="1"/>
  <c r="V298" i="1"/>
  <c r="AD298" i="1"/>
  <c r="AL298" i="1"/>
  <c r="AT298" i="1"/>
  <c r="B299" i="1"/>
  <c r="J299" i="1"/>
  <c r="R299" i="1"/>
  <c r="AH299" i="1"/>
  <c r="AP299" i="1"/>
  <c r="AX299" i="1"/>
  <c r="N300" i="1"/>
  <c r="AD300" i="1"/>
  <c r="AL300" i="1"/>
  <c r="AT300" i="1"/>
  <c r="B301" i="1"/>
  <c r="R301" i="1"/>
  <c r="Z301" i="1"/>
  <c r="AP301" i="1"/>
  <c r="AX301" i="1"/>
  <c r="I294" i="1"/>
  <c r="Q294" i="1"/>
  <c r="AG294" i="1"/>
  <c r="AW294" i="1"/>
  <c r="BE294" i="1"/>
  <c r="M295" i="1"/>
  <c r="AK295" i="1"/>
  <c r="BA295" i="1"/>
  <c r="BI295" i="1"/>
  <c r="Q296" i="1"/>
  <c r="Y296" i="1"/>
  <c r="AO296" i="1"/>
  <c r="BE296" i="1"/>
  <c r="AC297" i="1"/>
  <c r="AK297" i="1"/>
  <c r="BI297" i="1"/>
  <c r="I298" i="1"/>
  <c r="Y298" i="1"/>
  <c r="AG298" i="1"/>
  <c r="AO298" i="1"/>
  <c r="AW298" i="1"/>
  <c r="E299" i="1"/>
  <c r="AC299" i="1"/>
  <c r="AK299" i="1"/>
  <c r="BA299" i="1"/>
  <c r="BI299" i="1"/>
  <c r="I300" i="1"/>
  <c r="Q300" i="1"/>
  <c r="Y300" i="1"/>
  <c r="AG300" i="1"/>
  <c r="AO300" i="1"/>
  <c r="AW300" i="1"/>
  <c r="BE300" i="1"/>
  <c r="E301" i="1"/>
  <c r="AK301" i="1"/>
  <c r="AS301" i="1"/>
  <c r="BI301" i="1"/>
  <c r="AH292" i="1"/>
  <c r="AP292" i="1"/>
  <c r="AX292" i="1"/>
  <c r="N293" i="1"/>
  <c r="V293" i="1"/>
  <c r="AL293" i="1"/>
  <c r="AT293" i="1"/>
  <c r="J294" i="1"/>
  <c r="R294" i="1"/>
  <c r="AP294" i="1"/>
  <c r="BF294" i="1"/>
  <c r="N295" i="1"/>
  <c r="AL295" i="1"/>
  <c r="AT295" i="1"/>
  <c r="B296" i="1"/>
  <c r="Z296" i="1"/>
  <c r="AP296" i="1"/>
  <c r="AX296" i="1"/>
  <c r="BF296" i="1"/>
  <c r="V297" i="1"/>
  <c r="AD297" i="1"/>
  <c r="AT297" i="1"/>
  <c r="B298" i="1"/>
  <c r="J298" i="1"/>
  <c r="AH298" i="1"/>
  <c r="AX298" i="1"/>
  <c r="BF298" i="1"/>
  <c r="N299" i="1"/>
  <c r="V299" i="1"/>
  <c r="AD299" i="1"/>
  <c r="AL299" i="1"/>
  <c r="AT299" i="1"/>
  <c r="B300" i="1"/>
  <c r="Z300" i="1"/>
  <c r="AP300" i="1"/>
  <c r="AX300" i="1"/>
  <c r="BF300" i="1"/>
  <c r="N301" i="1"/>
  <c r="V301" i="1"/>
  <c r="AD301" i="1"/>
  <c r="AL301" i="1"/>
  <c r="AT301" i="1"/>
  <c r="W299" i="1"/>
  <c r="AE299" i="1"/>
  <c r="AM299" i="1"/>
  <c r="BC299" i="1"/>
  <c r="AA300" i="1"/>
  <c r="AI300" i="1"/>
  <c r="AQ300" i="1"/>
  <c r="AY300" i="1"/>
  <c r="BG300" i="1"/>
  <c r="G301" i="1"/>
  <c r="O301" i="1"/>
  <c r="W301" i="1"/>
  <c r="AE301" i="1"/>
  <c r="AM301" i="1"/>
  <c r="BC301" i="1"/>
  <c r="C288" i="1"/>
  <c r="K288" i="1"/>
  <c r="K290" i="1" s="1"/>
  <c r="S288" i="1"/>
  <c r="AA288" i="1"/>
  <c r="AA290" i="1" s="1"/>
  <c r="G290" i="1"/>
  <c r="O290" i="1"/>
  <c r="W290" i="1"/>
  <c r="AE290" i="1"/>
  <c r="AK300" i="1"/>
  <c r="Y301" i="1"/>
  <c r="AO301" i="1"/>
  <c r="BE301" i="1"/>
  <c r="AK288" i="1"/>
  <c r="AS288" i="1"/>
  <c r="AS298" i="1" s="1"/>
  <c r="BC290" i="1"/>
  <c r="AM300" i="1"/>
  <c r="AA301" i="1"/>
  <c r="AQ301" i="1"/>
  <c r="AU288" i="1"/>
  <c r="AU300" i="1" s="1"/>
  <c r="B425" i="1"/>
  <c r="J425" i="1"/>
  <c r="D425" i="1"/>
  <c r="L425" i="1"/>
  <c r="T425" i="1"/>
  <c r="F425" i="1"/>
  <c r="N425" i="1"/>
  <c r="V425" i="1"/>
  <c r="E391" i="1"/>
  <c r="D393" i="1"/>
  <c r="D383" i="1" s="1"/>
  <c r="D46" i="1" s="1"/>
  <c r="R425" i="1"/>
  <c r="H308" i="1" l="1"/>
  <c r="BB293" i="1"/>
  <c r="AU290" i="1"/>
  <c r="AF299" i="1"/>
  <c r="AT305" i="1"/>
  <c r="AT309" i="1" s="1"/>
  <c r="AT304" i="1"/>
  <c r="X304" i="1"/>
  <c r="BA290" i="1"/>
  <c r="C299" i="1"/>
  <c r="C296" i="1"/>
  <c r="C298" i="1"/>
  <c r="C295" i="1"/>
  <c r="C292" i="1"/>
  <c r="C302" i="1" s="1"/>
  <c r="C294" i="1"/>
  <c r="C301" i="1"/>
  <c r="C300" i="1"/>
  <c r="C297" i="1"/>
  <c r="BB301" i="1"/>
  <c r="F300" i="1"/>
  <c r="BB294" i="1"/>
  <c r="AS293" i="1"/>
  <c r="AF300" i="1"/>
  <c r="N304" i="1"/>
  <c r="BE304" i="1"/>
  <c r="AP305" i="1"/>
  <c r="AP309" i="1" s="1"/>
  <c r="AP304" i="1"/>
  <c r="AF296" i="1"/>
  <c r="K297" i="1"/>
  <c r="K298" i="1"/>
  <c r="K291" i="1"/>
  <c r="K304" i="1" s="1"/>
  <c r="K294" i="1"/>
  <c r="K292" i="1"/>
  <c r="K301" i="1"/>
  <c r="K300" i="1"/>
  <c r="K296" i="1"/>
  <c r="BC305" i="1"/>
  <c r="BC309" i="1" s="1"/>
  <c r="F296" i="1"/>
  <c r="F292" i="1"/>
  <c r="BA298" i="1"/>
  <c r="BA297" i="1"/>
  <c r="BA294" i="1"/>
  <c r="BA300" i="1"/>
  <c r="BA291" i="1"/>
  <c r="BA293" i="1"/>
  <c r="C305" i="1"/>
  <c r="C309" i="1" s="1"/>
  <c r="C304" i="1"/>
  <c r="U294" i="1"/>
  <c r="U300" i="1"/>
  <c r="U298" i="1"/>
  <c r="U296" i="1"/>
  <c r="U290" i="1"/>
  <c r="U292" i="1"/>
  <c r="U293" i="1"/>
  <c r="U299" i="1"/>
  <c r="U291" i="1"/>
  <c r="U295" i="1"/>
  <c r="AL305" i="1"/>
  <c r="AL309" i="1" s="1"/>
  <c r="AL304" i="1"/>
  <c r="AE305" i="1"/>
  <c r="AE309" i="1" s="1"/>
  <c r="AE304" i="1"/>
  <c r="U297" i="1"/>
  <c r="AS296" i="1"/>
  <c r="AS300" i="1"/>
  <c r="AS295" i="1"/>
  <c r="AS291" i="1"/>
  <c r="AS297" i="1"/>
  <c r="AS292" i="1"/>
  <c r="AS294" i="1"/>
  <c r="AS299" i="1"/>
  <c r="AO299" i="1"/>
  <c r="AO295" i="1"/>
  <c r="AO294" i="1"/>
  <c r="AO293" i="1"/>
  <c r="AO290" i="1"/>
  <c r="AO291" i="1"/>
  <c r="AO297" i="1"/>
  <c r="AI305" i="1"/>
  <c r="AI309" i="1" s="1"/>
  <c r="AI304" i="1"/>
  <c r="AS290" i="1"/>
  <c r="L299" i="1"/>
  <c r="L297" i="1"/>
  <c r="L295" i="1"/>
  <c r="L305" i="1" s="1"/>
  <c r="L309" i="1" s="1"/>
  <c r="L293" i="1"/>
  <c r="L300" i="1"/>
  <c r="L301" i="1"/>
  <c r="L298" i="1"/>
  <c r="BC304" i="1"/>
  <c r="AG305" i="1"/>
  <c r="AG309" i="1" s="1"/>
  <c r="K299" i="1"/>
  <c r="K293" i="1"/>
  <c r="AU294" i="1"/>
  <c r="AU293" i="1"/>
  <c r="AU299" i="1"/>
  <c r="AU298" i="1"/>
  <c r="AU295" i="1"/>
  <c r="AU296" i="1"/>
  <c r="AU292" i="1"/>
  <c r="AU291" i="1"/>
  <c r="AU297" i="1"/>
  <c r="AU301" i="1"/>
  <c r="BB295" i="1"/>
  <c r="BB300" i="1"/>
  <c r="BB292" i="1"/>
  <c r="BB291" i="1"/>
  <c r="BB297" i="1"/>
  <c r="BB296" i="1"/>
  <c r="F295" i="1"/>
  <c r="F290" i="1"/>
  <c r="F293" i="1"/>
  <c r="F299" i="1"/>
  <c r="F291" i="1"/>
  <c r="O305" i="1"/>
  <c r="O309" i="1" s="1"/>
  <c r="O304" i="1"/>
  <c r="U301" i="1"/>
  <c r="AY306" i="1"/>
  <c r="AY308" i="1"/>
  <c r="AQ304" i="1"/>
  <c r="BG305" i="1"/>
  <c r="BG309" i="1" s="1"/>
  <c r="BG304" i="1"/>
  <c r="AZ305" i="1"/>
  <c r="AZ309" i="1" s="1"/>
  <c r="AZ304" i="1"/>
  <c r="AY305" i="1"/>
  <c r="AY309" i="1" s="1"/>
  <c r="G305" i="1"/>
  <c r="G309" i="1" s="1"/>
  <c r="G302" i="1"/>
  <c r="G304" i="1"/>
  <c r="BB299" i="1"/>
  <c r="Y305" i="1"/>
  <c r="Y309" i="1" s="1"/>
  <c r="Y304" i="1"/>
  <c r="AM305" i="1"/>
  <c r="AM309" i="1" s="1"/>
  <c r="AM304" i="1"/>
  <c r="K295" i="1"/>
  <c r="K305" i="1" s="1"/>
  <c r="K309" i="1" s="1"/>
  <c r="C293" i="1"/>
  <c r="BA296" i="1"/>
  <c r="J293" i="1"/>
  <c r="J296" i="1"/>
  <c r="J300" i="1"/>
  <c r="J301" i="1"/>
  <c r="J292" i="1"/>
  <c r="J291" i="1"/>
  <c r="J290" i="1"/>
  <c r="AN304" i="1"/>
  <c r="AG304" i="1"/>
  <c r="M12" i="1"/>
  <c r="BF308" i="1"/>
  <c r="BF310" i="1" s="1"/>
  <c r="BF306" i="1"/>
  <c r="AF292" i="1"/>
  <c r="AF297" i="1"/>
  <c r="AF295" i="1"/>
  <c r="AF290" i="1"/>
  <c r="AF298" i="1"/>
  <c r="AF293" i="1"/>
  <c r="AF294" i="1"/>
  <c r="F301" i="1"/>
  <c r="F294" i="1"/>
  <c r="I295" i="1"/>
  <c r="I299" i="1"/>
  <c r="I293" i="1"/>
  <c r="I292" i="1"/>
  <c r="I302" i="1" s="1"/>
  <c r="I291" i="1"/>
  <c r="I304" i="1" s="1"/>
  <c r="I301" i="1"/>
  <c r="AD305" i="1"/>
  <c r="AD309" i="1" s="1"/>
  <c r="AD304" i="1"/>
  <c r="BB290" i="1"/>
  <c r="AF291" i="1"/>
  <c r="M11" i="1"/>
  <c r="E393" i="1"/>
  <c r="E383" i="1" s="1"/>
  <c r="E46" i="1" s="1"/>
  <c r="F391" i="1"/>
  <c r="AK298" i="1"/>
  <c r="AK292" i="1"/>
  <c r="AK291" i="1"/>
  <c r="AK304" i="1" s="1"/>
  <c r="AK294" i="1"/>
  <c r="AK305" i="1" s="1"/>
  <c r="AK309" i="1" s="1"/>
  <c r="W305" i="1"/>
  <c r="W309" i="1" s="1"/>
  <c r="Z298" i="1"/>
  <c r="V295" i="1"/>
  <c r="V300" i="1"/>
  <c r="AX295" i="1"/>
  <c r="Z293" i="1"/>
  <c r="Z304" i="1" s="1"/>
  <c r="Q305" i="1"/>
  <c r="Q309" i="1" s="1"/>
  <c r="AA299" i="1"/>
  <c r="Z299" i="1"/>
  <c r="AC296" i="1"/>
  <c r="AC298" i="1"/>
  <c r="AC290" i="1"/>
  <c r="AC295" i="1"/>
  <c r="P301" i="1"/>
  <c r="BH296" i="1"/>
  <c r="AV293" i="1"/>
  <c r="V292" i="1"/>
  <c r="V305" i="1" s="1"/>
  <c r="V309" i="1" s="1"/>
  <c r="T292" i="1"/>
  <c r="P291" i="1"/>
  <c r="AJ290" i="1"/>
  <c r="AZ299" i="1"/>
  <c r="AV298" i="1"/>
  <c r="AR297" i="1"/>
  <c r="AN296" i="1"/>
  <c r="AN305" i="1" s="1"/>
  <c r="AN309" i="1" s="1"/>
  <c r="AJ295" i="1"/>
  <c r="AB293" i="1"/>
  <c r="AB304" i="1" s="1"/>
  <c r="T291" i="1"/>
  <c r="D290" i="1"/>
  <c r="M13" i="1"/>
  <c r="M300" i="1"/>
  <c r="M296" i="1"/>
  <c r="M301" i="1"/>
  <c r="M297" i="1"/>
  <c r="M294" i="1"/>
  <c r="M290" i="1"/>
  <c r="BE305" i="1"/>
  <c r="BE309" i="1" s="1"/>
  <c r="Z291" i="1"/>
  <c r="Z305" i="1" s="1"/>
  <c r="Z309" i="1" s="1"/>
  <c r="R292" i="1"/>
  <c r="AH296" i="1"/>
  <c r="AH301" i="1"/>
  <c r="AJ299" i="1"/>
  <c r="AB297" i="1"/>
  <c r="T295" i="1"/>
  <c r="P294" i="1"/>
  <c r="P304" i="1" s="1"/>
  <c r="M4" i="1"/>
  <c r="K72" i="1"/>
  <c r="AW305" i="1"/>
  <c r="AW309" i="1" s="1"/>
  <c r="E300" i="1"/>
  <c r="E290" i="1"/>
  <c r="E298" i="1"/>
  <c r="E292" i="1"/>
  <c r="BH292" i="1"/>
  <c r="BH290" i="1"/>
  <c r="AH290" i="1"/>
  <c r="B293" i="1"/>
  <c r="B294" i="1"/>
  <c r="M291" i="1"/>
  <c r="AB299" i="1"/>
  <c r="T297" i="1"/>
  <c r="P296" i="1"/>
  <c r="D293" i="1"/>
  <c r="BH291" i="1"/>
  <c r="X305" i="1"/>
  <c r="X309" i="1" s="1"/>
  <c r="AW304" i="1"/>
  <c r="M5" i="1"/>
  <c r="AA298" i="1"/>
  <c r="AA294" i="1"/>
  <c r="AA297" i="1"/>
  <c r="AA292" i="1"/>
  <c r="AA304" i="1" s="1"/>
  <c r="N305" i="1"/>
  <c r="N309" i="1" s="1"/>
  <c r="AR298" i="1"/>
  <c r="S296" i="1"/>
  <c r="S295" i="1"/>
  <c r="S293" i="1"/>
  <c r="S292" i="1"/>
  <c r="R296" i="1"/>
  <c r="AH294" i="1"/>
  <c r="AC301" i="1"/>
  <c r="M299" i="1"/>
  <c r="Z297" i="1"/>
  <c r="AR301" i="1"/>
  <c r="AA295" i="1"/>
  <c r="AA293" i="1"/>
  <c r="AA305" i="1" s="1"/>
  <c r="AA309" i="1" s="1"/>
  <c r="E296" i="1"/>
  <c r="BI300" i="1"/>
  <c r="BI296" i="1"/>
  <c r="BI291" i="1"/>
  <c r="BI290" i="1"/>
  <c r="AV301" i="1"/>
  <c r="AR300" i="1"/>
  <c r="AJ298" i="1"/>
  <c r="AB296" i="1"/>
  <c r="T294" i="1"/>
  <c r="S290" i="1"/>
  <c r="B291" i="1"/>
  <c r="B305" i="1" s="1"/>
  <c r="B309" i="1" s="1"/>
  <c r="AV291" i="1"/>
  <c r="T290" i="1"/>
  <c r="B292" i="1"/>
  <c r="B304" i="1" s="1"/>
  <c r="M293" i="1"/>
  <c r="P298" i="1"/>
  <c r="BH293" i="1"/>
  <c r="BD292" i="1"/>
  <c r="BD305" i="1" s="1"/>
  <c r="BD309" i="1" s="1"/>
  <c r="M7" i="1"/>
  <c r="M8" i="1"/>
  <c r="M14" i="1"/>
  <c r="BF305" i="1"/>
  <c r="BF309" i="1" s="1"/>
  <c r="BH295" i="1"/>
  <c r="AR291" i="1"/>
  <c r="AR304" i="1" s="1"/>
  <c r="W304" i="1"/>
  <c r="F76" i="1"/>
  <c r="H75" i="1"/>
  <c r="I75" i="1" s="1"/>
  <c r="M108" i="1"/>
  <c r="M121" i="1" s="1"/>
  <c r="H4" i="1"/>
  <c r="R300" i="1"/>
  <c r="R298" i="1"/>
  <c r="R291" i="1"/>
  <c r="BH297" i="1"/>
  <c r="AR293" i="1"/>
  <c r="AJ291" i="1"/>
  <c r="AV290" i="1"/>
  <c r="Q304" i="1"/>
  <c r="M10" i="1"/>
  <c r="M9" i="1"/>
  <c r="H127" i="1"/>
  <c r="I127" i="1" s="1"/>
  <c r="H128" i="1"/>
  <c r="I128" i="1" s="1"/>
  <c r="H125" i="1"/>
  <c r="I125" i="1" s="1"/>
  <c r="G121" i="1" s="1"/>
  <c r="L14" i="1"/>
  <c r="H13" i="1"/>
  <c r="AA296" i="1"/>
  <c r="AX290" i="1"/>
  <c r="R290" i="1"/>
  <c r="H305" i="1"/>
  <c r="H309" i="1" s="1"/>
  <c r="H302" i="1"/>
  <c r="M15" i="1"/>
  <c r="M6" i="1"/>
  <c r="H12" i="1"/>
  <c r="J75" i="1" l="1"/>
  <c r="AK308" i="1"/>
  <c r="AK310" i="1" s="1"/>
  <c r="AK306" i="1"/>
  <c r="G117" i="1"/>
  <c r="I117" i="1" s="1"/>
  <c r="G116" i="1"/>
  <c r="I116" i="1" s="1"/>
  <c r="G108" i="1"/>
  <c r="I108" i="1" s="1"/>
  <c r="G115" i="1"/>
  <c r="I115" i="1" s="1"/>
  <c r="G114" i="1"/>
  <c r="I114" i="1" s="1"/>
  <c r="G113" i="1"/>
  <c r="I113" i="1" s="1"/>
  <c r="G112" i="1"/>
  <c r="I112" i="1" s="1"/>
  <c r="G110" i="1"/>
  <c r="I110" i="1" s="1"/>
  <c r="G119" i="1"/>
  <c r="I119" i="1" s="1"/>
  <c r="G111" i="1"/>
  <c r="I111" i="1" s="1"/>
  <c r="G109" i="1"/>
  <c r="I109" i="1" s="1"/>
  <c r="G118" i="1"/>
  <c r="I118" i="1" s="1"/>
  <c r="Z308" i="1"/>
  <c r="Z310" i="1" s="1"/>
  <c r="Z306" i="1"/>
  <c r="AA306" i="1"/>
  <c r="AA308" i="1"/>
  <c r="AA310" i="1" s="1"/>
  <c r="AR308" i="1"/>
  <c r="AR306" i="1"/>
  <c r="I306" i="1"/>
  <c r="I308" i="1"/>
  <c r="K306" i="1"/>
  <c r="K308" i="1"/>
  <c r="K310" i="1" s="1"/>
  <c r="AB308" i="1"/>
  <c r="AB310" i="1" s="1"/>
  <c r="P308" i="1"/>
  <c r="B306" i="1"/>
  <c r="B308" i="1"/>
  <c r="B310" i="1" s="1"/>
  <c r="BG306" i="1"/>
  <c r="BG308" i="1"/>
  <c r="BG310" i="1" s="1"/>
  <c r="BC308" i="1"/>
  <c r="BC310" i="1" s="1"/>
  <c r="BC306" i="1"/>
  <c r="AE308" i="1"/>
  <c r="AE310" i="1" s="1"/>
  <c r="AE306" i="1"/>
  <c r="P305" i="1"/>
  <c r="P309" i="1" s="1"/>
  <c r="Q308" i="1"/>
  <c r="Q310" i="1" s="1"/>
  <c r="Q306" i="1"/>
  <c r="BU7" i="1"/>
  <c r="N7" i="1"/>
  <c r="T305" i="1"/>
  <c r="T309" i="1" s="1"/>
  <c r="T304" i="1"/>
  <c r="AH305" i="1"/>
  <c r="AH309" i="1" s="1"/>
  <c r="AH304" i="1"/>
  <c r="BU13" i="1"/>
  <c r="N13" i="1"/>
  <c r="J305" i="1"/>
  <c r="J309" i="1" s="1"/>
  <c r="J304" i="1"/>
  <c r="AR305" i="1"/>
  <c r="AR309" i="1" s="1"/>
  <c r="BD304" i="1"/>
  <c r="U305" i="1"/>
  <c r="U309" i="1" s="1"/>
  <c r="U304" i="1"/>
  <c r="V304" i="1"/>
  <c r="AU305" i="1"/>
  <c r="AU309" i="1" s="1"/>
  <c r="AU304" i="1"/>
  <c r="L15" i="1"/>
  <c r="H15" i="1" s="1"/>
  <c r="H14" i="1"/>
  <c r="AN308" i="1"/>
  <c r="AN310" i="1" s="1"/>
  <c r="AN306" i="1"/>
  <c r="BI305" i="1"/>
  <c r="BI309" i="1" s="1"/>
  <c r="BI304" i="1"/>
  <c r="AQ306" i="1"/>
  <c r="AQ308" i="1"/>
  <c r="AQ310" i="1" s="1"/>
  <c r="AO305" i="1"/>
  <c r="AO309" i="1" s="1"/>
  <c r="AO304" i="1"/>
  <c r="BF346" i="1"/>
  <c r="BF354" i="1"/>
  <c r="BF352" i="1"/>
  <c r="BF345" i="1"/>
  <c r="BF349" i="1"/>
  <c r="BF344" i="1"/>
  <c r="BF347" i="1"/>
  <c r="BF350" i="1"/>
  <c r="BF355" i="1"/>
  <c r="BF351" i="1"/>
  <c r="BF348" i="1"/>
  <c r="BF353" i="1"/>
  <c r="AV305" i="1"/>
  <c r="AV309" i="1" s="1"/>
  <c r="AV304" i="1"/>
  <c r="G308" i="1"/>
  <c r="G310" i="1" s="1"/>
  <c r="G306" i="1"/>
  <c r="AL306" i="1"/>
  <c r="AL308" i="1"/>
  <c r="AL310" i="1" s="1"/>
  <c r="AP308" i="1"/>
  <c r="AP310" i="1" s="1"/>
  <c r="AP306" i="1"/>
  <c r="BU6" i="1"/>
  <c r="N6" i="1"/>
  <c r="R305" i="1"/>
  <c r="R309" i="1" s="1"/>
  <c r="R304" i="1"/>
  <c r="N9" i="1"/>
  <c r="BU9" i="1"/>
  <c r="N14" i="1"/>
  <c r="BU14" i="1"/>
  <c r="M305" i="1"/>
  <c r="M309" i="1" s="1"/>
  <c r="M304" i="1"/>
  <c r="AB305" i="1"/>
  <c r="AB309" i="1" s="1"/>
  <c r="AF305" i="1"/>
  <c r="AF309" i="1" s="1"/>
  <c r="AF304" i="1"/>
  <c r="N12" i="1"/>
  <c r="BU12" i="1"/>
  <c r="AY310" i="1"/>
  <c r="F302" i="1"/>
  <c r="F305" i="1"/>
  <c r="F309" i="1" s="1"/>
  <c r="F304" i="1"/>
  <c r="L304" i="1"/>
  <c r="H306" i="1"/>
  <c r="BU11" i="1"/>
  <c r="N11" i="1"/>
  <c r="S305" i="1"/>
  <c r="S309" i="1" s="1"/>
  <c r="S304" i="1"/>
  <c r="B302" i="1"/>
  <c r="D302" i="1"/>
  <c r="D305" i="1"/>
  <c r="D309" i="1" s="1"/>
  <c r="D304" i="1"/>
  <c r="AJ305" i="1"/>
  <c r="AJ309" i="1" s="1"/>
  <c r="AJ304" i="1"/>
  <c r="G391" i="1"/>
  <c r="F393" i="1"/>
  <c r="F383" i="1" s="1"/>
  <c r="F46" i="1" s="1"/>
  <c r="BE308" i="1"/>
  <c r="BE310" i="1" s="1"/>
  <c r="BE306" i="1"/>
  <c r="BA305" i="1"/>
  <c r="BA309" i="1" s="1"/>
  <c r="BA304" i="1"/>
  <c r="H310" i="1"/>
  <c r="Y308" i="1"/>
  <c r="Y310" i="1" s="1"/>
  <c r="Y306" i="1"/>
  <c r="H76" i="1"/>
  <c r="I76" i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F77" i="1"/>
  <c r="BU5" i="1"/>
  <c r="N5" i="1"/>
  <c r="BH305" i="1"/>
  <c r="BH309" i="1" s="1"/>
  <c r="BH304" i="1"/>
  <c r="L72" i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AX305" i="1"/>
  <c r="AX309" i="1" s="1"/>
  <c r="AX304" i="1"/>
  <c r="N4" i="1"/>
  <c r="M16" i="1"/>
  <c r="BU4" i="1"/>
  <c r="AC305" i="1"/>
  <c r="AC309" i="1" s="1"/>
  <c r="AC304" i="1"/>
  <c r="BB305" i="1"/>
  <c r="BB309" i="1" s="1"/>
  <c r="BB304" i="1"/>
  <c r="AM308" i="1"/>
  <c r="AM310" i="1" s="1"/>
  <c r="AM306" i="1"/>
  <c r="AS305" i="1"/>
  <c r="AS309" i="1" s="1"/>
  <c r="AS304" i="1"/>
  <c r="I305" i="1"/>
  <c r="I309" i="1" s="1"/>
  <c r="N308" i="1"/>
  <c r="N310" i="1" s="1"/>
  <c r="N306" i="1"/>
  <c r="X308" i="1"/>
  <c r="X310" i="1" s="1"/>
  <c r="X306" i="1"/>
  <c r="BU15" i="1"/>
  <c r="N15" i="1"/>
  <c r="N10" i="1"/>
  <c r="BU10" i="1"/>
  <c r="N8" i="1"/>
  <c r="BU8" i="1"/>
  <c r="AW308" i="1"/>
  <c r="AW310" i="1" s="1"/>
  <c r="AW306" i="1"/>
  <c r="E305" i="1"/>
  <c r="E309" i="1" s="1"/>
  <c r="E302" i="1"/>
  <c r="E304" i="1"/>
  <c r="AD306" i="1"/>
  <c r="AD308" i="1"/>
  <c r="AD310" i="1" s="1"/>
  <c r="AG308" i="1"/>
  <c r="AG310" i="1" s="1"/>
  <c r="AG306" i="1"/>
  <c r="AZ308" i="1"/>
  <c r="AZ310" i="1" s="1"/>
  <c r="AZ306" i="1"/>
  <c r="O308" i="1"/>
  <c r="O310" i="1" s="1"/>
  <c r="O306" i="1"/>
  <c r="AI308" i="1"/>
  <c r="AI310" i="1" s="1"/>
  <c r="AI306" i="1"/>
  <c r="AT308" i="1"/>
  <c r="AT310" i="1" s="1"/>
  <c r="AT306" i="1"/>
  <c r="W308" i="1"/>
  <c r="W310" i="1" s="1"/>
  <c r="W306" i="1"/>
  <c r="C306" i="1"/>
  <c r="C308" i="1"/>
  <c r="C310" i="1" s="1"/>
  <c r="AC308" i="1" l="1"/>
  <c r="AC310" i="1" s="1"/>
  <c r="AC306" i="1"/>
  <c r="S306" i="1"/>
  <c r="S308" i="1"/>
  <c r="S310" i="1" s="1"/>
  <c r="AI345" i="1"/>
  <c r="AI346" i="1"/>
  <c r="AI354" i="1"/>
  <c r="AI352" i="1"/>
  <c r="AI353" i="1"/>
  <c r="AI350" i="1"/>
  <c r="AI351" i="1"/>
  <c r="AI349" i="1"/>
  <c r="AI344" i="1"/>
  <c r="AI347" i="1"/>
  <c r="AI348" i="1"/>
  <c r="AI355" i="1"/>
  <c r="C345" i="1"/>
  <c r="C346" i="1"/>
  <c r="C354" i="1"/>
  <c r="C352" i="1"/>
  <c r="C344" i="1"/>
  <c r="C353" i="1"/>
  <c r="C350" i="1"/>
  <c r="C351" i="1"/>
  <c r="C349" i="1"/>
  <c r="C348" i="1"/>
  <c r="C355" i="1"/>
  <c r="C347" i="1"/>
  <c r="E306" i="1"/>
  <c r="E308" i="1"/>
  <c r="E310" i="1" s="1"/>
  <c r="C60" i="1"/>
  <c r="O10" i="1"/>
  <c r="AS308" i="1"/>
  <c r="AS310" i="1" s="1"/>
  <c r="AS306" i="1"/>
  <c r="Y350" i="1"/>
  <c r="Y349" i="1"/>
  <c r="Y344" i="1"/>
  <c r="Y348" i="1"/>
  <c r="Y347" i="1"/>
  <c r="Y355" i="1"/>
  <c r="Y346" i="1"/>
  <c r="Y353" i="1"/>
  <c r="Y354" i="1"/>
  <c r="Y345" i="1"/>
  <c r="Y351" i="1"/>
  <c r="Y352" i="1"/>
  <c r="AJ308" i="1"/>
  <c r="AJ310" i="1" s="1"/>
  <c r="AJ306" i="1"/>
  <c r="C61" i="1"/>
  <c r="O11" i="1"/>
  <c r="C64" i="1"/>
  <c r="O14" i="1"/>
  <c r="AP352" i="1"/>
  <c r="AP349" i="1"/>
  <c r="AP347" i="1"/>
  <c r="AP350" i="1"/>
  <c r="AP348" i="1"/>
  <c r="AP346" i="1"/>
  <c r="AP354" i="1"/>
  <c r="AP345" i="1"/>
  <c r="AP353" i="1"/>
  <c r="AP351" i="1"/>
  <c r="AP355" i="1"/>
  <c r="AP344" i="1"/>
  <c r="U308" i="1"/>
  <c r="U310" i="1" s="1"/>
  <c r="U306" i="1"/>
  <c r="AH306" i="1"/>
  <c r="AH308" i="1"/>
  <c r="AH310" i="1" s="1"/>
  <c r="Q344" i="1"/>
  <c r="Q348" i="1"/>
  <c r="Q347" i="1"/>
  <c r="Q355" i="1"/>
  <c r="Q346" i="1"/>
  <c r="Q353" i="1"/>
  <c r="Q354" i="1"/>
  <c r="Q351" i="1"/>
  <c r="Q352" i="1"/>
  <c r="Q349" i="1"/>
  <c r="Q350" i="1"/>
  <c r="Q345" i="1"/>
  <c r="B349" i="1"/>
  <c r="B352" i="1"/>
  <c r="B350" i="1"/>
  <c r="B344" i="1"/>
  <c r="B348" i="1"/>
  <c r="B346" i="1"/>
  <c r="B345" i="1"/>
  <c r="B354" i="1"/>
  <c r="B351" i="1"/>
  <c r="B353" i="1"/>
  <c r="B347" i="1"/>
  <c r="B355" i="1"/>
  <c r="I310" i="1"/>
  <c r="N118" i="1"/>
  <c r="O118" i="1" s="1"/>
  <c r="P118" i="1" s="1"/>
  <c r="M142" i="1"/>
  <c r="J142" i="1"/>
  <c r="N115" i="1"/>
  <c r="O115" i="1" s="1"/>
  <c r="P115" i="1" s="1"/>
  <c r="C56" i="1"/>
  <c r="C58" i="1"/>
  <c r="C55" i="1"/>
  <c r="H344" i="1"/>
  <c r="H345" i="1"/>
  <c r="H348" i="1"/>
  <c r="H352" i="1"/>
  <c r="H355" i="1"/>
  <c r="H350" i="1"/>
  <c r="H349" i="1"/>
  <c r="H346" i="1"/>
  <c r="H353" i="1"/>
  <c r="H347" i="1"/>
  <c r="H351" i="1"/>
  <c r="H354" i="1"/>
  <c r="N16" i="1"/>
  <c r="C54" i="1"/>
  <c r="O4" i="1"/>
  <c r="O5" i="1" s="1"/>
  <c r="AF308" i="1"/>
  <c r="AF310" i="1" s="1"/>
  <c r="AF306" i="1"/>
  <c r="C59" i="1"/>
  <c r="O9" i="1"/>
  <c r="AN355" i="1"/>
  <c r="AN350" i="1"/>
  <c r="AN345" i="1"/>
  <c r="AN346" i="1"/>
  <c r="AN349" i="1"/>
  <c r="AN344" i="1"/>
  <c r="AN347" i="1"/>
  <c r="AN352" i="1"/>
  <c r="AN348" i="1"/>
  <c r="AN351" i="1"/>
  <c r="AN354" i="1"/>
  <c r="AN353" i="1"/>
  <c r="BD308" i="1"/>
  <c r="BD310" i="1" s="1"/>
  <c r="BD306" i="1"/>
  <c r="P306" i="1"/>
  <c r="N111" i="1"/>
  <c r="O111" i="1" s="1"/>
  <c r="P111" i="1" s="1"/>
  <c r="F142" i="1"/>
  <c r="K142" i="1"/>
  <c r="N116" i="1"/>
  <c r="O116" i="1" s="1"/>
  <c r="P116" i="1" s="1"/>
  <c r="C65" i="1"/>
  <c r="O15" i="1"/>
  <c r="C142" i="1"/>
  <c r="N108" i="1"/>
  <c r="O108" i="1" s="1"/>
  <c r="P108" i="1" s="1"/>
  <c r="I121" i="1"/>
  <c r="D306" i="1"/>
  <c r="D308" i="1"/>
  <c r="D310" i="1" s="1"/>
  <c r="AZ347" i="1"/>
  <c r="AZ353" i="1"/>
  <c r="AZ348" i="1"/>
  <c r="AZ352" i="1"/>
  <c r="AZ344" i="1"/>
  <c r="AZ346" i="1"/>
  <c r="AZ350" i="1"/>
  <c r="AZ355" i="1"/>
  <c r="AZ349" i="1"/>
  <c r="AZ354" i="1"/>
  <c r="AZ345" i="1"/>
  <c r="AZ351" i="1"/>
  <c r="AM346" i="1"/>
  <c r="AM347" i="1"/>
  <c r="AM355" i="1"/>
  <c r="AM348" i="1"/>
  <c r="AM345" i="1"/>
  <c r="AM353" i="1"/>
  <c r="AM354" i="1"/>
  <c r="AM351" i="1"/>
  <c r="AM352" i="1"/>
  <c r="AM344" i="1"/>
  <c r="AM350" i="1"/>
  <c r="AM349" i="1"/>
  <c r="AX308" i="1"/>
  <c r="AX310" i="1" s="1"/>
  <c r="AX306" i="1"/>
  <c r="L306" i="1"/>
  <c r="L308" i="1"/>
  <c r="L310" i="1" s="1"/>
  <c r="R308" i="1"/>
  <c r="R310" i="1" s="1"/>
  <c r="R306" i="1"/>
  <c r="AO308" i="1"/>
  <c r="AO310" i="1" s="1"/>
  <c r="AO306" i="1"/>
  <c r="T306" i="1"/>
  <c r="T308" i="1"/>
  <c r="T310" i="1" s="1"/>
  <c r="AE345" i="1"/>
  <c r="AE353" i="1"/>
  <c r="AE351" i="1"/>
  <c r="AE352" i="1"/>
  <c r="AE344" i="1"/>
  <c r="AE349" i="1"/>
  <c r="AE350" i="1"/>
  <c r="AE346" i="1"/>
  <c r="AE348" i="1"/>
  <c r="AE347" i="1"/>
  <c r="AE354" i="1"/>
  <c r="AE355" i="1"/>
  <c r="P310" i="1"/>
  <c r="AR310" i="1"/>
  <c r="N119" i="1"/>
  <c r="O119" i="1" s="1"/>
  <c r="P119" i="1" s="1"/>
  <c r="N142" i="1"/>
  <c r="L142" i="1"/>
  <c r="N117" i="1"/>
  <c r="O117" i="1" s="1"/>
  <c r="P117" i="1" s="1"/>
  <c r="AG345" i="1"/>
  <c r="AG352" i="1"/>
  <c r="AG351" i="1"/>
  <c r="AG349" i="1"/>
  <c r="AG348" i="1"/>
  <c r="AG344" i="1"/>
  <c r="AG347" i="1"/>
  <c r="AG355" i="1"/>
  <c r="AG346" i="1"/>
  <c r="AG353" i="1"/>
  <c r="AG354" i="1"/>
  <c r="AG350" i="1"/>
  <c r="AV308" i="1"/>
  <c r="AV310" i="1" s="1"/>
  <c r="AV306" i="1"/>
  <c r="AD355" i="1"/>
  <c r="AD353" i="1"/>
  <c r="AD344" i="1"/>
  <c r="AD350" i="1"/>
  <c r="AD351" i="1"/>
  <c r="AD346" i="1"/>
  <c r="AD349" i="1"/>
  <c r="AD345" i="1"/>
  <c r="AD354" i="1"/>
  <c r="AD352" i="1"/>
  <c r="AD347" i="1"/>
  <c r="AD348" i="1"/>
  <c r="O348" i="1"/>
  <c r="O349" i="1"/>
  <c r="O350" i="1"/>
  <c r="O346" i="1"/>
  <c r="O347" i="1"/>
  <c r="O355" i="1"/>
  <c r="O345" i="1"/>
  <c r="O353" i="1"/>
  <c r="O354" i="1"/>
  <c r="O352" i="1"/>
  <c r="O344" i="1"/>
  <c r="O351" i="1"/>
  <c r="O12" i="1"/>
  <c r="C62" i="1"/>
  <c r="AL355" i="1"/>
  <c r="AL353" i="1"/>
  <c r="AL351" i="1"/>
  <c r="AL344" i="1"/>
  <c r="AL348" i="1"/>
  <c r="AL346" i="1"/>
  <c r="AL345" i="1"/>
  <c r="AL347" i="1"/>
  <c r="AL352" i="1"/>
  <c r="AL354" i="1"/>
  <c r="AL349" i="1"/>
  <c r="AL350" i="1"/>
  <c r="D142" i="1"/>
  <c r="N109" i="1"/>
  <c r="O109" i="1" s="1"/>
  <c r="P109" i="1" s="1"/>
  <c r="BA308" i="1"/>
  <c r="BA310" i="1" s="1"/>
  <c r="BA306" i="1"/>
  <c r="W351" i="1"/>
  <c r="W344" i="1"/>
  <c r="W349" i="1"/>
  <c r="W350" i="1"/>
  <c r="W347" i="1"/>
  <c r="W355" i="1"/>
  <c r="W346" i="1"/>
  <c r="W348" i="1"/>
  <c r="W354" i="1"/>
  <c r="W353" i="1"/>
  <c r="W345" i="1"/>
  <c r="W352" i="1"/>
  <c r="AW348" i="1"/>
  <c r="AW347" i="1"/>
  <c r="AW355" i="1"/>
  <c r="AW345" i="1"/>
  <c r="AW344" i="1"/>
  <c r="AW346" i="1"/>
  <c r="AW353" i="1"/>
  <c r="AW352" i="1"/>
  <c r="AW351" i="1"/>
  <c r="AW350" i="1"/>
  <c r="AW349" i="1"/>
  <c r="AW354" i="1"/>
  <c r="X351" i="1"/>
  <c r="X347" i="1"/>
  <c r="X354" i="1"/>
  <c r="X353" i="1"/>
  <c r="X348" i="1"/>
  <c r="X349" i="1"/>
  <c r="X352" i="1"/>
  <c r="X346" i="1"/>
  <c r="X355" i="1"/>
  <c r="X350" i="1"/>
  <c r="X345" i="1"/>
  <c r="X344" i="1"/>
  <c r="BB308" i="1"/>
  <c r="BB310" i="1" s="1"/>
  <c r="BB306" i="1"/>
  <c r="F306" i="1"/>
  <c r="F308" i="1"/>
  <c r="F310" i="1" s="1"/>
  <c r="G346" i="1"/>
  <c r="G347" i="1"/>
  <c r="G355" i="1"/>
  <c r="G345" i="1"/>
  <c r="G353" i="1"/>
  <c r="G344" i="1"/>
  <c r="G354" i="1"/>
  <c r="G351" i="1"/>
  <c r="G352" i="1"/>
  <c r="G350" i="1"/>
  <c r="G348" i="1"/>
  <c r="G349" i="1"/>
  <c r="J308" i="1"/>
  <c r="J310" i="1" s="1"/>
  <c r="J306" i="1"/>
  <c r="AB306" i="1"/>
  <c r="AA352" i="1"/>
  <c r="AA350" i="1"/>
  <c r="AA344" i="1"/>
  <c r="AA351" i="1"/>
  <c r="AA347" i="1"/>
  <c r="AA348" i="1"/>
  <c r="AA349" i="1"/>
  <c r="AA355" i="1"/>
  <c r="AA345" i="1"/>
  <c r="AA346" i="1"/>
  <c r="AA353" i="1"/>
  <c r="AA354" i="1"/>
  <c r="N110" i="1"/>
  <c r="O110" i="1" s="1"/>
  <c r="P110" i="1" s="1"/>
  <c r="E142" i="1"/>
  <c r="M306" i="1"/>
  <c r="M308" i="1"/>
  <c r="M310" i="1" s="1"/>
  <c r="AU308" i="1"/>
  <c r="AU310" i="1" s="1"/>
  <c r="AU306" i="1"/>
  <c r="O7" i="1"/>
  <c r="C57" i="1"/>
  <c r="BC351" i="1"/>
  <c r="BC349" i="1"/>
  <c r="BC350" i="1"/>
  <c r="BC346" i="1"/>
  <c r="BC347" i="1"/>
  <c r="BC355" i="1"/>
  <c r="BC344" i="1"/>
  <c r="BC348" i="1"/>
  <c r="BC354" i="1"/>
  <c r="BC345" i="1"/>
  <c r="BC352" i="1"/>
  <c r="BC353" i="1"/>
  <c r="AB352" i="1"/>
  <c r="AB344" i="1"/>
  <c r="AB345" i="1"/>
  <c r="AB347" i="1"/>
  <c r="AB355" i="1"/>
  <c r="AB354" i="1"/>
  <c r="AB349" i="1"/>
  <c r="AB351" i="1"/>
  <c r="AB346" i="1"/>
  <c r="AB348" i="1"/>
  <c r="AB350" i="1"/>
  <c r="AB353" i="1"/>
  <c r="N112" i="1"/>
  <c r="O112" i="1" s="1"/>
  <c r="P112" i="1" s="1"/>
  <c r="G142" i="1"/>
  <c r="AK346" i="1"/>
  <c r="AK345" i="1"/>
  <c r="AK352" i="1"/>
  <c r="AK350" i="1"/>
  <c r="AK355" i="1"/>
  <c r="AK353" i="1"/>
  <c r="AK348" i="1"/>
  <c r="AK347" i="1"/>
  <c r="AK354" i="1"/>
  <c r="AK349" i="1"/>
  <c r="AK344" i="1"/>
  <c r="AK351" i="1"/>
  <c r="BE349" i="1"/>
  <c r="BE348" i="1"/>
  <c r="BE345" i="1"/>
  <c r="BE347" i="1"/>
  <c r="BE355" i="1"/>
  <c r="BE354" i="1"/>
  <c r="BE346" i="1"/>
  <c r="BE353" i="1"/>
  <c r="BE352" i="1"/>
  <c r="BE351" i="1"/>
  <c r="BE350" i="1"/>
  <c r="BE344" i="1"/>
  <c r="AQ347" i="1"/>
  <c r="AQ348" i="1"/>
  <c r="AQ344" i="1"/>
  <c r="AQ349" i="1"/>
  <c r="AQ345" i="1"/>
  <c r="AQ346" i="1"/>
  <c r="AQ354" i="1"/>
  <c r="AQ355" i="1"/>
  <c r="AQ352" i="1"/>
  <c r="AQ353" i="1"/>
  <c r="AQ351" i="1"/>
  <c r="AQ350" i="1"/>
  <c r="N351" i="1"/>
  <c r="N345" i="1"/>
  <c r="N349" i="1"/>
  <c r="N347" i="1"/>
  <c r="N344" i="1"/>
  <c r="N354" i="1"/>
  <c r="N352" i="1"/>
  <c r="N355" i="1"/>
  <c r="N346" i="1"/>
  <c r="N348" i="1"/>
  <c r="N353" i="1"/>
  <c r="N350" i="1"/>
  <c r="AT352" i="1"/>
  <c r="AT345" i="1"/>
  <c r="AT347" i="1"/>
  <c r="AT355" i="1"/>
  <c r="AT353" i="1"/>
  <c r="AT350" i="1"/>
  <c r="AT348" i="1"/>
  <c r="AT349" i="1"/>
  <c r="AT344" i="1"/>
  <c r="AT346" i="1"/>
  <c r="AT354" i="1"/>
  <c r="AT351" i="1"/>
  <c r="H77" i="1"/>
  <c r="F78" i="1"/>
  <c r="C63" i="1"/>
  <c r="O13" i="1"/>
  <c r="BG352" i="1"/>
  <c r="BG350" i="1"/>
  <c r="BG351" i="1"/>
  <c r="BG347" i="1"/>
  <c r="BG348" i="1"/>
  <c r="BG349" i="1"/>
  <c r="BG344" i="1"/>
  <c r="BG355" i="1"/>
  <c r="BG353" i="1"/>
  <c r="BG354" i="1"/>
  <c r="BG345" i="1"/>
  <c r="BG346" i="1"/>
  <c r="K347" i="1"/>
  <c r="K348" i="1"/>
  <c r="K349" i="1"/>
  <c r="K345" i="1"/>
  <c r="K346" i="1"/>
  <c r="K354" i="1"/>
  <c r="K355" i="1"/>
  <c r="K352" i="1"/>
  <c r="K344" i="1"/>
  <c r="K353" i="1"/>
  <c r="K351" i="1"/>
  <c r="K350" i="1"/>
  <c r="H142" i="1"/>
  <c r="N113" i="1"/>
  <c r="O113" i="1" s="1"/>
  <c r="P113" i="1" s="1"/>
  <c r="BH308" i="1"/>
  <c r="BH310" i="1" s="1"/>
  <c r="BH306" i="1"/>
  <c r="G393" i="1"/>
  <c r="G383" i="1" s="1"/>
  <c r="G46" i="1" s="1"/>
  <c r="H391" i="1"/>
  <c r="AY350" i="1"/>
  <c r="AY347" i="1"/>
  <c r="AY348" i="1"/>
  <c r="AY349" i="1"/>
  <c r="AY345" i="1"/>
  <c r="AY344" i="1"/>
  <c r="AY346" i="1"/>
  <c r="AY354" i="1"/>
  <c r="AY355" i="1"/>
  <c r="AY353" i="1"/>
  <c r="AY351" i="1"/>
  <c r="AY352" i="1"/>
  <c r="BI306" i="1"/>
  <c r="BI308" i="1"/>
  <c r="BI310" i="1" s="1"/>
  <c r="V306" i="1"/>
  <c r="V308" i="1"/>
  <c r="V310" i="1" s="1"/>
  <c r="Z348" i="1"/>
  <c r="Z344" i="1"/>
  <c r="Z346" i="1"/>
  <c r="Z345" i="1"/>
  <c r="Z354" i="1"/>
  <c r="Z355" i="1"/>
  <c r="Z352" i="1"/>
  <c r="Z349" i="1"/>
  <c r="Z353" i="1"/>
  <c r="Z350" i="1"/>
  <c r="Z347" i="1"/>
  <c r="Z351" i="1"/>
  <c r="I142" i="1"/>
  <c r="N114" i="1"/>
  <c r="O114" i="1" s="1"/>
  <c r="P114" i="1" s="1"/>
  <c r="K75" i="1"/>
  <c r="D55" i="1" l="1"/>
  <c r="BH345" i="1"/>
  <c r="BH354" i="1"/>
  <c r="BH349" i="1"/>
  <c r="BH348" i="1"/>
  <c r="BH352" i="1"/>
  <c r="BH346" i="1"/>
  <c r="BH350" i="1"/>
  <c r="BH344" i="1"/>
  <c r="BH355" i="1"/>
  <c r="BH351" i="1"/>
  <c r="BH353" i="1"/>
  <c r="BH347" i="1"/>
  <c r="AU349" i="1"/>
  <c r="AU350" i="1"/>
  <c r="AU344" i="1"/>
  <c r="AU346" i="1"/>
  <c r="AU347" i="1"/>
  <c r="AU355" i="1"/>
  <c r="AU348" i="1"/>
  <c r="AU345" i="1"/>
  <c r="AU353" i="1"/>
  <c r="AU354" i="1"/>
  <c r="AU352" i="1"/>
  <c r="AU351" i="1"/>
  <c r="F349" i="1"/>
  <c r="F344" i="1"/>
  <c r="F347" i="1"/>
  <c r="F355" i="1"/>
  <c r="F352" i="1"/>
  <c r="F350" i="1"/>
  <c r="F353" i="1"/>
  <c r="F346" i="1"/>
  <c r="F345" i="1"/>
  <c r="F348" i="1"/>
  <c r="F351" i="1"/>
  <c r="F354" i="1"/>
  <c r="S117" i="1"/>
  <c r="Q117" i="1"/>
  <c r="L346" i="1"/>
  <c r="L348" i="1"/>
  <c r="L353" i="1"/>
  <c r="L351" i="1"/>
  <c r="L344" i="1"/>
  <c r="L354" i="1"/>
  <c r="L345" i="1"/>
  <c r="L349" i="1"/>
  <c r="L350" i="1"/>
  <c r="L352" i="1"/>
  <c r="L347" i="1"/>
  <c r="L355" i="1"/>
  <c r="D63" i="1"/>
  <c r="M353" i="1"/>
  <c r="M347" i="1"/>
  <c r="M354" i="1"/>
  <c r="M345" i="1"/>
  <c r="M352" i="1"/>
  <c r="M346" i="1"/>
  <c r="M350" i="1"/>
  <c r="M344" i="1"/>
  <c r="M348" i="1"/>
  <c r="M349" i="1"/>
  <c r="M351" i="1"/>
  <c r="M355" i="1"/>
  <c r="BA344" i="1"/>
  <c r="BA348" i="1"/>
  <c r="BA347" i="1"/>
  <c r="BA346" i="1"/>
  <c r="BA354" i="1"/>
  <c r="BA345" i="1"/>
  <c r="BA352" i="1"/>
  <c r="BA350" i="1"/>
  <c r="BA353" i="1"/>
  <c r="BA351" i="1"/>
  <c r="BA355" i="1"/>
  <c r="BA349" i="1"/>
  <c r="D62" i="1"/>
  <c r="D65" i="1"/>
  <c r="BD347" i="1"/>
  <c r="BD354" i="1"/>
  <c r="BD353" i="1"/>
  <c r="BD351" i="1"/>
  <c r="BD348" i="1"/>
  <c r="BD349" i="1"/>
  <c r="BD345" i="1"/>
  <c r="BD352" i="1"/>
  <c r="BD344" i="1"/>
  <c r="BD355" i="1"/>
  <c r="BD350" i="1"/>
  <c r="BD346" i="1"/>
  <c r="AF345" i="1"/>
  <c r="AF348" i="1"/>
  <c r="AF353" i="1"/>
  <c r="AF347" i="1"/>
  <c r="AF355" i="1"/>
  <c r="AF350" i="1"/>
  <c r="AF354" i="1"/>
  <c r="AF349" i="1"/>
  <c r="AF352" i="1"/>
  <c r="AF351" i="1"/>
  <c r="AF346" i="1"/>
  <c r="AF344" i="1"/>
  <c r="AJ346" i="1"/>
  <c r="AJ354" i="1"/>
  <c r="AJ349" i="1"/>
  <c r="AJ345" i="1"/>
  <c r="AJ347" i="1"/>
  <c r="AJ348" i="1"/>
  <c r="AJ351" i="1"/>
  <c r="AJ344" i="1"/>
  <c r="AJ353" i="1"/>
  <c r="AJ352" i="1"/>
  <c r="AJ355" i="1"/>
  <c r="AJ350" i="1"/>
  <c r="D60" i="1"/>
  <c r="S109" i="1"/>
  <c r="Q109" i="1"/>
  <c r="T344" i="1"/>
  <c r="T350" i="1"/>
  <c r="T355" i="1"/>
  <c r="T346" i="1"/>
  <c r="T348" i="1"/>
  <c r="T353" i="1"/>
  <c r="T352" i="1"/>
  <c r="T349" i="1"/>
  <c r="T345" i="1"/>
  <c r="T347" i="1"/>
  <c r="T351" i="1"/>
  <c r="T354" i="1"/>
  <c r="D54" i="1"/>
  <c r="P4" i="1"/>
  <c r="P13" i="1" s="1"/>
  <c r="S118" i="1"/>
  <c r="Q118" i="1"/>
  <c r="E351" i="1"/>
  <c r="E345" i="1"/>
  <c r="E352" i="1"/>
  <c r="E350" i="1"/>
  <c r="E349" i="1"/>
  <c r="E346" i="1"/>
  <c r="E344" i="1"/>
  <c r="C343" i="1" s="1"/>
  <c r="D343" i="1" s="1"/>
  <c r="E348" i="1"/>
  <c r="E355" i="1"/>
  <c r="E347" i="1"/>
  <c r="E354" i="1"/>
  <c r="E353" i="1"/>
  <c r="F79" i="1"/>
  <c r="I78" i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H78" i="1"/>
  <c r="I77" i="1"/>
  <c r="V353" i="1"/>
  <c r="V351" i="1"/>
  <c r="V346" i="1"/>
  <c r="V348" i="1"/>
  <c r="V345" i="1"/>
  <c r="V349" i="1"/>
  <c r="V354" i="1"/>
  <c r="V347" i="1"/>
  <c r="V352" i="1"/>
  <c r="V350" i="1"/>
  <c r="V355" i="1"/>
  <c r="V344" i="1"/>
  <c r="I391" i="1"/>
  <c r="H393" i="1"/>
  <c r="H383" i="1" s="1"/>
  <c r="H46" i="1" s="1"/>
  <c r="J351" i="1"/>
  <c r="J354" i="1"/>
  <c r="J352" i="1"/>
  <c r="J347" i="1"/>
  <c r="J353" i="1"/>
  <c r="J350" i="1"/>
  <c r="J344" i="1"/>
  <c r="J348" i="1"/>
  <c r="J346" i="1"/>
  <c r="J345" i="1"/>
  <c r="J355" i="1"/>
  <c r="J349" i="1"/>
  <c r="BB346" i="1"/>
  <c r="BB354" i="1"/>
  <c r="BB349" i="1"/>
  <c r="BB347" i="1"/>
  <c r="BB344" i="1"/>
  <c r="BB345" i="1"/>
  <c r="BB355" i="1"/>
  <c r="BB350" i="1"/>
  <c r="BB351" i="1"/>
  <c r="BB348" i="1"/>
  <c r="BB352" i="1"/>
  <c r="BB353" i="1"/>
  <c r="AV352" i="1"/>
  <c r="AV348" i="1"/>
  <c r="AV351" i="1"/>
  <c r="AV349" i="1"/>
  <c r="AV345" i="1"/>
  <c r="AV346" i="1"/>
  <c r="AV344" i="1"/>
  <c r="AV354" i="1"/>
  <c r="AV347" i="1"/>
  <c r="AV353" i="1"/>
  <c r="AV355" i="1"/>
  <c r="AV350" i="1"/>
  <c r="S119" i="1"/>
  <c r="Q119" i="1"/>
  <c r="AX354" i="1"/>
  <c r="AX344" i="1"/>
  <c r="AX345" i="1"/>
  <c r="AX349" i="1"/>
  <c r="AX352" i="1"/>
  <c r="AX350" i="1"/>
  <c r="AX347" i="1"/>
  <c r="AX348" i="1"/>
  <c r="AX355" i="1"/>
  <c r="AX353" i="1"/>
  <c r="AX351" i="1"/>
  <c r="AX346" i="1"/>
  <c r="S116" i="1"/>
  <c r="Q116" i="1"/>
  <c r="C66" i="1"/>
  <c r="O8" i="1"/>
  <c r="I346" i="1"/>
  <c r="I353" i="1"/>
  <c r="I351" i="1"/>
  <c r="I352" i="1"/>
  <c r="I344" i="1"/>
  <c r="I345" i="1"/>
  <c r="I349" i="1"/>
  <c r="I350" i="1"/>
  <c r="I348" i="1"/>
  <c r="I347" i="1"/>
  <c r="I355" i="1"/>
  <c r="I354" i="1"/>
  <c r="AR351" i="1"/>
  <c r="AR344" i="1"/>
  <c r="AR348" i="1"/>
  <c r="AR346" i="1"/>
  <c r="AR350" i="1"/>
  <c r="AR345" i="1"/>
  <c r="AR347" i="1"/>
  <c r="AR353" i="1"/>
  <c r="AR355" i="1"/>
  <c r="AR354" i="1"/>
  <c r="AR349" i="1"/>
  <c r="AR352" i="1"/>
  <c r="D346" i="1"/>
  <c r="D348" i="1"/>
  <c r="D344" i="1"/>
  <c r="D351" i="1"/>
  <c r="D354" i="1"/>
  <c r="D345" i="1"/>
  <c r="D352" i="1"/>
  <c r="D347" i="1"/>
  <c r="D349" i="1"/>
  <c r="D350" i="1"/>
  <c r="D355" i="1"/>
  <c r="D353" i="1"/>
  <c r="AH350" i="1"/>
  <c r="AH347" i="1"/>
  <c r="AH348" i="1"/>
  <c r="AH344" i="1"/>
  <c r="AH346" i="1"/>
  <c r="AH354" i="1"/>
  <c r="AH345" i="1"/>
  <c r="AH355" i="1"/>
  <c r="AH352" i="1"/>
  <c r="AH351" i="1"/>
  <c r="AH349" i="1"/>
  <c r="AH353" i="1"/>
  <c r="S112" i="1"/>
  <c r="Q112" i="1"/>
  <c r="S110" i="1"/>
  <c r="Q110" i="1"/>
  <c r="D64" i="1"/>
  <c r="S344" i="1"/>
  <c r="S350" i="1"/>
  <c r="S351" i="1"/>
  <c r="S347" i="1"/>
  <c r="S348" i="1"/>
  <c r="S349" i="1"/>
  <c r="S345" i="1"/>
  <c r="S346" i="1"/>
  <c r="S354" i="1"/>
  <c r="S355" i="1"/>
  <c r="S353" i="1"/>
  <c r="S352" i="1"/>
  <c r="S114" i="1"/>
  <c r="Q114" i="1"/>
  <c r="BI350" i="1"/>
  <c r="BI348" i="1"/>
  <c r="BI344" i="1"/>
  <c r="BI349" i="1"/>
  <c r="BI346" i="1"/>
  <c r="BI354" i="1"/>
  <c r="BI345" i="1"/>
  <c r="BI352" i="1"/>
  <c r="BI355" i="1"/>
  <c r="BI353" i="1"/>
  <c r="BI351" i="1"/>
  <c r="BI347" i="1"/>
  <c r="P347" i="1"/>
  <c r="P344" i="1"/>
  <c r="P354" i="1"/>
  <c r="P345" i="1"/>
  <c r="P352" i="1"/>
  <c r="P348" i="1"/>
  <c r="P355" i="1"/>
  <c r="P349" i="1"/>
  <c r="P346" i="1"/>
  <c r="P351" i="1"/>
  <c r="P350" i="1"/>
  <c r="P353" i="1"/>
  <c r="AO344" i="1"/>
  <c r="AO354" i="1"/>
  <c r="AO346" i="1"/>
  <c r="AO345" i="1"/>
  <c r="AO353" i="1"/>
  <c r="AO351" i="1"/>
  <c r="AO350" i="1"/>
  <c r="AO349" i="1"/>
  <c r="AO347" i="1"/>
  <c r="AO355" i="1"/>
  <c r="AO348" i="1"/>
  <c r="AO352" i="1"/>
  <c r="O6" i="1"/>
  <c r="D57" i="1"/>
  <c r="D59" i="1"/>
  <c r="P9" i="1"/>
  <c r="L75" i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S111" i="1"/>
  <c r="Q111" i="1"/>
  <c r="D61" i="1"/>
  <c r="S113" i="1"/>
  <c r="Q113" i="1"/>
  <c r="R346" i="1"/>
  <c r="R345" i="1"/>
  <c r="R354" i="1"/>
  <c r="R349" i="1"/>
  <c r="R355" i="1"/>
  <c r="R352" i="1"/>
  <c r="R353" i="1"/>
  <c r="R350" i="1"/>
  <c r="R347" i="1"/>
  <c r="R344" i="1"/>
  <c r="R348" i="1"/>
  <c r="R351" i="1"/>
  <c r="S108" i="1"/>
  <c r="Q108" i="1"/>
  <c r="S115" i="1"/>
  <c r="Q115" i="1"/>
  <c r="U349" i="1"/>
  <c r="U355" i="1"/>
  <c r="U344" i="1"/>
  <c r="U348" i="1"/>
  <c r="U347" i="1"/>
  <c r="U354" i="1"/>
  <c r="U351" i="1"/>
  <c r="U345" i="1"/>
  <c r="U352" i="1"/>
  <c r="U350" i="1"/>
  <c r="U346" i="1"/>
  <c r="U353" i="1"/>
  <c r="AS344" i="1"/>
  <c r="AS347" i="1"/>
  <c r="AS346" i="1"/>
  <c r="AS354" i="1"/>
  <c r="AS345" i="1"/>
  <c r="AS352" i="1"/>
  <c r="AS355" i="1"/>
  <c r="AS350" i="1"/>
  <c r="AS348" i="1"/>
  <c r="AS351" i="1"/>
  <c r="AS353" i="1"/>
  <c r="AS349" i="1"/>
  <c r="AC350" i="1"/>
  <c r="AC344" i="1"/>
  <c r="AC348" i="1"/>
  <c r="AC353" i="1"/>
  <c r="AC351" i="1"/>
  <c r="AC347" i="1"/>
  <c r="AC354" i="1"/>
  <c r="AC345" i="1"/>
  <c r="AC346" i="1"/>
  <c r="AC352" i="1"/>
  <c r="AC355" i="1"/>
  <c r="AC349" i="1"/>
  <c r="E63" i="1" l="1"/>
  <c r="Q13" i="1"/>
  <c r="P14" i="1"/>
  <c r="AC119" i="1"/>
  <c r="N143" i="1" s="1"/>
  <c r="T119" i="1"/>
  <c r="N145" i="1" s="1"/>
  <c r="P12" i="1"/>
  <c r="L144" i="1"/>
  <c r="W117" i="1"/>
  <c r="U117" i="1"/>
  <c r="R117" i="1"/>
  <c r="E59" i="1"/>
  <c r="K144" i="1"/>
  <c r="R116" i="1"/>
  <c r="W116" i="1"/>
  <c r="U116" i="1"/>
  <c r="AC117" i="1"/>
  <c r="L143" i="1" s="1"/>
  <c r="T117" i="1"/>
  <c r="L145" i="1" s="1"/>
  <c r="AC115" i="1"/>
  <c r="J143" i="1" s="1"/>
  <c r="T115" i="1"/>
  <c r="J145" i="1" s="1"/>
  <c r="AC113" i="1"/>
  <c r="H143" i="1" s="1"/>
  <c r="T113" i="1"/>
  <c r="H145" i="1" s="1"/>
  <c r="I144" i="1"/>
  <c r="R114" i="1"/>
  <c r="W114" i="1"/>
  <c r="U114" i="1"/>
  <c r="AC116" i="1"/>
  <c r="K143" i="1" s="1"/>
  <c r="T116" i="1"/>
  <c r="K145" i="1" s="1"/>
  <c r="J144" i="1"/>
  <c r="R115" i="1"/>
  <c r="W115" i="1"/>
  <c r="U115" i="1"/>
  <c r="U113" i="1"/>
  <c r="H144" i="1"/>
  <c r="R113" i="1"/>
  <c r="W113" i="1"/>
  <c r="C144" i="1"/>
  <c r="W108" i="1"/>
  <c r="U108" i="1"/>
  <c r="R108" i="1"/>
  <c r="P11" i="1"/>
  <c r="P7" i="1"/>
  <c r="AC114" i="1"/>
  <c r="I143" i="1" s="1"/>
  <c r="T114" i="1"/>
  <c r="I145" i="1" s="1"/>
  <c r="W110" i="1"/>
  <c r="U110" i="1"/>
  <c r="R110" i="1"/>
  <c r="E144" i="1"/>
  <c r="J77" i="1"/>
  <c r="H123" i="1"/>
  <c r="S120" i="1"/>
  <c r="T108" i="1"/>
  <c r="C145" i="1" s="1"/>
  <c r="AC108" i="1"/>
  <c r="C143" i="1" s="1"/>
  <c r="AC110" i="1"/>
  <c r="E143" i="1" s="1"/>
  <c r="T110" i="1"/>
  <c r="E145" i="1" s="1"/>
  <c r="W118" i="1"/>
  <c r="U118" i="1"/>
  <c r="R118" i="1"/>
  <c r="M144" i="1"/>
  <c r="U112" i="1"/>
  <c r="G144" i="1"/>
  <c r="R112" i="1"/>
  <c r="W112" i="1"/>
  <c r="AC118" i="1"/>
  <c r="M143" i="1" s="1"/>
  <c r="T118" i="1"/>
  <c r="M145" i="1" s="1"/>
  <c r="D144" i="1"/>
  <c r="W109" i="1"/>
  <c r="U109" i="1"/>
  <c r="R109" i="1"/>
  <c r="W111" i="1"/>
  <c r="U111" i="1"/>
  <c r="F144" i="1"/>
  <c r="R111" i="1"/>
  <c r="AC112" i="1"/>
  <c r="G143" i="1" s="1"/>
  <c r="T112" i="1"/>
  <c r="G145" i="1" s="1"/>
  <c r="I393" i="1"/>
  <c r="I383" i="1" s="1"/>
  <c r="I46" i="1" s="1"/>
  <c r="J391" i="1"/>
  <c r="AC109" i="1"/>
  <c r="D143" i="1" s="1"/>
  <c r="T109" i="1"/>
  <c r="D145" i="1" s="1"/>
  <c r="D56" i="1"/>
  <c r="D66" i="1" s="1"/>
  <c r="P6" i="1"/>
  <c r="P16" i="1" s="1"/>
  <c r="AC111" i="1"/>
  <c r="F143" i="1" s="1"/>
  <c r="T111" i="1"/>
  <c r="F145" i="1" s="1"/>
  <c r="E54" i="1"/>
  <c r="Q4" i="1"/>
  <c r="P5" i="1"/>
  <c r="P8" i="1"/>
  <c r="D58" i="1"/>
  <c r="W119" i="1"/>
  <c r="U119" i="1"/>
  <c r="N144" i="1"/>
  <c r="R119" i="1"/>
  <c r="H79" i="1"/>
  <c r="I79" i="1" s="1"/>
  <c r="F80" i="1"/>
  <c r="O16" i="1"/>
  <c r="P10" i="1"/>
  <c r="P15" i="1"/>
  <c r="J79" i="1" l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E57" i="1"/>
  <c r="Q7" i="1"/>
  <c r="E58" i="1"/>
  <c r="Q8" i="1"/>
  <c r="E61" i="1"/>
  <c r="Q11" i="1"/>
  <c r="F54" i="1"/>
  <c r="R4" i="1"/>
  <c r="K391" i="1"/>
  <c r="J393" i="1"/>
  <c r="J383" i="1" s="1"/>
  <c r="J46" i="1" s="1"/>
  <c r="E65" i="1"/>
  <c r="Q15" i="1"/>
  <c r="E62" i="1"/>
  <c r="Q12" i="1"/>
  <c r="E60" i="1"/>
  <c r="Q10" i="1"/>
  <c r="Q9" i="1"/>
  <c r="F81" i="1"/>
  <c r="H80" i="1"/>
  <c r="I80" i="1" s="1"/>
  <c r="J80" i="1" s="1"/>
  <c r="E56" i="1"/>
  <c r="Q6" i="1"/>
  <c r="K77" i="1"/>
  <c r="E64" i="1"/>
  <c r="Q14" i="1"/>
  <c r="F63" i="1"/>
  <c r="E55" i="1"/>
  <c r="E66" i="1" s="1"/>
  <c r="Q5" i="1"/>
  <c r="K80" i="1" l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F56" i="1"/>
  <c r="F66" i="1" s="1"/>
  <c r="R6" i="1"/>
  <c r="F61" i="1"/>
  <c r="R11" i="1"/>
  <c r="G54" i="1"/>
  <c r="S4" i="1"/>
  <c r="F58" i="1"/>
  <c r="R8" i="1"/>
  <c r="F62" i="1"/>
  <c r="R12" i="1"/>
  <c r="R14" i="1"/>
  <c r="F64" i="1"/>
  <c r="L77" i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H81" i="1"/>
  <c r="I81" i="1" s="1"/>
  <c r="J81" i="1" s="1"/>
  <c r="F82" i="1"/>
  <c r="F59" i="1"/>
  <c r="R9" i="1"/>
  <c r="F55" i="1"/>
  <c r="R5" i="1"/>
  <c r="Q16" i="1"/>
  <c r="R13" i="1"/>
  <c r="F65" i="1"/>
  <c r="R15" i="1"/>
  <c r="F60" i="1"/>
  <c r="R10" i="1"/>
  <c r="K393" i="1"/>
  <c r="K383" i="1" s="1"/>
  <c r="K46" i="1" s="1"/>
  <c r="L391" i="1"/>
  <c r="F57" i="1"/>
  <c r="R7" i="1"/>
  <c r="K81" i="1" l="1"/>
  <c r="G55" i="1"/>
  <c r="S5" i="1"/>
  <c r="I82" i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F83" i="1"/>
  <c r="H82" i="1"/>
  <c r="G59" i="1"/>
  <c r="S9" i="1"/>
  <c r="M391" i="1"/>
  <c r="L393" i="1"/>
  <c r="L383" i="1" s="1"/>
  <c r="L46" i="1" s="1"/>
  <c r="G60" i="1"/>
  <c r="S10" i="1"/>
  <c r="G65" i="1"/>
  <c r="S15" i="1"/>
  <c r="G62" i="1"/>
  <c r="S12" i="1"/>
  <c r="G61" i="1"/>
  <c r="S11" i="1"/>
  <c r="G64" i="1"/>
  <c r="S14" i="1"/>
  <c r="R16" i="1"/>
  <c r="G57" i="1"/>
  <c r="S7" i="1"/>
  <c r="G63" i="1"/>
  <c r="S13" i="1"/>
  <c r="G58" i="1"/>
  <c r="S8" i="1"/>
  <c r="G56" i="1"/>
  <c r="G66" i="1" s="1"/>
  <c r="S6" i="1"/>
  <c r="H54" i="1"/>
  <c r="T4" i="1"/>
  <c r="H64" i="1" l="1"/>
  <c r="T14" i="1"/>
  <c r="H60" i="1"/>
  <c r="T10" i="1"/>
  <c r="T13" i="1"/>
  <c r="H63" i="1"/>
  <c r="I54" i="1"/>
  <c r="T16" i="1"/>
  <c r="U4" i="1"/>
  <c r="H56" i="1"/>
  <c r="T6" i="1"/>
  <c r="H58" i="1"/>
  <c r="T8" i="1"/>
  <c r="H59" i="1"/>
  <c r="T9" i="1"/>
  <c r="H61" i="1"/>
  <c r="T11" i="1"/>
  <c r="M393" i="1"/>
  <c r="M383" i="1" s="1"/>
  <c r="M46" i="1" s="1"/>
  <c r="N391" i="1"/>
  <c r="H55" i="1"/>
  <c r="T5" i="1"/>
  <c r="S16" i="1"/>
  <c r="H62" i="1"/>
  <c r="T12" i="1"/>
  <c r="H83" i="1"/>
  <c r="H84" i="1" s="1"/>
  <c r="H57" i="1"/>
  <c r="T7" i="1"/>
  <c r="L81" i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H66" i="1"/>
  <c r="H65" i="1"/>
  <c r="T15" i="1"/>
  <c r="U9" i="1" l="1"/>
  <c r="I59" i="1"/>
  <c r="I83" i="1"/>
  <c r="I57" i="1"/>
  <c r="U7" i="1"/>
  <c r="I55" i="1"/>
  <c r="I66" i="1" s="1"/>
  <c r="U5" i="1"/>
  <c r="U16" i="1" s="1"/>
  <c r="I58" i="1"/>
  <c r="U8" i="1"/>
  <c r="I63" i="1"/>
  <c r="U13" i="1"/>
  <c r="I60" i="1"/>
  <c r="U10" i="1"/>
  <c r="O391" i="1"/>
  <c r="N393" i="1"/>
  <c r="N383" i="1" s="1"/>
  <c r="N46" i="1" s="1"/>
  <c r="I56" i="1"/>
  <c r="U6" i="1"/>
  <c r="I62" i="1"/>
  <c r="U12" i="1"/>
  <c r="I65" i="1"/>
  <c r="U15" i="1"/>
  <c r="I64" i="1"/>
  <c r="U14" i="1"/>
  <c r="I61" i="1"/>
  <c r="U11" i="1"/>
  <c r="J54" i="1"/>
  <c r="V4" i="1"/>
  <c r="O393" i="1" l="1"/>
  <c r="O383" i="1" s="1"/>
  <c r="O46" i="1" s="1"/>
  <c r="P391" i="1"/>
  <c r="J64" i="1"/>
  <c r="V14" i="1"/>
  <c r="J65" i="1"/>
  <c r="V15" i="1"/>
  <c r="J57" i="1"/>
  <c r="J66" i="1" s="1"/>
  <c r="V7" i="1"/>
  <c r="K54" i="1"/>
  <c r="BV4" i="1"/>
  <c r="W4" i="1"/>
  <c r="J62" i="1"/>
  <c r="V12" i="1"/>
  <c r="J63" i="1"/>
  <c r="V13" i="1"/>
  <c r="I84" i="1"/>
  <c r="J83" i="1"/>
  <c r="J55" i="1"/>
  <c r="V5" i="1"/>
  <c r="J56" i="1"/>
  <c r="V6" i="1"/>
  <c r="V10" i="1"/>
  <c r="J60" i="1"/>
  <c r="J61" i="1"/>
  <c r="V11" i="1"/>
  <c r="J58" i="1"/>
  <c r="V8" i="1"/>
  <c r="J59" i="1"/>
  <c r="V9" i="1"/>
  <c r="K60" i="1" l="1"/>
  <c r="BV10" i="1"/>
  <c r="W10" i="1"/>
  <c r="K63" i="1"/>
  <c r="W13" i="1"/>
  <c r="BV13" i="1"/>
  <c r="K57" i="1"/>
  <c r="W7" i="1"/>
  <c r="BV7" i="1"/>
  <c r="K56" i="1"/>
  <c r="BV6" i="1"/>
  <c r="W6" i="1"/>
  <c r="K62" i="1"/>
  <c r="BV12" i="1"/>
  <c r="W12" i="1"/>
  <c r="K65" i="1"/>
  <c r="BV15" i="1"/>
  <c r="W15" i="1"/>
  <c r="K55" i="1"/>
  <c r="W5" i="1"/>
  <c r="BV5" i="1"/>
  <c r="N21" i="1"/>
  <c r="X4" i="1"/>
  <c r="L54" i="1"/>
  <c r="K64" i="1"/>
  <c r="BV14" i="1"/>
  <c r="W14" i="1"/>
  <c r="BV8" i="1"/>
  <c r="K58" i="1"/>
  <c r="K66" i="1" s="1"/>
  <c r="W8" i="1"/>
  <c r="K61" i="1"/>
  <c r="BV11" i="1"/>
  <c r="W11" i="1"/>
  <c r="J84" i="1"/>
  <c r="K83" i="1"/>
  <c r="Q391" i="1"/>
  <c r="P393" i="1"/>
  <c r="P383" i="1" s="1"/>
  <c r="P46" i="1" s="1"/>
  <c r="K59" i="1"/>
  <c r="BV9" i="1"/>
  <c r="W9" i="1"/>
  <c r="V16" i="1"/>
  <c r="M54" i="1" l="1"/>
  <c r="Y4" i="1"/>
  <c r="L58" i="1"/>
  <c r="N25" i="1"/>
  <c r="X8" i="1"/>
  <c r="N29" i="1"/>
  <c r="L62" i="1"/>
  <c r="X12" i="1"/>
  <c r="L57" i="1"/>
  <c r="N24" i="1"/>
  <c r="X7" i="1"/>
  <c r="L63" i="1"/>
  <c r="X13" i="1"/>
  <c r="N30" i="1"/>
  <c r="L83" i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K84" i="1"/>
  <c r="L64" i="1"/>
  <c r="N31" i="1"/>
  <c r="X14" i="1"/>
  <c r="L55" i="1"/>
  <c r="N22" i="1"/>
  <c r="X5" i="1"/>
  <c r="L56" i="1"/>
  <c r="L66" i="1" s="1"/>
  <c r="N23" i="1"/>
  <c r="X6" i="1"/>
  <c r="L60" i="1"/>
  <c r="N27" i="1"/>
  <c r="X10" i="1"/>
  <c r="L59" i="1"/>
  <c r="X9" i="1"/>
  <c r="N26" i="1"/>
  <c r="L61" i="1"/>
  <c r="X11" i="1"/>
  <c r="N28" i="1"/>
  <c r="L65" i="1"/>
  <c r="X15" i="1"/>
  <c r="N32" i="1"/>
  <c r="W16" i="1"/>
  <c r="Q393" i="1"/>
  <c r="Q383" i="1" s="1"/>
  <c r="Q46" i="1" s="1"/>
  <c r="R391" i="1"/>
  <c r="Y9" i="1" l="1"/>
  <c r="M59" i="1"/>
  <c r="M55" i="1"/>
  <c r="Y5" i="1"/>
  <c r="M63" i="1"/>
  <c r="Y13" i="1"/>
  <c r="M58" i="1"/>
  <c r="Y8" i="1"/>
  <c r="M65" i="1"/>
  <c r="Y15" i="1"/>
  <c r="M64" i="1"/>
  <c r="Y14" i="1"/>
  <c r="M57" i="1"/>
  <c r="Y7" i="1"/>
  <c r="M60" i="1"/>
  <c r="Y10" i="1"/>
  <c r="N54" i="1"/>
  <c r="Z4" i="1"/>
  <c r="M56" i="1"/>
  <c r="Y6" i="1"/>
  <c r="M66" i="1"/>
  <c r="M61" i="1"/>
  <c r="Y11" i="1"/>
  <c r="S391" i="1"/>
  <c r="R393" i="1"/>
  <c r="R383" i="1" s="1"/>
  <c r="R46" i="1" s="1"/>
  <c r="M62" i="1"/>
  <c r="Y12" i="1"/>
  <c r="X16" i="1"/>
  <c r="N60" i="1" l="1"/>
  <c r="Z10" i="1"/>
  <c r="N57" i="1"/>
  <c r="Z7" i="1"/>
  <c r="N63" i="1"/>
  <c r="Z13" i="1"/>
  <c r="N61" i="1"/>
  <c r="Z11" i="1"/>
  <c r="N62" i="1"/>
  <c r="Z12" i="1"/>
  <c r="N64" i="1"/>
  <c r="Z14" i="1"/>
  <c r="N55" i="1"/>
  <c r="N66" i="1" s="1"/>
  <c r="Z5" i="1"/>
  <c r="N56" i="1"/>
  <c r="Z6" i="1"/>
  <c r="O54" i="1"/>
  <c r="AA4" i="1"/>
  <c r="N58" i="1"/>
  <c r="Z8" i="1"/>
  <c r="Y16" i="1"/>
  <c r="N65" i="1"/>
  <c r="Z15" i="1"/>
  <c r="S393" i="1"/>
  <c r="S383" i="1" s="1"/>
  <c r="S46" i="1" s="1"/>
  <c r="T391" i="1"/>
  <c r="N59" i="1"/>
  <c r="Z9" i="1"/>
  <c r="O65" i="1" l="1"/>
  <c r="AA15" i="1"/>
  <c r="O56" i="1"/>
  <c r="AA6" i="1"/>
  <c r="O61" i="1"/>
  <c r="AA11" i="1"/>
  <c r="O55" i="1"/>
  <c r="AA5" i="1"/>
  <c r="AA16" i="1" s="1"/>
  <c r="O63" i="1"/>
  <c r="AA13" i="1"/>
  <c r="O58" i="1"/>
  <c r="AA8" i="1"/>
  <c r="O59" i="1"/>
  <c r="AA9" i="1"/>
  <c r="O64" i="1"/>
  <c r="AA14" i="1"/>
  <c r="O57" i="1"/>
  <c r="AA7" i="1"/>
  <c r="AB4" i="1"/>
  <c r="P54" i="1"/>
  <c r="Z16" i="1"/>
  <c r="AA12" i="1"/>
  <c r="O62" i="1"/>
  <c r="O66" i="1" s="1"/>
  <c r="O60" i="1"/>
  <c r="AA10" i="1"/>
  <c r="U391" i="1"/>
  <c r="T393" i="1"/>
  <c r="T383" i="1" s="1"/>
  <c r="T46" i="1" s="1"/>
  <c r="P62" i="1" l="1"/>
  <c r="AB12" i="1"/>
  <c r="AB9" i="1"/>
  <c r="P59" i="1"/>
  <c r="AB11" i="1"/>
  <c r="P61" i="1"/>
  <c r="P64" i="1"/>
  <c r="AB14" i="1"/>
  <c r="Q54" i="1"/>
  <c r="AC4" i="1"/>
  <c r="P58" i="1"/>
  <c r="AB8" i="1"/>
  <c r="P56" i="1"/>
  <c r="P66" i="1" s="1"/>
  <c r="AB6" i="1"/>
  <c r="AB5" i="1"/>
  <c r="P55" i="1"/>
  <c r="P60" i="1"/>
  <c r="AB10" i="1"/>
  <c r="P57" i="1"/>
  <c r="AB7" i="1"/>
  <c r="P63" i="1"/>
  <c r="AB13" i="1"/>
  <c r="P65" i="1"/>
  <c r="AB15" i="1"/>
  <c r="U393" i="1"/>
  <c r="U383" i="1" s="1"/>
  <c r="U46" i="1" s="1"/>
  <c r="V391" i="1"/>
  <c r="Q63" i="1" l="1"/>
  <c r="AC13" i="1"/>
  <c r="Q56" i="1"/>
  <c r="AC6" i="1"/>
  <c r="Q57" i="1"/>
  <c r="Q66" i="1" s="1"/>
  <c r="AC7" i="1"/>
  <c r="Q58" i="1"/>
  <c r="AC8" i="1"/>
  <c r="Q61" i="1"/>
  <c r="AC11" i="1"/>
  <c r="W391" i="1"/>
  <c r="V393" i="1"/>
  <c r="V383" i="1" s="1"/>
  <c r="V46" i="1" s="1"/>
  <c r="Q60" i="1"/>
  <c r="AC10" i="1"/>
  <c r="R54" i="1"/>
  <c r="AC16" i="1"/>
  <c r="AD4" i="1"/>
  <c r="AB16" i="1"/>
  <c r="Q59" i="1"/>
  <c r="AC9" i="1"/>
  <c r="Q62" i="1"/>
  <c r="AC12" i="1"/>
  <c r="Q65" i="1"/>
  <c r="AC15" i="1"/>
  <c r="AC5" i="1"/>
  <c r="Q55" i="1"/>
  <c r="Q64" i="1"/>
  <c r="AC14" i="1"/>
  <c r="R57" i="1" l="1"/>
  <c r="AD7" i="1"/>
  <c r="R56" i="1"/>
  <c r="AD6" i="1"/>
  <c r="R62" i="1"/>
  <c r="AD12" i="1"/>
  <c r="AD14" i="1"/>
  <c r="R64" i="1"/>
  <c r="R59" i="1"/>
  <c r="AD9" i="1"/>
  <c r="W393" i="1"/>
  <c r="W383" i="1" s="1"/>
  <c r="X391" i="1"/>
  <c r="R58" i="1"/>
  <c r="AD8" i="1"/>
  <c r="AD10" i="1"/>
  <c r="R60" i="1"/>
  <c r="AD5" i="1"/>
  <c r="R55" i="1"/>
  <c r="R66" i="1" s="1"/>
  <c r="R61" i="1"/>
  <c r="AD11" i="1"/>
  <c r="R63" i="1"/>
  <c r="AD13" i="1"/>
  <c r="R65" i="1"/>
  <c r="AD15" i="1"/>
  <c r="S54" i="1"/>
  <c r="AE4" i="1"/>
  <c r="S60" i="1" l="1"/>
  <c r="AE10" i="1"/>
  <c r="S64" i="1"/>
  <c r="AE14" i="1"/>
  <c r="S62" i="1"/>
  <c r="AE12" i="1"/>
  <c r="S58" i="1"/>
  <c r="AE8" i="1"/>
  <c r="AE11" i="1"/>
  <c r="S61" i="1"/>
  <c r="Y391" i="1"/>
  <c r="X393" i="1"/>
  <c r="X383" i="1" s="1"/>
  <c r="S56" i="1"/>
  <c r="AE6" i="1"/>
  <c r="S63" i="1"/>
  <c r="AE13" i="1"/>
  <c r="AF4" i="1"/>
  <c r="T54" i="1"/>
  <c r="S59" i="1"/>
  <c r="AE9" i="1"/>
  <c r="S57" i="1"/>
  <c r="AE7" i="1"/>
  <c r="AD16" i="1"/>
  <c r="S55" i="1"/>
  <c r="S66" i="1" s="1"/>
  <c r="AE5" i="1"/>
  <c r="S65" i="1"/>
  <c r="AE15" i="1"/>
  <c r="T57" i="1" l="1"/>
  <c r="AF7" i="1"/>
  <c r="T56" i="1"/>
  <c r="AF6" i="1"/>
  <c r="T62" i="1"/>
  <c r="AF12" i="1"/>
  <c r="AF13" i="1"/>
  <c r="T63" i="1"/>
  <c r="AF15" i="1"/>
  <c r="T65" i="1"/>
  <c r="T64" i="1"/>
  <c r="AF14" i="1"/>
  <c r="Y393" i="1"/>
  <c r="Y383" i="1" s="1"/>
  <c r="Z391" i="1"/>
  <c r="T59" i="1"/>
  <c r="T66" i="1" s="1"/>
  <c r="AF9" i="1"/>
  <c r="T55" i="1"/>
  <c r="AF5" i="1"/>
  <c r="U54" i="1"/>
  <c r="AG4" i="1"/>
  <c r="T60" i="1"/>
  <c r="AF10" i="1"/>
  <c r="AF16" i="1" s="1"/>
  <c r="T58" i="1"/>
  <c r="AF8" i="1"/>
  <c r="AE16" i="1"/>
  <c r="T61" i="1"/>
  <c r="AF11" i="1"/>
  <c r="AA391" i="1" l="1"/>
  <c r="Z393" i="1"/>
  <c r="Z383" i="1" s="1"/>
  <c r="U63" i="1"/>
  <c r="AG13" i="1"/>
  <c r="V54" i="1"/>
  <c r="O21" i="1"/>
  <c r="BW4" i="1"/>
  <c r="AH4" i="1"/>
  <c r="U62" i="1"/>
  <c r="AG12" i="1"/>
  <c r="U61" i="1"/>
  <c r="AG11" i="1"/>
  <c r="U64" i="1"/>
  <c r="AG14" i="1"/>
  <c r="AG6" i="1"/>
  <c r="U56" i="1"/>
  <c r="U60" i="1"/>
  <c r="AG10" i="1"/>
  <c r="U55" i="1"/>
  <c r="AG5" i="1"/>
  <c r="U57" i="1"/>
  <c r="U66" i="1" s="1"/>
  <c r="AG7" i="1"/>
  <c r="U58" i="1"/>
  <c r="AG8" i="1"/>
  <c r="U59" i="1"/>
  <c r="AG9" i="1"/>
  <c r="U65" i="1"/>
  <c r="AG15" i="1"/>
  <c r="V56" i="1" l="1"/>
  <c r="O23" i="1"/>
  <c r="BW6" i="1"/>
  <c r="AH6" i="1"/>
  <c r="W54" i="1"/>
  <c r="AI4" i="1"/>
  <c r="O24" i="1"/>
  <c r="AH7" i="1"/>
  <c r="BW7" i="1"/>
  <c r="V57" i="1"/>
  <c r="V55" i="1"/>
  <c r="V66" i="1" s="1"/>
  <c r="O22" i="1"/>
  <c r="AH5" i="1"/>
  <c r="AH16" i="1" s="1"/>
  <c r="BW5" i="1"/>
  <c r="V63" i="1"/>
  <c r="BW13" i="1"/>
  <c r="O30" i="1"/>
  <c r="AH13" i="1"/>
  <c r="V60" i="1"/>
  <c r="O27" i="1"/>
  <c r="BW10" i="1"/>
  <c r="AH10" i="1"/>
  <c r="V62" i="1"/>
  <c r="AH12" i="1"/>
  <c r="O29" i="1"/>
  <c r="BW12" i="1"/>
  <c r="AH14" i="1"/>
  <c r="BW14" i="1"/>
  <c r="O31" i="1"/>
  <c r="V64" i="1"/>
  <c r="V61" i="1"/>
  <c r="BW11" i="1"/>
  <c r="O28" i="1"/>
  <c r="AH11" i="1"/>
  <c r="V58" i="1"/>
  <c r="AH8" i="1"/>
  <c r="O25" i="1"/>
  <c r="BW8" i="1"/>
  <c r="V65" i="1"/>
  <c r="O32" i="1"/>
  <c r="BW15" i="1"/>
  <c r="AH15" i="1"/>
  <c r="V59" i="1"/>
  <c r="O26" i="1"/>
  <c r="AH9" i="1"/>
  <c r="BW9" i="1"/>
  <c r="AG16" i="1"/>
  <c r="AA393" i="1"/>
  <c r="AA383" i="1" s="1"/>
  <c r="AB391" i="1"/>
  <c r="W60" i="1" l="1"/>
  <c r="AI10" i="1"/>
  <c r="W59" i="1"/>
  <c r="AI9" i="1"/>
  <c r="X54" i="1"/>
  <c r="AJ4" i="1"/>
  <c r="AI16" i="1"/>
  <c r="W55" i="1"/>
  <c r="AI5" i="1"/>
  <c r="W64" i="1"/>
  <c r="AI14" i="1"/>
  <c r="W65" i="1"/>
  <c r="AI15" i="1"/>
  <c r="AI6" i="1"/>
  <c r="W56" i="1"/>
  <c r="W66" i="1" s="1"/>
  <c r="W63" i="1"/>
  <c r="AI13" i="1"/>
  <c r="AC391" i="1"/>
  <c r="AB393" i="1"/>
  <c r="AB383" i="1" s="1"/>
  <c r="W58" i="1"/>
  <c r="AI8" i="1"/>
  <c r="W61" i="1"/>
  <c r="AI11" i="1"/>
  <c r="W62" i="1"/>
  <c r="AI12" i="1"/>
  <c r="W57" i="1"/>
  <c r="AI7" i="1"/>
  <c r="Y54" i="1" l="1"/>
  <c r="AK4" i="1"/>
  <c r="X58" i="1"/>
  <c r="AJ8" i="1"/>
  <c r="X57" i="1"/>
  <c r="AJ7" i="1"/>
  <c r="X64" i="1"/>
  <c r="AJ14" i="1"/>
  <c r="X59" i="1"/>
  <c r="AJ9" i="1"/>
  <c r="X61" i="1"/>
  <c r="AJ11" i="1"/>
  <c r="X65" i="1"/>
  <c r="AJ15" i="1"/>
  <c r="AC393" i="1"/>
  <c r="AC383" i="1" s="1"/>
  <c r="AD391" i="1"/>
  <c r="X56" i="1"/>
  <c r="AJ6" i="1"/>
  <c r="X62" i="1"/>
  <c r="AJ12" i="1"/>
  <c r="X55" i="1"/>
  <c r="X66" i="1" s="1"/>
  <c r="AJ5" i="1"/>
  <c r="X60" i="1"/>
  <c r="AJ10" i="1"/>
  <c r="AJ13" i="1"/>
  <c r="X63" i="1"/>
  <c r="Y62" i="1" l="1"/>
  <c r="AK12" i="1"/>
  <c r="Y61" i="1"/>
  <c r="AK11" i="1"/>
  <c r="Y58" i="1"/>
  <c r="AK8" i="1"/>
  <c r="Y65" i="1"/>
  <c r="AK15" i="1"/>
  <c r="Y56" i="1"/>
  <c r="AK6" i="1"/>
  <c r="Y59" i="1"/>
  <c r="AK9" i="1"/>
  <c r="Y63" i="1"/>
  <c r="AK13" i="1"/>
  <c r="Z54" i="1"/>
  <c r="AL4" i="1"/>
  <c r="AK5" i="1"/>
  <c r="Y55" i="1"/>
  <c r="AK10" i="1"/>
  <c r="Y60" i="1"/>
  <c r="AE391" i="1"/>
  <c r="AE393" i="1" s="1"/>
  <c r="AE383" i="1" s="1"/>
  <c r="AD393" i="1"/>
  <c r="AD383" i="1" s="1"/>
  <c r="Y64" i="1"/>
  <c r="Y66" i="1" s="1"/>
  <c r="AK14" i="1"/>
  <c r="AJ16" i="1"/>
  <c r="Y57" i="1"/>
  <c r="AK7" i="1"/>
  <c r="AA54" i="1" l="1"/>
  <c r="AM4" i="1"/>
  <c r="Z65" i="1"/>
  <c r="AL15" i="1"/>
  <c r="Z63" i="1"/>
  <c r="AL13" i="1"/>
  <c r="Z58" i="1"/>
  <c r="AL8" i="1"/>
  <c r="AL7" i="1"/>
  <c r="Z57" i="1"/>
  <c r="Z60" i="1"/>
  <c r="AL10" i="1"/>
  <c r="Z59" i="1"/>
  <c r="AL9" i="1"/>
  <c r="Z61" i="1"/>
  <c r="AL11" i="1"/>
  <c r="Z55" i="1"/>
  <c r="AL5" i="1"/>
  <c r="Z56" i="1"/>
  <c r="Z66" i="1" s="1"/>
  <c r="AL6" i="1"/>
  <c r="Z62" i="1"/>
  <c r="AL12" i="1"/>
  <c r="AL14" i="1"/>
  <c r="Z64" i="1"/>
  <c r="AK16" i="1"/>
  <c r="AA63" i="1" l="1"/>
  <c r="AM13" i="1"/>
  <c r="AA59" i="1"/>
  <c r="AM9" i="1"/>
  <c r="AM10" i="1"/>
  <c r="AA60" i="1"/>
  <c r="AA62" i="1"/>
  <c r="AM12" i="1"/>
  <c r="AA65" i="1"/>
  <c r="AM15" i="1"/>
  <c r="AA56" i="1"/>
  <c r="AM6" i="1"/>
  <c r="AA55" i="1"/>
  <c r="AM5" i="1"/>
  <c r="AA57" i="1"/>
  <c r="AA66" i="1" s="1"/>
  <c r="AM7" i="1"/>
  <c r="AB54" i="1"/>
  <c r="AN4" i="1"/>
  <c r="AA61" i="1"/>
  <c r="AM11" i="1"/>
  <c r="AA64" i="1"/>
  <c r="AM14" i="1"/>
  <c r="AA58" i="1"/>
  <c r="AM8" i="1"/>
  <c r="AL16" i="1"/>
  <c r="AB64" i="1" l="1"/>
  <c r="AN14" i="1"/>
  <c r="AN7" i="1"/>
  <c r="AB57" i="1"/>
  <c r="AB62" i="1"/>
  <c r="AN12" i="1"/>
  <c r="AB55" i="1"/>
  <c r="AB66" i="1" s="1"/>
  <c r="AN5" i="1"/>
  <c r="AB61" i="1"/>
  <c r="AN11" i="1"/>
  <c r="AB60" i="1"/>
  <c r="AN10" i="1"/>
  <c r="AB56" i="1"/>
  <c r="AN6" i="1"/>
  <c r="AB59" i="1"/>
  <c r="AN9" i="1"/>
  <c r="AC54" i="1"/>
  <c r="AO4" i="1"/>
  <c r="AM16" i="1"/>
  <c r="AB65" i="1"/>
  <c r="AN15" i="1"/>
  <c r="AB63" i="1"/>
  <c r="AN13" i="1"/>
  <c r="AB58" i="1"/>
  <c r="AN8" i="1"/>
  <c r="AO5" i="1" l="1"/>
  <c r="AC55" i="1"/>
  <c r="AC65" i="1"/>
  <c r="AO15" i="1"/>
  <c r="AC56" i="1"/>
  <c r="AC66" i="1" s="1"/>
  <c r="AO6" i="1"/>
  <c r="AC62" i="1"/>
  <c r="AO12" i="1"/>
  <c r="AC60" i="1"/>
  <c r="AO10" i="1"/>
  <c r="AD54" i="1"/>
  <c r="AP4" i="1"/>
  <c r="AC57" i="1"/>
  <c r="AO7" i="1"/>
  <c r="AC63" i="1"/>
  <c r="AO13" i="1"/>
  <c r="AC61" i="1"/>
  <c r="AO11" i="1"/>
  <c r="AC64" i="1"/>
  <c r="AO14" i="1"/>
  <c r="AC59" i="1"/>
  <c r="AO9" i="1"/>
  <c r="AC58" i="1"/>
  <c r="AO8" i="1"/>
  <c r="AN16" i="1"/>
  <c r="AD57" i="1" l="1"/>
  <c r="AP7" i="1"/>
  <c r="AD56" i="1"/>
  <c r="AP6" i="1"/>
  <c r="AE54" i="1"/>
  <c r="AQ4" i="1"/>
  <c r="AD59" i="1"/>
  <c r="AD66" i="1" s="1"/>
  <c r="AP9" i="1"/>
  <c r="AD64" i="1"/>
  <c r="AP14" i="1"/>
  <c r="AO16" i="1"/>
  <c r="AP15" i="1"/>
  <c r="AD65" i="1"/>
  <c r="AD62" i="1"/>
  <c r="AP12" i="1"/>
  <c r="AP11" i="1"/>
  <c r="AD61" i="1"/>
  <c r="AD58" i="1"/>
  <c r="AP8" i="1"/>
  <c r="AP16" i="1" s="1"/>
  <c r="AD60" i="1"/>
  <c r="AP10" i="1"/>
  <c r="AD63" i="1"/>
  <c r="AP13" i="1"/>
  <c r="AD55" i="1"/>
  <c r="AP5" i="1"/>
  <c r="AE60" i="1" l="1"/>
  <c r="AQ10" i="1"/>
  <c r="P21" i="1"/>
  <c r="BX4" i="1"/>
  <c r="AR4" i="1"/>
  <c r="AF54" i="1"/>
  <c r="AE66" i="1"/>
  <c r="AE56" i="1"/>
  <c r="AQ6" i="1"/>
  <c r="AE65" i="1"/>
  <c r="AQ15" i="1"/>
  <c r="AE55" i="1"/>
  <c r="AQ5" i="1"/>
  <c r="AE64" i="1"/>
  <c r="AQ14" i="1"/>
  <c r="AE61" i="1"/>
  <c r="AQ11" i="1"/>
  <c r="AE57" i="1"/>
  <c r="AQ7" i="1"/>
  <c r="AE58" i="1"/>
  <c r="AQ8" i="1"/>
  <c r="AE63" i="1"/>
  <c r="AQ13" i="1"/>
  <c r="AQ16" i="1" s="1"/>
  <c r="AE62" i="1"/>
  <c r="AQ12" i="1"/>
  <c r="AE59" i="1"/>
  <c r="AQ9" i="1"/>
  <c r="AF58" i="1" l="1"/>
  <c r="P25" i="1"/>
  <c r="BX8" i="1"/>
  <c r="AR8" i="1"/>
  <c r="AF64" i="1"/>
  <c r="P31" i="1"/>
  <c r="BX14" i="1"/>
  <c r="AR14" i="1"/>
  <c r="AG54" i="1"/>
  <c r="AS4" i="1"/>
  <c r="BX9" i="1"/>
  <c r="AR9" i="1"/>
  <c r="P26" i="1"/>
  <c r="AF59" i="1"/>
  <c r="AF65" i="1"/>
  <c r="P32" i="1"/>
  <c r="BX15" i="1"/>
  <c r="AR15" i="1"/>
  <c r="P22" i="1"/>
  <c r="AF55" i="1"/>
  <c r="BX5" i="1"/>
  <c r="AR5" i="1"/>
  <c r="AF63" i="1"/>
  <c r="BX13" i="1"/>
  <c r="AR13" i="1"/>
  <c r="P30" i="1"/>
  <c r="AF57" i="1"/>
  <c r="P24" i="1"/>
  <c r="BX7" i="1"/>
  <c r="AR7" i="1"/>
  <c r="P29" i="1"/>
  <c r="AF62" i="1"/>
  <c r="BX12" i="1"/>
  <c r="AR12" i="1"/>
  <c r="AF60" i="1"/>
  <c r="P27" i="1"/>
  <c r="AR10" i="1"/>
  <c r="BX10" i="1"/>
  <c r="AF66" i="1"/>
  <c r="P28" i="1"/>
  <c r="BX11" i="1"/>
  <c r="AR11" i="1"/>
  <c r="AF61" i="1"/>
  <c r="AF56" i="1"/>
  <c r="P23" i="1"/>
  <c r="AR6" i="1"/>
  <c r="BX6" i="1"/>
  <c r="AG64" i="1" l="1"/>
  <c r="AS14" i="1"/>
  <c r="AG56" i="1"/>
  <c r="AS6" i="1"/>
  <c r="AG60" i="1"/>
  <c r="AS10" i="1"/>
  <c r="AG59" i="1"/>
  <c r="AS9" i="1"/>
  <c r="AS8" i="1"/>
  <c r="AG58" i="1"/>
  <c r="AG57" i="1"/>
  <c r="AS7" i="1"/>
  <c r="AG62" i="1"/>
  <c r="AS12" i="1"/>
  <c r="AG65" i="1"/>
  <c r="AS15" i="1"/>
  <c r="AH54" i="1"/>
  <c r="AT4" i="1"/>
  <c r="AG55" i="1"/>
  <c r="AS5" i="1"/>
  <c r="AR16" i="1"/>
  <c r="AG61" i="1"/>
  <c r="AS11" i="1"/>
  <c r="AG63" i="1"/>
  <c r="AS13" i="1"/>
  <c r="AH65" i="1" l="1"/>
  <c r="AT15" i="1"/>
  <c r="AT10" i="1"/>
  <c r="AH60" i="1"/>
  <c r="AH61" i="1"/>
  <c r="AT11" i="1"/>
  <c r="AH55" i="1"/>
  <c r="AT5" i="1"/>
  <c r="AH57" i="1"/>
  <c r="AT7" i="1"/>
  <c r="AH56" i="1"/>
  <c r="AT6" i="1"/>
  <c r="AH59" i="1"/>
  <c r="AT9" i="1"/>
  <c r="AH62" i="1"/>
  <c r="AT12" i="1"/>
  <c r="AT16" i="1"/>
  <c r="AI54" i="1"/>
  <c r="AU4" i="1"/>
  <c r="AT14" i="1"/>
  <c r="AH64" i="1"/>
  <c r="AS16" i="1"/>
  <c r="AH63" i="1"/>
  <c r="AT13" i="1"/>
  <c r="AH58" i="1"/>
  <c r="AT8" i="1"/>
  <c r="AU12" i="1" l="1"/>
  <c r="AI62" i="1"/>
  <c r="AI55" i="1"/>
  <c r="AU5" i="1"/>
  <c r="AI63" i="1"/>
  <c r="AU13" i="1"/>
  <c r="AI59" i="1"/>
  <c r="AU9" i="1"/>
  <c r="AI61" i="1"/>
  <c r="AU11" i="1"/>
  <c r="AI56" i="1"/>
  <c r="AU6" i="1"/>
  <c r="AI64" i="1"/>
  <c r="AU14" i="1"/>
  <c r="AU16" i="1"/>
  <c r="AV4" i="1"/>
  <c r="AJ54" i="1"/>
  <c r="AI60" i="1"/>
  <c r="AU10" i="1"/>
  <c r="AI58" i="1"/>
  <c r="AU8" i="1"/>
  <c r="AI57" i="1"/>
  <c r="AU7" i="1"/>
  <c r="AI65" i="1"/>
  <c r="AU15" i="1"/>
  <c r="AK54" i="1" l="1"/>
  <c r="AW4" i="1"/>
  <c r="AJ59" i="1"/>
  <c r="AV9" i="1"/>
  <c r="AJ56" i="1"/>
  <c r="AV6" i="1"/>
  <c r="AJ55" i="1"/>
  <c r="AV5" i="1"/>
  <c r="AJ63" i="1"/>
  <c r="AV13" i="1"/>
  <c r="AJ60" i="1"/>
  <c r="AV10" i="1"/>
  <c r="AJ57" i="1"/>
  <c r="AV7" i="1"/>
  <c r="AJ64" i="1"/>
  <c r="AV14" i="1"/>
  <c r="AJ61" i="1"/>
  <c r="AV11" i="1"/>
  <c r="AJ58" i="1"/>
  <c r="AV8" i="1"/>
  <c r="AV15" i="1"/>
  <c r="AJ65" i="1"/>
  <c r="AJ62" i="1"/>
  <c r="AV12" i="1"/>
  <c r="AK56" i="1" l="1"/>
  <c r="AW6" i="1"/>
  <c r="AK60" i="1"/>
  <c r="AW10" i="1"/>
  <c r="AK59" i="1"/>
  <c r="AW9" i="1"/>
  <c r="AK57" i="1"/>
  <c r="AW7" i="1"/>
  <c r="AV16" i="1"/>
  <c r="AK63" i="1"/>
  <c r="AW13" i="1"/>
  <c r="AL54" i="1"/>
  <c r="AX4" i="1"/>
  <c r="AK65" i="1"/>
  <c r="AW15" i="1"/>
  <c r="AK58" i="1"/>
  <c r="AW8" i="1"/>
  <c r="AK61" i="1"/>
  <c r="AW11" i="1"/>
  <c r="AK62" i="1"/>
  <c r="AW12" i="1"/>
  <c r="AK64" i="1"/>
  <c r="AW14" i="1"/>
  <c r="AW16" i="1" s="1"/>
  <c r="AK55" i="1"/>
  <c r="AW5" i="1"/>
  <c r="AL65" i="1" l="1"/>
  <c r="AX15" i="1"/>
  <c r="AX7" i="1"/>
  <c r="AL57" i="1"/>
  <c r="AL59" i="1"/>
  <c r="AX9" i="1"/>
  <c r="AL60" i="1"/>
  <c r="AX10" i="1"/>
  <c r="AL61" i="1"/>
  <c r="AX11" i="1"/>
  <c r="AL63" i="1"/>
  <c r="AX13" i="1"/>
  <c r="AM54" i="1"/>
  <c r="AY4" i="1"/>
  <c r="AL55" i="1"/>
  <c r="AX5" i="1"/>
  <c r="AL58" i="1"/>
  <c r="AX8" i="1"/>
  <c r="AL56" i="1"/>
  <c r="AX6" i="1"/>
  <c r="AX14" i="1"/>
  <c r="AL64" i="1"/>
  <c r="AL62" i="1"/>
  <c r="AX12" i="1"/>
  <c r="AM60" i="1" l="1"/>
  <c r="AY10" i="1"/>
  <c r="AM64" i="1"/>
  <c r="AY14" i="1"/>
  <c r="AN54" i="1"/>
  <c r="AZ4" i="1"/>
  <c r="AX16" i="1"/>
  <c r="AM57" i="1"/>
  <c r="AY7" i="1"/>
  <c r="AM59" i="1"/>
  <c r="AY9" i="1"/>
  <c r="AM63" i="1"/>
  <c r="AY13" i="1"/>
  <c r="AM61" i="1"/>
  <c r="AY11" i="1"/>
  <c r="AY16" i="1" s="1"/>
  <c r="AM65" i="1"/>
  <c r="AY15" i="1"/>
  <c r="AM56" i="1"/>
  <c r="AY6" i="1"/>
  <c r="AM58" i="1"/>
  <c r="AY8" i="1"/>
  <c r="AM62" i="1"/>
  <c r="AY12" i="1"/>
  <c r="AM55" i="1"/>
  <c r="AY5" i="1"/>
  <c r="AO54" i="1" l="1"/>
  <c r="BA4" i="1"/>
  <c r="AZ9" i="1"/>
  <c r="AN59" i="1"/>
  <c r="AN64" i="1"/>
  <c r="AZ14" i="1"/>
  <c r="AN62" i="1"/>
  <c r="AZ12" i="1"/>
  <c r="AZ13" i="1"/>
  <c r="AN63" i="1"/>
  <c r="AN56" i="1"/>
  <c r="AZ6" i="1"/>
  <c r="AN61" i="1"/>
  <c r="AZ11" i="1"/>
  <c r="AN65" i="1"/>
  <c r="AZ15" i="1"/>
  <c r="AN57" i="1"/>
  <c r="AZ7" i="1"/>
  <c r="AN60" i="1"/>
  <c r="AZ10" i="1"/>
  <c r="AN58" i="1"/>
  <c r="AZ8" i="1"/>
  <c r="AN55" i="1"/>
  <c r="AZ5" i="1"/>
  <c r="AZ16" i="1" s="1"/>
  <c r="AO58" i="1" l="1"/>
  <c r="BA8" i="1"/>
  <c r="AO64" i="1"/>
  <c r="BA14" i="1"/>
  <c r="AO59" i="1"/>
  <c r="BA9" i="1"/>
  <c r="AO61" i="1"/>
  <c r="BA11" i="1"/>
  <c r="AO57" i="1"/>
  <c r="BA7" i="1"/>
  <c r="AP54" i="1"/>
  <c r="BB4" i="1"/>
  <c r="AO60" i="1"/>
  <c r="BA10" i="1"/>
  <c r="AO56" i="1"/>
  <c r="BA6" i="1"/>
  <c r="AO63" i="1"/>
  <c r="BA13" i="1"/>
  <c r="BA5" i="1"/>
  <c r="AO55" i="1"/>
  <c r="AO65" i="1"/>
  <c r="BA15" i="1"/>
  <c r="AO62" i="1"/>
  <c r="BA12" i="1"/>
  <c r="BB11" i="1" l="1"/>
  <c r="AP61" i="1"/>
  <c r="AP60" i="1"/>
  <c r="BB10" i="1"/>
  <c r="AQ54" i="1"/>
  <c r="BC4" i="1"/>
  <c r="BB14" i="1"/>
  <c r="AP64" i="1"/>
  <c r="AP65" i="1"/>
  <c r="BB15" i="1"/>
  <c r="BB13" i="1"/>
  <c r="AP63" i="1"/>
  <c r="AP59" i="1"/>
  <c r="BB9" i="1"/>
  <c r="BB16" i="1" s="1"/>
  <c r="AP55" i="1"/>
  <c r="BB5" i="1"/>
  <c r="AP57" i="1"/>
  <c r="BB7" i="1"/>
  <c r="AP58" i="1"/>
  <c r="BB8" i="1"/>
  <c r="BA16" i="1"/>
  <c r="AP62" i="1"/>
  <c r="BB12" i="1"/>
  <c r="AP56" i="1"/>
  <c r="BB6" i="1"/>
  <c r="AQ64" i="1" l="1"/>
  <c r="BC14" i="1"/>
  <c r="AR54" i="1"/>
  <c r="BD4" i="1"/>
  <c r="AQ63" i="1"/>
  <c r="BC13" i="1"/>
  <c r="AQ60" i="1"/>
  <c r="BC10" i="1"/>
  <c r="AQ62" i="1"/>
  <c r="BC12" i="1"/>
  <c r="AQ59" i="1"/>
  <c r="BC9" i="1"/>
  <c r="AQ58" i="1"/>
  <c r="BC8" i="1"/>
  <c r="AQ57" i="1"/>
  <c r="BC7" i="1"/>
  <c r="BC15" i="1"/>
  <c r="AQ65" i="1"/>
  <c r="AQ56" i="1"/>
  <c r="BC6" i="1"/>
  <c r="AQ55" i="1"/>
  <c r="BC5" i="1"/>
  <c r="BC16" i="1" s="1"/>
  <c r="AQ61" i="1"/>
  <c r="BC11" i="1"/>
  <c r="AR58" i="1" l="1"/>
  <c r="BD8" i="1"/>
  <c r="AR59" i="1"/>
  <c r="BD9" i="1"/>
  <c r="AS54" i="1"/>
  <c r="BD16" i="1"/>
  <c r="BE4" i="1"/>
  <c r="AR55" i="1"/>
  <c r="BD5" i="1"/>
  <c r="AR56" i="1"/>
  <c r="BD6" i="1"/>
  <c r="AR62" i="1"/>
  <c r="BD12" i="1"/>
  <c r="AR63" i="1"/>
  <c r="BD13" i="1"/>
  <c r="BD15" i="1"/>
  <c r="AR65" i="1"/>
  <c r="AR64" i="1"/>
  <c r="BD14" i="1"/>
  <c r="AR61" i="1"/>
  <c r="BD11" i="1"/>
  <c r="AR57" i="1"/>
  <c r="BD7" i="1"/>
  <c r="AR60" i="1"/>
  <c r="BD10" i="1"/>
  <c r="AT54" i="1" l="1"/>
  <c r="BF4" i="1"/>
  <c r="BE13" i="1"/>
  <c r="AS63" i="1"/>
  <c r="BE9" i="1"/>
  <c r="AS59" i="1"/>
  <c r="AS56" i="1"/>
  <c r="BE6" i="1"/>
  <c r="AS57" i="1"/>
  <c r="BE7" i="1"/>
  <c r="AS61" i="1"/>
  <c r="BE11" i="1"/>
  <c r="AS64" i="1"/>
  <c r="BE14" i="1"/>
  <c r="AS58" i="1"/>
  <c r="BE8" i="1"/>
  <c r="AS65" i="1"/>
  <c r="BE15" i="1"/>
  <c r="AS62" i="1"/>
  <c r="BE12" i="1"/>
  <c r="AS60" i="1"/>
  <c r="BE10" i="1"/>
  <c r="AS55" i="1"/>
  <c r="BE5" i="1"/>
  <c r="BE16" i="1" s="1"/>
  <c r="AT61" i="1" l="1"/>
  <c r="BF11" i="1"/>
  <c r="AT59" i="1"/>
  <c r="BF9" i="1"/>
  <c r="AT63" i="1"/>
  <c r="BF13" i="1"/>
  <c r="AT64" i="1"/>
  <c r="BF14" i="1"/>
  <c r="AT62" i="1"/>
  <c r="BF12" i="1"/>
  <c r="AT65" i="1"/>
  <c r="BF15" i="1"/>
  <c r="AT57" i="1"/>
  <c r="BF7" i="1"/>
  <c r="BF16" i="1"/>
  <c r="AU54" i="1"/>
  <c r="BG4" i="1"/>
  <c r="AT60" i="1"/>
  <c r="BF10" i="1"/>
  <c r="AT55" i="1"/>
  <c r="BF5" i="1"/>
  <c r="AT58" i="1"/>
  <c r="BF8" i="1"/>
  <c r="AT56" i="1"/>
  <c r="BF6" i="1"/>
  <c r="AU63" i="1" l="1"/>
  <c r="BG13" i="1"/>
  <c r="AU64" i="1"/>
  <c r="BG14" i="1"/>
  <c r="AU57" i="1"/>
  <c r="BG7" i="1"/>
  <c r="AU55" i="1"/>
  <c r="BG5" i="1"/>
  <c r="AU65" i="1"/>
  <c r="BG15" i="1"/>
  <c r="AU59" i="1"/>
  <c r="BG9" i="1"/>
  <c r="AU60" i="1"/>
  <c r="BG10" i="1"/>
  <c r="BG12" i="1"/>
  <c r="AU62" i="1"/>
  <c r="AU61" i="1"/>
  <c r="BG11" i="1"/>
  <c r="AU58" i="1"/>
  <c r="BG8" i="1"/>
  <c r="AU56" i="1"/>
  <c r="BG6" i="1"/>
  <c r="BH4" i="1"/>
  <c r="AV54" i="1"/>
  <c r="AV62" i="1" l="1"/>
  <c r="BH12" i="1"/>
  <c r="AV57" i="1"/>
  <c r="BH7" i="1"/>
  <c r="BG16" i="1"/>
  <c r="BH9" i="1"/>
  <c r="AV59" i="1"/>
  <c r="AV64" i="1"/>
  <c r="BH14" i="1"/>
  <c r="AW54" i="1"/>
  <c r="BI4" i="1"/>
  <c r="AV56" i="1"/>
  <c r="BH6" i="1"/>
  <c r="BH11" i="1"/>
  <c r="AV61" i="1"/>
  <c r="AV65" i="1"/>
  <c r="BH15" i="1"/>
  <c r="BH13" i="1"/>
  <c r="AV63" i="1"/>
  <c r="AV55" i="1"/>
  <c r="BH5" i="1"/>
  <c r="AV60" i="1"/>
  <c r="BH10" i="1"/>
  <c r="AV58" i="1"/>
  <c r="BH8" i="1"/>
  <c r="AW55" i="1" l="1"/>
  <c r="BI5" i="1"/>
  <c r="AW56" i="1"/>
  <c r="BI6" i="1"/>
  <c r="AW59" i="1"/>
  <c r="BI9" i="1"/>
  <c r="BH16" i="1"/>
  <c r="AW60" i="1"/>
  <c r="BI10" i="1"/>
  <c r="AX54" i="1"/>
  <c r="BJ4" i="1"/>
  <c r="AW63" i="1"/>
  <c r="BI13" i="1"/>
  <c r="AW58" i="1"/>
  <c r="BI8" i="1"/>
  <c r="AW65" i="1"/>
  <c r="BI15" i="1"/>
  <c r="AW62" i="1"/>
  <c r="BI12" i="1"/>
  <c r="AW61" i="1"/>
  <c r="BI11" i="1"/>
  <c r="AW57" i="1"/>
  <c r="BI7" i="1"/>
  <c r="AW64" i="1"/>
  <c r="BI14" i="1"/>
  <c r="AX61" i="1" l="1"/>
  <c r="BJ11" i="1"/>
  <c r="AX63" i="1"/>
  <c r="BJ13" i="1"/>
  <c r="AX59" i="1"/>
  <c r="BJ9" i="1"/>
  <c r="AX57" i="1"/>
  <c r="BJ7" i="1"/>
  <c r="BJ16" i="1" s="1"/>
  <c r="BI16" i="1"/>
  <c r="AX56" i="1"/>
  <c r="BJ6" i="1"/>
  <c r="AX58" i="1"/>
  <c r="BJ8" i="1"/>
  <c r="AY54" i="1"/>
  <c r="BK4" i="1"/>
  <c r="BJ14" i="1"/>
  <c r="AX64" i="1"/>
  <c r="BJ15" i="1"/>
  <c r="AX65" i="1"/>
  <c r="BJ5" i="1"/>
  <c r="AX55" i="1"/>
  <c r="AX62" i="1"/>
  <c r="BJ12" i="1"/>
  <c r="BJ10" i="1"/>
  <c r="AX60" i="1"/>
  <c r="AY59" i="1" l="1"/>
  <c r="BK9" i="1"/>
  <c r="AY58" i="1"/>
  <c r="BK8" i="1"/>
  <c r="AY63" i="1"/>
  <c r="BK13" i="1"/>
  <c r="BK16" i="1"/>
  <c r="BL4" i="1"/>
  <c r="AZ54" i="1"/>
  <c r="AY65" i="1"/>
  <c r="BK15" i="1"/>
  <c r="AY56" i="1"/>
  <c r="BK6" i="1"/>
  <c r="AY62" i="1"/>
  <c r="BK12" i="1"/>
  <c r="AY55" i="1"/>
  <c r="BK5" i="1"/>
  <c r="AY61" i="1"/>
  <c r="BK11" i="1"/>
  <c r="AY57" i="1"/>
  <c r="BK7" i="1"/>
  <c r="AY60" i="1"/>
  <c r="BK10" i="1"/>
  <c r="AY64" i="1"/>
  <c r="BK14" i="1"/>
  <c r="BA54" i="1" l="1"/>
  <c r="BM4" i="1"/>
  <c r="AZ60" i="1"/>
  <c r="BL10" i="1"/>
  <c r="AZ62" i="1"/>
  <c r="BL12" i="1"/>
  <c r="AZ57" i="1"/>
  <c r="BL7" i="1"/>
  <c r="AZ61" i="1"/>
  <c r="BL11" i="1"/>
  <c r="AZ59" i="1"/>
  <c r="BL9" i="1"/>
  <c r="BL13" i="1"/>
  <c r="AZ63" i="1"/>
  <c r="AZ56" i="1"/>
  <c r="BL6" i="1"/>
  <c r="AZ58" i="1"/>
  <c r="BL8" i="1"/>
  <c r="BL16" i="1" s="1"/>
  <c r="BL15" i="1"/>
  <c r="AZ65" i="1"/>
  <c r="AZ64" i="1"/>
  <c r="BL14" i="1"/>
  <c r="AZ55" i="1"/>
  <c r="BL5" i="1"/>
  <c r="BA62" i="1" l="1"/>
  <c r="BM12" i="1"/>
  <c r="BM10" i="1"/>
  <c r="BA60" i="1"/>
  <c r="BA65" i="1"/>
  <c r="BM15" i="1"/>
  <c r="BA64" i="1"/>
  <c r="BM14" i="1"/>
  <c r="BA59" i="1"/>
  <c r="BM9" i="1"/>
  <c r="BA61" i="1"/>
  <c r="BM11" i="1"/>
  <c r="BB54" i="1"/>
  <c r="BM16" i="1"/>
  <c r="BN4" i="1"/>
  <c r="BA63" i="1"/>
  <c r="BM13" i="1"/>
  <c r="BA58" i="1"/>
  <c r="BM8" i="1"/>
  <c r="BA55" i="1"/>
  <c r="BM5" i="1"/>
  <c r="BA56" i="1"/>
  <c r="BM6" i="1"/>
  <c r="BA57" i="1"/>
  <c r="BM7" i="1"/>
  <c r="BB55" i="1" l="1"/>
  <c r="BN5" i="1"/>
  <c r="BB56" i="1"/>
  <c r="BN6" i="1"/>
  <c r="BB61" i="1"/>
  <c r="BN11" i="1"/>
  <c r="BN16" i="1"/>
  <c r="BC54" i="1"/>
  <c r="BO4" i="1"/>
  <c r="BB58" i="1"/>
  <c r="BN8" i="1"/>
  <c r="BB60" i="1"/>
  <c r="BN10" i="1"/>
  <c r="BB64" i="1"/>
  <c r="BN14" i="1"/>
  <c r="BB65" i="1"/>
  <c r="BN15" i="1"/>
  <c r="BB59" i="1"/>
  <c r="BN9" i="1"/>
  <c r="BB62" i="1"/>
  <c r="BN12" i="1"/>
  <c r="BN7" i="1"/>
  <c r="BB57" i="1"/>
  <c r="BB63" i="1"/>
  <c r="BN13" i="1"/>
  <c r="BO6" i="1" l="1"/>
  <c r="BC56" i="1"/>
  <c r="BC64" i="1"/>
  <c r="BO14" i="1"/>
  <c r="BC62" i="1"/>
  <c r="BO12" i="1"/>
  <c r="BC59" i="1"/>
  <c r="BO9" i="1"/>
  <c r="BC58" i="1"/>
  <c r="BO8" i="1"/>
  <c r="BC57" i="1"/>
  <c r="BO7" i="1"/>
  <c r="BC60" i="1"/>
  <c r="BO10" i="1"/>
  <c r="BC55" i="1"/>
  <c r="BO5" i="1"/>
  <c r="BC61" i="1"/>
  <c r="BO11" i="1"/>
  <c r="BC63" i="1"/>
  <c r="BO13" i="1"/>
  <c r="BC65" i="1"/>
  <c r="BO15" i="1"/>
  <c r="BD54" i="1"/>
  <c r="BO16" i="1"/>
  <c r="BP4" i="1"/>
  <c r="BD57" i="1" l="1"/>
  <c r="BP7" i="1"/>
  <c r="BD64" i="1"/>
  <c r="BP14" i="1"/>
  <c r="BD62" i="1"/>
  <c r="BP12" i="1"/>
  <c r="BD55" i="1"/>
  <c r="BP5" i="1"/>
  <c r="BP16" i="1" s="1"/>
  <c r="BD65" i="1"/>
  <c r="BP15" i="1"/>
  <c r="BD61" i="1"/>
  <c r="BP11" i="1"/>
  <c r="BD58" i="1"/>
  <c r="BP8" i="1"/>
  <c r="BP9" i="1"/>
  <c r="BD59" i="1"/>
  <c r="BD60" i="1"/>
  <c r="BP10" i="1"/>
  <c r="BP13" i="1"/>
  <c r="BD63" i="1"/>
  <c r="BE54" i="1"/>
  <c r="BQ4" i="1"/>
  <c r="BD56" i="1"/>
  <c r="BP6" i="1"/>
  <c r="BE58" i="1" l="1"/>
  <c r="BQ8" i="1"/>
  <c r="BF54" i="1"/>
  <c r="BR4" i="1"/>
  <c r="BE61" i="1"/>
  <c r="BQ11" i="1"/>
  <c r="BQ14" i="1"/>
  <c r="BE64" i="1"/>
  <c r="BE63" i="1"/>
  <c r="BQ13" i="1"/>
  <c r="BE59" i="1"/>
  <c r="BQ9" i="1"/>
  <c r="BE60" i="1"/>
  <c r="BQ10" i="1"/>
  <c r="BE65" i="1"/>
  <c r="BQ15" i="1"/>
  <c r="BE57" i="1"/>
  <c r="BQ7" i="1"/>
  <c r="BE55" i="1"/>
  <c r="BQ5" i="1"/>
  <c r="BQ16" i="1" s="1"/>
  <c r="BE62" i="1"/>
  <c r="BQ12" i="1"/>
  <c r="BE56" i="1"/>
  <c r="BQ6" i="1"/>
  <c r="BF64" i="1" l="1"/>
  <c r="BR14" i="1"/>
  <c r="BF59" i="1"/>
  <c r="BR9" i="1"/>
  <c r="BR16" i="1"/>
  <c r="BG54" i="1"/>
  <c r="BS4" i="1"/>
  <c r="BF61" i="1"/>
  <c r="BR11" i="1"/>
  <c r="BF57" i="1"/>
  <c r="BR7" i="1"/>
  <c r="BF63" i="1"/>
  <c r="BR13" i="1"/>
  <c r="BF62" i="1"/>
  <c r="BR12" i="1"/>
  <c r="BF55" i="1"/>
  <c r="BR5" i="1"/>
  <c r="BF58" i="1"/>
  <c r="BR8" i="1"/>
  <c r="BR10" i="1"/>
  <c r="BF60" i="1"/>
  <c r="BF56" i="1"/>
  <c r="BR6" i="1"/>
  <c r="BF65" i="1"/>
  <c r="BR15" i="1"/>
  <c r="BH54" i="1" l="1"/>
  <c r="BT4" i="1"/>
  <c r="BG62" i="1"/>
  <c r="BS12" i="1"/>
  <c r="BG59" i="1"/>
  <c r="BS9" i="1"/>
  <c r="BG63" i="1"/>
  <c r="BS13" i="1"/>
  <c r="BG58" i="1"/>
  <c r="BS8" i="1"/>
  <c r="BG56" i="1"/>
  <c r="BS6" i="1"/>
  <c r="BG60" i="1"/>
  <c r="BS10" i="1"/>
  <c r="BG64" i="1"/>
  <c r="BS14" i="1"/>
  <c r="BG57" i="1"/>
  <c r="BS7" i="1"/>
  <c r="BG65" i="1"/>
  <c r="BS15" i="1"/>
  <c r="BG55" i="1"/>
  <c r="BS5" i="1"/>
  <c r="BG61" i="1"/>
  <c r="BS11" i="1"/>
  <c r="BH59" i="1" l="1"/>
  <c r="BT9" i="1"/>
  <c r="BI59" i="1" s="1"/>
  <c r="BT12" i="1"/>
  <c r="BI62" i="1" s="1"/>
  <c r="BH62" i="1"/>
  <c r="BH60" i="1"/>
  <c r="BT10" i="1"/>
  <c r="BI60" i="1" s="1"/>
  <c r="BH55" i="1"/>
  <c r="BT5" i="1"/>
  <c r="BI55" i="1" s="1"/>
  <c r="BH56" i="1"/>
  <c r="BT6" i="1"/>
  <c r="BI56" i="1" s="1"/>
  <c r="BH58" i="1"/>
  <c r="BT8" i="1"/>
  <c r="BI58" i="1" s="1"/>
  <c r="BI54" i="1"/>
  <c r="BS16" i="1"/>
  <c r="BT15" i="1"/>
  <c r="BI65" i="1" s="1"/>
  <c r="BH65" i="1"/>
  <c r="BH57" i="1"/>
  <c r="BT7" i="1"/>
  <c r="BI57" i="1" s="1"/>
  <c r="BH61" i="1"/>
  <c r="BT11" i="1"/>
  <c r="BI61" i="1" s="1"/>
  <c r="BH64" i="1"/>
  <c r="BT14" i="1"/>
  <c r="BI64" i="1" s="1"/>
  <c r="BH63" i="1"/>
  <c r="BT13" i="1"/>
  <c r="BI63" i="1" s="1"/>
  <c r="BT16" i="1" l="1"/>
</calcChain>
</file>

<file path=xl/sharedStrings.xml><?xml version="1.0" encoding="utf-8"?>
<sst xmlns="http://schemas.openxmlformats.org/spreadsheetml/2006/main" count="492" uniqueCount="202">
  <si>
    <t>average 95-15</t>
  </si>
  <si>
    <t>adjustment</t>
  </si>
  <si>
    <t>Sum</t>
  </si>
  <si>
    <t>Sum minus long</t>
  </si>
  <si>
    <t>Decline rate TFP</t>
  </si>
  <si>
    <t>Converge ratio</t>
  </si>
  <si>
    <t>Converge rate</t>
  </si>
  <si>
    <t>Long run'</t>
  </si>
  <si>
    <t>US</t>
  </si>
  <si>
    <t>OECD-Europe</t>
  </si>
  <si>
    <t>Japan</t>
  </si>
  <si>
    <t>Russia</t>
  </si>
  <si>
    <t>Non-Russia Eurasia</t>
  </si>
  <si>
    <t>China</t>
  </si>
  <si>
    <t>India</t>
  </si>
  <si>
    <t>Middle East</t>
  </si>
  <si>
    <t>Africa</t>
  </si>
  <si>
    <t>Latin America</t>
  </si>
  <si>
    <t>OHI</t>
  </si>
  <si>
    <t>Other non-OECD Asia</t>
  </si>
  <si>
    <t>World</t>
  </si>
  <si>
    <t>World (2005 pop wt)</t>
  </si>
  <si>
    <t>[macro_072309.xlsx]newpcGDP'!E38</t>
  </si>
  <si>
    <t>TFP</t>
  </si>
  <si>
    <t>p.c. GDP growth from data and IMF projections</t>
  </si>
  <si>
    <t>Population 2005</t>
  </si>
  <si>
    <t>1995-05</t>
  </si>
  <si>
    <t>2005-2015</t>
  </si>
  <si>
    <t>21c</t>
  </si>
  <si>
    <t>22c</t>
  </si>
  <si>
    <t>Populati0n growth with uncertainty</t>
  </si>
  <si>
    <t>Population growth projections (Mark)</t>
  </si>
  <si>
    <t>tfp growth</t>
  </si>
  <si>
    <t>GLOBAL</t>
  </si>
  <si>
    <t>Sigma growth</t>
  </si>
  <si>
    <t>g(sigma)</t>
  </si>
  <si>
    <t>average 95-06</t>
  </si>
  <si>
    <t>Total growth rate sigma</t>
  </si>
  <si>
    <t>Decline rate sigma growth</t>
  </si>
  <si>
    <t>Trend sigma growth</t>
  </si>
  <si>
    <t>data 1995-2006</t>
  </si>
  <si>
    <t xml:space="preserve">EU </t>
  </si>
  <si>
    <t>Eurasia</t>
  </si>
  <si>
    <t>World (2005 wts)</t>
  </si>
  <si>
    <t>From RICE uncontrolled</t>
  </si>
  <si>
    <t>CO2 emissions, 2005 [revised 12/14/09; checked 3/29/10]</t>
  </si>
  <si>
    <t>3/39/10</t>
  </si>
  <si>
    <t>values uncontrolled</t>
  </si>
  <si>
    <t>CO2  only, 2005 (CDIAC/Rice)</t>
  </si>
  <si>
    <t>2005, including all</t>
  </si>
  <si>
    <t>2005, CO2  total*</t>
  </si>
  <si>
    <t>2015 addfactor</t>
  </si>
  <si>
    <t>Ratio new to old</t>
  </si>
  <si>
    <t>2005 model</t>
  </si>
  <si>
    <t>2015 model</t>
  </si>
  <si>
    <t>From projection</t>
  </si>
  <si>
    <t>EU</t>
  </si>
  <si>
    <t>*Source: This takes the 2006 total and scales it back t0 2005 by global ratio.</t>
  </si>
  <si>
    <t>** Control total is CDIAC</t>
  </si>
  <si>
    <t>Pop</t>
  </si>
  <si>
    <t>Calibration</t>
  </si>
  <si>
    <t>macro_071309a.xlsx</t>
  </si>
  <si>
    <t>Region</t>
  </si>
  <si>
    <t>GDP</t>
  </si>
  <si>
    <t>delta</t>
  </si>
  <si>
    <t>alpha</t>
  </si>
  <si>
    <t>pcGDP</t>
  </si>
  <si>
    <t>Pure r</t>
  </si>
  <si>
    <t>Excess risk</t>
  </si>
  <si>
    <t>mkt r</t>
  </si>
  <si>
    <t>PSRTP</t>
  </si>
  <si>
    <t>n pop</t>
  </si>
  <si>
    <t>g(pcGDP)</t>
  </si>
  <si>
    <t>new K</t>
  </si>
  <si>
    <t>1995-2006</t>
  </si>
  <si>
    <t>net MPK</t>
  </si>
  <si>
    <t>gross MPK</t>
  </si>
  <si>
    <t>k</t>
  </si>
  <si>
    <t>A</t>
  </si>
  <si>
    <t>y(2)</t>
  </si>
  <si>
    <t>K</t>
  </si>
  <si>
    <t>s</t>
  </si>
  <si>
    <t>Y pf</t>
  </si>
  <si>
    <t>Yact</t>
  </si>
  <si>
    <t>y calc</t>
  </si>
  <si>
    <t>y act</t>
  </si>
  <si>
    <t>g(2005-2105)</t>
  </si>
  <si>
    <t>g(2005-2055)</t>
  </si>
  <si>
    <t>desired change s</t>
  </si>
  <si>
    <t>adjustment factor</t>
  </si>
  <si>
    <t>FSU</t>
  </si>
  <si>
    <t>Other Asia</t>
  </si>
  <si>
    <t>Y wtd</t>
  </si>
  <si>
    <t>fundamental parameters</t>
  </si>
  <si>
    <t>K wtd</t>
  </si>
  <si>
    <t>global averages</t>
  </si>
  <si>
    <t>Ramsey equation for world average</t>
  </si>
  <si>
    <t xml:space="preserve"> </t>
  </si>
  <si>
    <t>Calculated from Ramsey equation</t>
  </si>
  <si>
    <t xml:space="preserve">  Current data</t>
  </si>
  <si>
    <t>2005-2100 data</t>
  </si>
  <si>
    <t>2005-2055</t>
  </si>
  <si>
    <t>2005-2105</t>
  </si>
  <si>
    <t>Model real rates</t>
  </si>
  <si>
    <t>Utility rates</t>
  </si>
  <si>
    <t xml:space="preserve">  US </t>
  </si>
  <si>
    <t xml:space="preserve"> China</t>
  </si>
  <si>
    <t xml:space="preserve"> India</t>
  </si>
  <si>
    <t>Real interest rate</t>
  </si>
  <si>
    <t>PRSTP</t>
  </si>
  <si>
    <t>EMUC</t>
  </si>
  <si>
    <t>CO2 (2005)</t>
  </si>
  <si>
    <t>SCALING</t>
  </si>
  <si>
    <t>NOTE: It is recommended that the macros be used.</t>
  </si>
  <si>
    <t>1. There are two scalings. The first ("scale units") is inessential for the results. It sets the units so that the marginal utility of first period</t>
  </si>
  <si>
    <t>consumption = 1 and so that the present value of utility equals the present value of consumption.</t>
  </si>
  <si>
    <t xml:space="preserve">  a. First make sure that the country totals are fixed. This is done by running the macro "zero" for each country page.</t>
  </si>
  <si>
    <t xml:space="preserve">  b. Then run "scaleunits" on this page.</t>
  </si>
  <si>
    <t>2. The second scaling is essential. It sets the weights for the maximization (Negishi approach) so that the prices and interest rates are</t>
  </si>
  <si>
    <t xml:space="preserve">equalized across countries and time periods. </t>
  </si>
  <si>
    <t>=====================================================================</t>
  </si>
  <si>
    <t>1. SCALING FOR UNITS IN MODEL (SEE INSTRUCTIONS BELOW)</t>
  </si>
  <si>
    <t>Difference W2</t>
  </si>
  <si>
    <t>Initial pcc=</t>
  </si>
  <si>
    <t>Scaling=</t>
  </si>
  <si>
    <t>r=</t>
  </si>
  <si>
    <t>g=</t>
  </si>
  <si>
    <t>PVC=</t>
  </si>
  <si>
    <t>Actual PVC</t>
  </si>
  <si>
    <t>Calc PVU</t>
  </si>
  <si>
    <t>Add scale</t>
  </si>
  <si>
    <t>Additive 1</t>
  </si>
  <si>
    <t>from W1</t>
  </si>
  <si>
    <t>Additive 2</t>
  </si>
  <si>
    <t>Other</t>
  </si>
  <si>
    <t>To scale units:</t>
  </si>
  <si>
    <t>1. Set all additive scalars to zero in row O.</t>
  </si>
  <si>
    <t>2. Copy/paste/value M into O</t>
  </si>
  <si>
    <t>3. Set all additive scalars to zero in row Q</t>
  </si>
  <si>
    <t>4. Then copy/paste/value P into Q</t>
  </si>
  <si>
    <t>Alternatively, run the macro "scaleunits"</t>
  </si>
  <si>
    <t>2. SCALING OF UTILITY FUNCTION (ESSENTIAL)</t>
  </si>
  <si>
    <t>Note that the utility function is scaled in the base run. It needs only be changed if assumptions are changed.</t>
  </si>
  <si>
    <t>Here you need only to paste the yellow into the green.</t>
  </si>
  <si>
    <t>Or use the "multrescale" macro.</t>
  </si>
  <si>
    <t>Per capita consumption</t>
  </si>
  <si>
    <t>Scaling factor</t>
  </si>
  <si>
    <t>COPY FROM HERE</t>
  </si>
  <si>
    <t>PASTE TO HERE</t>
  </si>
  <si>
    <t>Scaling ratio</t>
  </si>
  <si>
    <t>Inverse Scaling ratio</t>
  </si>
  <si>
    <t>Capital</t>
  </si>
  <si>
    <t>Share</t>
  </si>
  <si>
    <t>Weighted weights</t>
  </si>
  <si>
    <t>Inverse</t>
  </si>
  <si>
    <t>Fisher</t>
  </si>
  <si>
    <t>Inverse weighted weights</t>
  </si>
  <si>
    <t>INVERSE</t>
  </si>
  <si>
    <t>Formula. Copy from here</t>
  </si>
  <si>
    <t>NEW SCALING RATIO</t>
  </si>
  <si>
    <t>COPY TO HERE</t>
  </si>
  <si>
    <t>Mark's growth rates</t>
  </si>
  <si>
    <t>Inida</t>
  </si>
  <si>
    <t>Adjustment for Africa</t>
  </si>
  <si>
    <t>New</t>
  </si>
  <si>
    <t>CO2  data from 4/5/2010</t>
  </si>
  <si>
    <t>Source</t>
  </si>
  <si>
    <t>Variable</t>
  </si>
  <si>
    <t>Code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</si>
  <si>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</si>
  <si>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</si>
  <si>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</si>
  <si>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</si>
  <si>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</si>
  <si>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</si>
  <si>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</si>
  <si>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</si>
  <si>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</si>
  <si>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</si>
  <si>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</si>
  <si>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</si>
  <si>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</si>
  <si>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</si>
  <si>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</si>
  <si>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</si>
  <si>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</si>
  <si>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</si>
  <si>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</si>
  <si>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</si>
  <si>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</si>
  <si>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</si>
  <si>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</si>
  <si>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</si>
  <si>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</si>
  <si>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</si>
  <si>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</si>
  <si>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</si>
  <si>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</si>
  <si>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EIA</t>
  </si>
  <si>
    <t>CO2</t>
  </si>
  <si>
    <t>OECD</t>
  </si>
  <si>
    <t>ACTUAL MODEL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</si>
</sst>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  <numFmt numFmtId="167" formatCode="0.0%"/>
    <numFmt numFmtId="168" formatCode="_(* #,##0.000_);_(* \(#,##0.000\);_(* &quot;-&quot;??_);_(@_)"/>
    <numFmt numFmtId="169" formatCode="0_);\(0\)"/>
    <numFmt numFmtId="170" formatCode="0.000%"/>
    <numFmt numFmtId="171" formatCode="0.0000%"/>
    <numFmt numFmtId="172" formatCode="0.00000%"/>
    <numFmt numFmtId="173" formatCode="_(* #,##0.0_);_(* \(#,##0.0\);_(* &quot;-&quot;??_);_(@_)"/>
    <numFmt numFmtId="174" formatCode="0.000"/>
    <numFmt numFmtId="175" formatCode="#,##0.0000"/>
    <numFmt numFmtId="176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Book Antiqua"/>
      <family val="1"/>
    </font>
    <font>
      <i/>
      <sz val="10"/>
      <name val="Book Antiqua"/>
      <family val="1"/>
    </font>
    <font>
      <sz val="11"/>
      <name val="Book Antiqua"/>
      <family val="1"/>
    </font>
    <font>
      <sz val="10"/>
      <color theme="1"/>
      <name val="Arial"/>
      <family val="2"/>
    </font>
    <font>
      <sz val="11"/>
      <color theme="1"/>
      <name val="Book Antiqua"/>
      <family val="1"/>
    </font>
    <font>
      <sz val="10"/>
      <color theme="0" tint="-0.14999847407452621"/>
      <name val="Arial"/>
      <family val="2"/>
    </font>
    <font>
      <sz val="11"/>
      <color theme="0" tint="-0.14999847407452621"/>
      <name val="Book Antiqua"/>
      <family val="1"/>
    </font>
    <font>
      <i/>
      <sz val="12"/>
      <name val="Book Antiqua"/>
      <family val="1"/>
    </font>
    <font>
      <sz val="10"/>
      <color theme="1"/>
      <name val="Arial Unicode MS"/>
      <family val="2"/>
    </font>
    <font>
      <sz val="1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7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1" fontId="0" fillId="0" borderId="0" xfId="1" applyNumberFormat="1" applyFont="1"/>
    <xf numFmtId="10" fontId="0" fillId="2" borderId="0" xfId="2" applyNumberFormat="1" applyFont="1" applyFill="1"/>
    <xf numFmtId="165" fontId="0" fillId="0" borderId="0" xfId="1" applyNumberFormat="1" applyFont="1"/>
    <xf numFmtId="2" fontId="0" fillId="0" borderId="0" xfId="0" applyNumberFormat="1"/>
    <xf numFmtId="10" fontId="0" fillId="2" borderId="0" xfId="3" applyNumberFormat="1" applyFont="1" applyFill="1"/>
    <xf numFmtId="0" fontId="2" fillId="0" borderId="0" xfId="0" applyFont="1"/>
    <xf numFmtId="164" fontId="0" fillId="0" borderId="0" xfId="3" applyFont="1"/>
    <xf numFmtId="164" fontId="0" fillId="0" borderId="0" xfId="0" applyNumberFormat="1"/>
    <xf numFmtId="166" fontId="0" fillId="0" borderId="0" xfId="1" applyNumberFormat="1" applyFont="1"/>
    <xf numFmtId="2" fontId="0" fillId="2" borderId="0" xfId="0" applyNumberFormat="1" applyFill="1"/>
    <xf numFmtId="167" fontId="0" fillId="0" borderId="0" xfId="2" applyNumberFormat="1" applyFont="1"/>
    <xf numFmtId="168" fontId="0" fillId="3" borderId="0" xfId="1" applyNumberFormat="1" applyFont="1" applyFill="1"/>
    <xf numFmtId="43" fontId="0" fillId="0" borderId="0" xfId="1" applyFont="1"/>
    <xf numFmtId="169" fontId="0" fillId="0" borderId="0" xfId="1" applyNumberFormat="1" applyFont="1"/>
    <xf numFmtId="170" fontId="0" fillId="0" borderId="0" xfId="2" applyNumberFormat="1" applyFont="1"/>
    <xf numFmtId="43" fontId="2" fillId="0" borderId="0" xfId="1" applyFont="1"/>
    <xf numFmtId="171" fontId="0" fillId="0" borderId="0" xfId="2" applyNumberFormat="1" applyFont="1"/>
    <xf numFmtId="171" fontId="0" fillId="2" borderId="0" xfId="2" applyNumberFormat="1" applyFont="1" applyFill="1"/>
    <xf numFmtId="171" fontId="0" fillId="0" borderId="0" xfId="0" applyNumberFormat="1"/>
    <xf numFmtId="0" fontId="3" fillId="0" borderId="0" xfId="0" applyFont="1"/>
    <xf numFmtId="172" fontId="0" fillId="0" borderId="0" xfId="2" applyNumberFormat="1" applyFont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9" fontId="0" fillId="0" borderId="0" xfId="2" applyFont="1"/>
    <xf numFmtId="10" fontId="0" fillId="4" borderId="0" xfId="2" applyNumberFormat="1" applyFont="1" applyFill="1"/>
    <xf numFmtId="170" fontId="0" fillId="0" borderId="0" xfId="0" applyNumberFormat="1"/>
    <xf numFmtId="168" fontId="0" fillId="0" borderId="0" xfId="1" applyNumberFormat="1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173" fontId="0" fillId="4" borderId="0" xfId="1" applyNumberFormat="1" applyFont="1" applyFill="1"/>
    <xf numFmtId="173" fontId="0" fillId="4" borderId="0" xfId="0" applyNumberFormat="1" applyFill="1"/>
    <xf numFmtId="173" fontId="0" fillId="0" borderId="0" xfId="1" applyNumberFormat="1" applyFont="1"/>
    <xf numFmtId="173" fontId="0" fillId="2" borderId="0" xfId="1" applyNumberFormat="1" applyFont="1" applyFill="1"/>
    <xf numFmtId="43" fontId="0" fillId="4" borderId="0" xfId="1" applyFont="1" applyFill="1"/>
    <xf numFmtId="168" fontId="0" fillId="0" borderId="0" xfId="0" applyNumberFormat="1"/>
    <xf numFmtId="2" fontId="0" fillId="4" borderId="0" xfId="0" applyNumberFormat="1" applyFill="1"/>
    <xf numFmtId="168" fontId="2" fillId="0" borderId="0" xfId="1" applyNumberFormat="1" applyFont="1"/>
    <xf numFmtId="0" fontId="0" fillId="4" borderId="0" xfId="0" applyFill="1"/>
    <xf numFmtId="43" fontId="0" fillId="2" borderId="0" xfId="1" applyFont="1" applyFill="1"/>
    <xf numFmtId="168" fontId="0" fillId="4" borderId="0" xfId="1" applyNumberFormat="1" applyFont="1" applyFill="1"/>
    <xf numFmtId="174" fontId="0" fillId="4" borderId="0" xfId="0" applyNumberFormat="1" applyFill="1"/>
    <xf numFmtId="168" fontId="0" fillId="2" borderId="0" xfId="1" applyNumberFormat="1" applyFont="1" applyFill="1"/>
    <xf numFmtId="168" fontId="0" fillId="4" borderId="0" xfId="0" applyNumberFormat="1" applyFill="1"/>
    <xf numFmtId="175" fontId="0" fillId="4" borderId="0" xfId="1" applyNumberFormat="1" applyFont="1" applyFill="1"/>
    <xf numFmtId="164" fontId="0" fillId="0" borderId="0" xfId="1" applyNumberFormat="1" applyFont="1"/>
    <xf numFmtId="174" fontId="0" fillId="0" borderId="0" xfId="0" applyNumberFormat="1"/>
    <xf numFmtId="10" fontId="0" fillId="4" borderId="0" xfId="2" applyNumberFormat="1" applyFont="1" applyFill="1" applyAlignment="1">
      <alignment horizontal="left"/>
    </xf>
    <xf numFmtId="10" fontId="0" fillId="2" borderId="0" xfId="2" applyNumberFormat="1" applyFont="1" applyFill="1" applyAlignment="1">
      <alignment horizontal="left"/>
    </xf>
    <xf numFmtId="10" fontId="0" fillId="0" borderId="0" xfId="2" applyNumberFormat="1" applyFont="1" applyAlignment="1">
      <alignment horizontal="left"/>
    </xf>
    <xf numFmtId="164" fontId="0" fillId="4" borderId="0" xfId="1" applyNumberFormat="1" applyFont="1" applyFill="1"/>
    <xf numFmtId="165" fontId="0" fillId="4" borderId="0" xfId="1" applyNumberFormat="1" applyFont="1" applyFill="1"/>
    <xf numFmtId="166" fontId="0" fillId="4" borderId="0" xfId="1" applyNumberFormat="1" applyFont="1" applyFill="1"/>
    <xf numFmtId="0" fontId="2" fillId="4" borderId="0" xfId="0" applyFont="1" applyFill="1"/>
    <xf numFmtId="0" fontId="0" fillId="2" borderId="0" xfId="0" applyFill="1"/>
    <xf numFmtId="164" fontId="0" fillId="2" borderId="0" xfId="0" applyNumberFormat="1" applyFill="1"/>
    <xf numFmtId="166" fontId="0" fillId="4" borderId="0" xfId="0" applyNumberFormat="1" applyFill="1"/>
    <xf numFmtId="166" fontId="0" fillId="2" borderId="0" xfId="1" applyNumberFormat="1" applyFont="1" applyFill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10" fontId="2" fillId="0" borderId="4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0" fontId="2" fillId="0" borderId="4" xfId="0" applyFont="1" applyBorder="1"/>
    <xf numFmtId="10" fontId="4" fillId="0" borderId="0" xfId="2" applyNumberFormat="1" applyFont="1" applyBorder="1"/>
    <xf numFmtId="10" fontId="4" fillId="0" borderId="5" xfId="2" applyNumberFormat="1" applyFont="1" applyBorder="1"/>
    <xf numFmtId="0" fontId="2" fillId="0" borderId="6" xfId="0" applyFont="1" applyBorder="1"/>
    <xf numFmtId="10" fontId="4" fillId="0" borderId="7" xfId="2" applyNumberFormat="1" applyFont="1" applyBorder="1"/>
    <xf numFmtId="10" fontId="4" fillId="0" borderId="8" xfId="2" applyNumberFormat="1" applyFont="1" applyBorder="1"/>
    <xf numFmtId="173" fontId="0" fillId="0" borderId="0" xfId="0" applyNumberFormat="1"/>
    <xf numFmtId="165" fontId="0" fillId="0" borderId="0" xfId="0" applyNumberFormat="1"/>
    <xf numFmtId="0" fontId="5" fillId="0" borderId="0" xfId="0" applyFont="1"/>
    <xf numFmtId="0" fontId="6" fillId="0" borderId="0" xfId="0" applyFont="1"/>
    <xf numFmtId="43" fontId="3" fillId="3" borderId="0" xfId="1" applyFont="1" applyFill="1"/>
    <xf numFmtId="43" fontId="0" fillId="3" borderId="0" xfId="1" applyFont="1" applyFill="1"/>
    <xf numFmtId="43" fontId="7" fillId="0" borderId="0" xfId="1" applyFont="1" applyAlignment="1">
      <alignment wrapText="1"/>
    </xf>
    <xf numFmtId="2" fontId="0" fillId="3" borderId="0" xfId="1" applyNumberFormat="1" applyFont="1" applyFill="1"/>
    <xf numFmtId="2" fontId="0" fillId="0" borderId="0" xfId="1" applyNumberFormat="1" applyFont="1"/>
    <xf numFmtId="0" fontId="3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8" fillId="5" borderId="0" xfId="0" applyFont="1" applyFill="1"/>
    <xf numFmtId="1" fontId="9" fillId="5" borderId="9" xfId="0" applyNumberFormat="1" applyFont="1" applyFill="1" applyBorder="1" applyAlignment="1">
      <alignment wrapText="1"/>
    </xf>
    <xf numFmtId="1" fontId="8" fillId="5" borderId="9" xfId="0" applyNumberFormat="1" applyFont="1" applyFill="1" applyBorder="1" applyAlignment="1">
      <alignment horizontal="right"/>
    </xf>
    <xf numFmtId="1" fontId="8" fillId="5" borderId="9" xfId="0" applyNumberFormat="1" applyFont="1" applyFill="1" applyBorder="1"/>
    <xf numFmtId="43" fontId="8" fillId="5" borderId="0" xfId="1" applyFont="1" applyFill="1"/>
    <xf numFmtId="43" fontId="10" fillId="5" borderId="9" xfId="1" applyFont="1" applyFill="1" applyBorder="1"/>
    <xf numFmtId="0" fontId="0" fillId="5" borderId="0" xfId="0" applyFill="1"/>
    <xf numFmtId="174" fontId="10" fillId="5" borderId="9" xfId="0" applyNumberFormat="1" applyFont="1" applyFill="1" applyBorder="1"/>
    <xf numFmtId="43" fontId="8" fillId="5" borderId="0" xfId="1" applyFont="1" applyFill="1" applyBorder="1"/>
    <xf numFmtId="174" fontId="10" fillId="5" borderId="0" xfId="0" applyNumberFormat="1" applyFont="1" applyFill="1"/>
    <xf numFmtId="168" fontId="8" fillId="5" borderId="0" xfId="1" applyNumberFormat="1" applyFont="1" applyFill="1" applyBorder="1"/>
    <xf numFmtId="168" fontId="0" fillId="5" borderId="0" xfId="1" applyNumberFormat="1" applyFont="1" applyFill="1"/>
    <xf numFmtId="168" fontId="10" fillId="5" borderId="9" xfId="1" applyNumberFormat="1" applyFont="1" applyFill="1" applyBorder="1"/>
    <xf numFmtId="173" fontId="8" fillId="3" borderId="0" xfId="1" applyNumberFormat="1" applyFont="1" applyFill="1"/>
    <xf numFmtId="173" fontId="10" fillId="3" borderId="9" xfId="1" applyNumberFormat="1" applyFont="1" applyFill="1" applyBorder="1"/>
    <xf numFmtId="173" fontId="0" fillId="3" borderId="0" xfId="1" applyNumberFormat="1" applyFont="1" applyFill="1"/>
    <xf numFmtId="168" fontId="2" fillId="5" borderId="0" xfId="1" applyNumberFormat="1" applyFont="1" applyFill="1"/>
    <xf numFmtId="176" fontId="0" fillId="5" borderId="0" xfId="1" applyNumberFormat="1" applyFont="1" applyFill="1"/>
    <xf numFmtId="164" fontId="11" fillId="6" borderId="0" xfId="1" applyNumberFormat="1" applyFont="1" applyFill="1"/>
    <xf numFmtId="164" fontId="12" fillId="6" borderId="9" xfId="1" applyNumberFormat="1" applyFont="1" applyFill="1" applyBorder="1"/>
    <xf numFmtId="168" fontId="0" fillId="7" borderId="0" xfId="1" applyNumberFormat="1" applyFont="1" applyFill="1"/>
    <xf numFmtId="168" fontId="10" fillId="7" borderId="9" xfId="1" applyNumberFormat="1" applyFont="1" applyFill="1" applyBorder="1"/>
    <xf numFmtId="168" fontId="2" fillId="7" borderId="0" xfId="1" applyNumberFormat="1" applyFont="1" applyFill="1"/>
    <xf numFmtId="165" fontId="0" fillId="7" borderId="0" xfId="1" applyNumberFormat="1" applyFont="1" applyFill="1"/>
    <xf numFmtId="165" fontId="10" fillId="7" borderId="9" xfId="1" applyNumberFormat="1" applyFont="1" applyFill="1" applyBorder="1"/>
    <xf numFmtId="168" fontId="10" fillId="4" borderId="9" xfId="1" applyNumberFormat="1" applyFont="1" applyFill="1" applyBorder="1"/>
    <xf numFmtId="168" fontId="13" fillId="4" borderId="0" xfId="1" applyNumberFormat="1" applyFont="1" applyFill="1"/>
    <xf numFmtId="168" fontId="14" fillId="4" borderId="9" xfId="1" applyNumberFormat="1" applyFont="1" applyFill="1" applyBorder="1"/>
    <xf numFmtId="168" fontId="10" fillId="3" borderId="9" xfId="1" applyNumberFormat="1" applyFont="1" applyFill="1" applyBorder="1"/>
    <xf numFmtId="168" fontId="0" fillId="6" borderId="0" xfId="1" applyNumberFormat="1" applyFont="1" applyFill="1"/>
    <xf numFmtId="168" fontId="10" fillId="6" borderId="9" xfId="1" applyNumberFormat="1" applyFont="1" applyFill="1" applyBorder="1"/>
    <xf numFmtId="171" fontId="0" fillId="4" borderId="0" xfId="2" applyNumberFormat="1" applyFont="1" applyFill="1"/>
    <xf numFmtId="0" fontId="0" fillId="8" borderId="0" xfId="0" applyFill="1"/>
    <xf numFmtId="1" fontId="15" fillId="9" borderId="9" xfId="0" applyNumberFormat="1" applyFont="1" applyFill="1" applyBorder="1" applyAlignment="1">
      <alignment wrapText="1"/>
    </xf>
    <xf numFmtId="1" fontId="10" fillId="9" borderId="9" xfId="0" applyNumberFormat="1" applyFont="1" applyFill="1" applyBorder="1" applyAlignment="1">
      <alignment horizontal="right"/>
    </xf>
    <xf numFmtId="1" fontId="10" fillId="9" borderId="9" xfId="0" applyNumberFormat="1" applyFont="1" applyFill="1" applyBorder="1"/>
    <xf numFmtId="2" fontId="10" fillId="9" borderId="9" xfId="0" applyNumberFormat="1" applyFont="1" applyFill="1" applyBorder="1"/>
    <xf numFmtId="0" fontId="16" fillId="0" borderId="0" xfId="0" applyFont="1"/>
    <xf numFmtId="0" fontId="17" fillId="0" borderId="0" xfId="0" applyFont="1"/>
  </cellXfs>
  <cellStyles count="4">
    <cellStyle name="Comma" xfId="1" builtinId="3"/>
    <cellStyle name="Comma 2" xfId="3" xr:uid="{197BD7F7-F531-483E-A783-C0AA2B2C56E0}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CE_2010_base_00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nordhaus/My%20Documents/My%20Dropbox/Research/GECON/Xi/RICE_newregion_032910_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w%20nordhaus/my%20documents/my%20dropbox/res-clim/co2/RICE_newregion_032910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Solve"/>
      <sheetName val="Results"/>
      <sheetName val="Controls"/>
      <sheetName val="Parameters"/>
      <sheetName val="Data"/>
      <sheetName val="Copen"/>
      <sheetName val="Graphs"/>
      <sheetName val="Diag"/>
      <sheetName val="Global"/>
      <sheetName val="Eurasia"/>
      <sheetName val="EU"/>
      <sheetName val="Japan"/>
      <sheetName val="Russia"/>
      <sheetName val="China"/>
      <sheetName val="US"/>
      <sheetName val="India"/>
      <sheetName val="MidEast"/>
      <sheetName val="Africa"/>
      <sheetName val="LatAm"/>
      <sheetName val="OHI"/>
      <sheetName val="OthAsia"/>
      <sheetName val="SLR"/>
      <sheetName val="Regions"/>
      <sheetName val="Release notes"/>
      <sheetName val="Damage"/>
      <sheetName val="Pop_gr"/>
    </sheetNames>
    <sheetDataSet>
      <sheetData sheetId="0"/>
      <sheetData sheetId="1"/>
      <sheetData sheetId="2">
        <row r="28">
          <cell r="B28">
            <v>0.17851791916683227</v>
          </cell>
          <cell r="C28">
            <v>0.20441168561441803</v>
          </cell>
          <cell r="D28">
            <v>0.20081130743596862</v>
          </cell>
        </row>
        <row r="29">
          <cell r="B29">
            <v>0.17464278549877818</v>
          </cell>
          <cell r="C29">
            <v>0.19951187573456713</v>
          </cell>
          <cell r="D29">
            <v>0.19621702705844843</v>
          </cell>
        </row>
        <row r="30">
          <cell r="B30">
            <v>0.15130516850935352</v>
          </cell>
          <cell r="C30">
            <v>0.18028879870424402</v>
          </cell>
          <cell r="D30">
            <v>0.17561051284600046</v>
          </cell>
        </row>
        <row r="31">
          <cell r="B31">
            <v>0.19116870416633872</v>
          </cell>
          <cell r="C31">
            <v>0.18903154012827164</v>
          </cell>
          <cell r="D31">
            <v>0.18513371193962028</v>
          </cell>
        </row>
        <row r="32">
          <cell r="B32">
            <v>0.1950068390972948</v>
          </cell>
          <cell r="C32">
            <v>0.22579565828348314</v>
          </cell>
          <cell r="D32">
            <v>0.21818997077859106</v>
          </cell>
        </row>
        <row r="33">
          <cell r="B33">
            <v>0.35708144186291391</v>
          </cell>
          <cell r="C33">
            <v>0.2267610075161593</v>
          </cell>
          <cell r="D33">
            <v>0.21516476481009253</v>
          </cell>
        </row>
        <row r="34">
          <cell r="B34">
            <v>0.2948464854719452</v>
          </cell>
          <cell r="C34">
            <v>0.26865630507701344</v>
          </cell>
          <cell r="D34">
            <v>0.25373354159378009</v>
          </cell>
        </row>
        <row r="35">
          <cell r="B35">
            <v>0.25700191079110363</v>
          </cell>
          <cell r="C35">
            <v>0.25015233122002567</v>
          </cell>
          <cell r="D35">
            <v>0.23912167732660797</v>
          </cell>
        </row>
        <row r="36">
          <cell r="B36">
            <v>0.29788860940944312</v>
          </cell>
          <cell r="C36">
            <v>0.30359077514848781</v>
          </cell>
          <cell r="D36">
            <v>0.28874202541933247</v>
          </cell>
        </row>
        <row r="37">
          <cell r="B37">
            <v>0.23570388608045523</v>
          </cell>
          <cell r="C37">
            <v>0.23790902069559233</v>
          </cell>
          <cell r="D37">
            <v>0.22912270211317867</v>
          </cell>
        </row>
        <row r="38">
          <cell r="B38">
            <v>0.18690855254026759</v>
          </cell>
          <cell r="C38">
            <v>0.20306631580236426</v>
          </cell>
          <cell r="D38">
            <v>0.19794957414301073</v>
          </cell>
        </row>
        <row r="39">
          <cell r="B39">
            <v>0.24090677874281113</v>
          </cell>
          <cell r="C39">
            <v>0.27878900739472695</v>
          </cell>
          <cell r="D39">
            <v>0.26593412796489785</v>
          </cell>
        </row>
      </sheetData>
      <sheetData sheetId="3">
        <row r="19">
          <cell r="B19">
            <v>0.1</v>
          </cell>
        </row>
        <row r="20">
          <cell r="B20">
            <v>0.1</v>
          </cell>
        </row>
        <row r="21">
          <cell r="B21">
            <v>3.3E-3</v>
          </cell>
        </row>
        <row r="22">
          <cell r="B22">
            <v>0.1</v>
          </cell>
        </row>
        <row r="23">
          <cell r="B23">
            <v>-2.5000000000000001E-3</v>
          </cell>
        </row>
        <row r="24">
          <cell r="B24">
            <v>0</v>
          </cell>
        </row>
        <row r="27">
          <cell r="B27">
            <v>1</v>
          </cell>
        </row>
        <row r="30">
          <cell r="B30">
            <v>0</v>
          </cell>
        </row>
        <row r="35">
          <cell r="F35">
            <v>0.3</v>
          </cell>
          <cell r="G35">
            <v>0.3</v>
          </cell>
          <cell r="H35">
            <v>0.3</v>
          </cell>
          <cell r="I35">
            <v>0.3</v>
          </cell>
          <cell r="J35">
            <v>0.3</v>
          </cell>
          <cell r="K35">
            <v>0.3</v>
          </cell>
          <cell r="L35">
            <v>0.3</v>
          </cell>
          <cell r="M35">
            <v>0.3</v>
          </cell>
          <cell r="N35">
            <v>0.3</v>
          </cell>
          <cell r="O35">
            <v>0.3</v>
          </cell>
          <cell r="P35">
            <v>0.3</v>
          </cell>
          <cell r="Q35">
            <v>0.3</v>
          </cell>
        </row>
        <row r="36">
          <cell r="F36">
            <v>0.1</v>
          </cell>
          <cell r="G36">
            <v>0.1</v>
          </cell>
          <cell r="H36">
            <v>0.1</v>
          </cell>
          <cell r="I36">
            <v>0.1</v>
          </cell>
          <cell r="J36">
            <v>0.1</v>
          </cell>
          <cell r="K36">
            <v>0.1</v>
          </cell>
          <cell r="L36">
            <v>0.1</v>
          </cell>
          <cell r="M36">
            <v>0.1</v>
          </cell>
          <cell r="N36">
            <v>0.1</v>
          </cell>
          <cell r="O36">
            <v>0.1</v>
          </cell>
          <cell r="P36">
            <v>0.1</v>
          </cell>
          <cell r="Q36">
            <v>0.1</v>
          </cell>
        </row>
        <row r="37">
          <cell r="F37">
            <v>12.397900201983999</v>
          </cell>
          <cell r="G37">
            <v>13.03105747782735</v>
          </cell>
          <cell r="H37">
            <v>3.8702837853585201</v>
          </cell>
          <cell r="I37">
            <v>1.6979566948188101</v>
          </cell>
          <cell r="J37">
            <v>0.80733505428693619</v>
          </cell>
          <cell r="K37">
            <v>5.3332327426145003</v>
          </cell>
          <cell r="L37">
            <v>2.4408315128007598</v>
          </cell>
          <cell r="M37">
            <v>3.4801033488396897</v>
          </cell>
          <cell r="N37">
            <v>1.3005301355519889</v>
          </cell>
          <cell r="O37">
            <v>4.5584762524914142</v>
          </cell>
          <cell r="P37">
            <v>3.8420497503564541</v>
          </cell>
          <cell r="Q37">
            <v>2.6191887369437761</v>
          </cell>
        </row>
        <row r="38">
          <cell r="F38">
            <v>6.2765473111546274E-2</v>
          </cell>
          <cell r="G38">
            <v>6.7765473111546279E-2</v>
          </cell>
          <cell r="H38">
            <v>6.2765473111546274E-2</v>
          </cell>
          <cell r="I38">
            <v>8.2765473111546278E-2</v>
          </cell>
          <cell r="J38">
            <v>7.7765473111546274E-2</v>
          </cell>
          <cell r="K38">
            <v>7.2765473111546269E-2</v>
          </cell>
          <cell r="L38">
            <v>7.7765473111546274E-2</v>
          </cell>
          <cell r="M38">
            <v>9.2765473111546273E-2</v>
          </cell>
          <cell r="N38">
            <v>8.2765473111546278E-2</v>
          </cell>
          <cell r="O38">
            <v>7.7765473111546274E-2</v>
          </cell>
          <cell r="P38">
            <v>6.7765473111546279E-2</v>
          </cell>
          <cell r="Q38">
            <v>7.7765473111546274E-2</v>
          </cell>
        </row>
        <row r="43">
          <cell r="C43">
            <v>1.4999999999999999E-2</v>
          </cell>
        </row>
        <row r="45">
          <cell r="C45">
            <v>1.5</v>
          </cell>
        </row>
        <row r="48">
          <cell r="F48">
            <v>296.842578</v>
          </cell>
          <cell r="G48">
            <v>490.08019258719162</v>
          </cell>
          <cell r="H48">
            <v>127.773</v>
          </cell>
          <cell r="I48">
            <v>143.15</v>
          </cell>
          <cell r="J48">
            <v>155.94246849385479</v>
          </cell>
          <cell r="K48">
            <v>1304.5</v>
          </cell>
          <cell r="L48">
            <v>1094.5830000000001</v>
          </cell>
          <cell r="M48">
            <v>412.76900131562951</v>
          </cell>
          <cell r="N48">
            <v>763.50611154103387</v>
          </cell>
          <cell r="O48">
            <v>555.38007856447791</v>
          </cell>
          <cell r="P48">
            <v>129.169624</v>
          </cell>
          <cell r="Q48">
            <v>937.19556697899202</v>
          </cell>
        </row>
      </sheetData>
      <sheetData sheetId="4"/>
      <sheetData sheetId="5"/>
      <sheetData sheetId="6"/>
      <sheetData sheetId="7"/>
      <sheetData sheetId="8">
        <row r="57">
          <cell r="B57">
            <v>0.13592638018241676</v>
          </cell>
          <cell r="C57">
            <v>0.11350992208211598</v>
          </cell>
          <cell r="D57">
            <v>9.7029062124225879E-2</v>
          </cell>
          <cell r="E57">
            <v>8.3860308203479533E-2</v>
          </cell>
          <cell r="F57">
            <v>7.323865631447192E-2</v>
          </cell>
          <cell r="G57">
            <v>6.4551401369458916E-2</v>
          </cell>
          <cell r="H57">
            <v>5.7410614168517941E-2</v>
          </cell>
        </row>
      </sheetData>
      <sheetData sheetId="9">
        <row r="18">
          <cell r="B18">
            <v>1.5</v>
          </cell>
        </row>
        <row r="52">
          <cell r="C52">
            <v>-43.556979340607754</v>
          </cell>
        </row>
        <row r="71">
          <cell r="B71">
            <v>0.25652713039837899</v>
          </cell>
          <cell r="C71">
            <v>0.23333916590858167</v>
          </cell>
          <cell r="D71">
            <v>0.26348479109060952</v>
          </cell>
          <cell r="E71">
            <v>0.28531310462545034</v>
          </cell>
          <cell r="F71">
            <v>0.30208716301773098</v>
          </cell>
          <cell r="G71">
            <v>0.3141177691965481</v>
          </cell>
          <cell r="H71">
            <v>0.32362835195944928</v>
          </cell>
          <cell r="I71">
            <v>0.33141707635740358</v>
          </cell>
          <cell r="J71">
            <v>0.33782001430216069</v>
          </cell>
          <cell r="K71">
            <v>0.34308125669277145</v>
          </cell>
          <cell r="L71">
            <v>0.35316005785956639</v>
          </cell>
          <cell r="M71">
            <v>0.36833001687402228</v>
          </cell>
          <cell r="N71">
            <v>0.38488364837607203</v>
          </cell>
          <cell r="O71">
            <v>0.39976067908483648</v>
          </cell>
          <cell r="P71">
            <v>0.41348422357796666</v>
          </cell>
          <cell r="Q71">
            <v>0.42633704555946184</v>
          </cell>
          <cell r="R71">
            <v>0.43847643084571658</v>
          </cell>
          <cell r="S71">
            <v>0.44999130492206085</v>
          </cell>
          <cell r="T71">
            <v>0.46092811366457981</v>
          </cell>
          <cell r="U71">
            <v>0.47130087886555017</v>
          </cell>
          <cell r="V71">
            <v>0.48199771465140917</v>
          </cell>
          <cell r="W71">
            <v>0.4932274806331064</v>
          </cell>
        </row>
        <row r="74">
          <cell r="B74">
            <v>1.3624722059165122</v>
          </cell>
          <cell r="C74">
            <v>2.0480094521291439</v>
          </cell>
          <cell r="D74">
            <v>3.1793703488125873</v>
          </cell>
          <cell r="E74">
            <v>4.4540546748809193</v>
          </cell>
          <cell r="F74">
            <v>5.8818114594312831</v>
          </cell>
          <cell r="G74">
            <v>7.4735013081810511</v>
          </cell>
          <cell r="H74">
            <v>9.241370384791324</v>
          </cell>
          <cell r="I74">
            <v>11.157359696490358</v>
          </cell>
          <cell r="J74">
            <v>13.219728540073516</v>
          </cell>
          <cell r="K74">
            <v>15.427309575295657</v>
          </cell>
          <cell r="L74">
            <v>18.07521964147908</v>
          </cell>
          <cell r="M74">
            <v>21.240516289420015</v>
          </cell>
          <cell r="N74">
            <v>25.069644343167898</v>
          </cell>
          <cell r="O74">
            <v>28.94967717615183</v>
          </cell>
          <cell r="P74">
            <v>32.918941553995694</v>
          </cell>
          <cell r="Q74">
            <v>36.993868216112872</v>
          </cell>
          <cell r="R74">
            <v>41.177091695484918</v>
          </cell>
          <cell r="S74">
            <v>45.463379125152727</v>
          </cell>
          <cell r="T74">
            <v>49.843580505548715</v>
          </cell>
          <cell r="U74">
            <v>54.307131443615418</v>
          </cell>
          <cell r="V74">
            <v>58.843575359567765</v>
          </cell>
          <cell r="W74">
            <v>63.523657144811615</v>
          </cell>
          <cell r="X74">
            <v>68.40207205336344</v>
          </cell>
          <cell r="Y74">
            <v>73.433162149296408</v>
          </cell>
          <cell r="Z74">
            <v>78.589622133611215</v>
          </cell>
          <cell r="AA74">
            <v>83.855403420360886</v>
          </cell>
          <cell r="AB74">
            <v>89.221811385880102</v>
          </cell>
          <cell r="AC74">
            <v>94.700958983369134</v>
          </cell>
          <cell r="AD74">
            <v>100.41954113058716</v>
          </cell>
          <cell r="AE74">
            <v>106.37761107171241</v>
          </cell>
          <cell r="AF74">
            <v>112.56541797935961</v>
          </cell>
          <cell r="AG74">
            <v>118.82138010783191</v>
          </cell>
          <cell r="AH74">
            <v>125.02712229036909</v>
          </cell>
          <cell r="AI74">
            <v>131.25513695833973</v>
          </cell>
          <cell r="AJ74">
            <v>137.54542601886254</v>
          </cell>
          <cell r="AK74">
            <v>143.92121662661111</v>
          </cell>
          <cell r="AL74">
            <v>150.39743992914111</v>
          </cell>
          <cell r="AM74">
            <v>156.98520443490509</v>
          </cell>
          <cell r="AN74">
            <v>163.69407729212463</v>
          </cell>
          <cell r="AO74">
            <v>170.53319243328738</v>
          </cell>
          <cell r="AP74">
            <v>177.5117477729188</v>
          </cell>
          <cell r="AQ74">
            <v>184.63919607454051</v>
          </cell>
          <cell r="AR74">
            <v>191.92529108405455</v>
          </cell>
          <cell r="AS74">
            <v>199.38007229488673</v>
          </cell>
          <cell r="AT74">
            <v>207.01382963577788</v>
          </cell>
          <cell r="AU74">
            <v>214.83706722168992</v>
          </cell>
          <cell r="AV74">
            <v>222.86047398394251</v>
          </cell>
          <cell r="AW74">
            <v>231.09490345503883</v>
          </cell>
          <cell r="AX74">
            <v>239.55136246534963</v>
          </cell>
          <cell r="AY74">
            <v>248.24100752173746</v>
          </cell>
          <cell r="AZ74">
            <v>257.17514739100329</v>
          </cell>
          <cell r="BA74">
            <v>266.36525049338138</v>
          </cell>
          <cell r="BB74">
            <v>275.82295591731639</v>
          </cell>
          <cell r="BC74">
            <v>285.56008709827859</v>
          </cell>
          <cell r="BD74">
            <v>295.58866741867155</v>
          </cell>
          <cell r="BE74">
            <v>305.92093716772604</v>
          </cell>
          <cell r="BF74">
            <v>316.56937144734127</v>
          </cell>
          <cell r="BG74">
            <v>327.54669872530025</v>
          </cell>
          <cell r="BH74">
            <v>338.86591982613692</v>
          </cell>
          <cell r="BI74">
            <v>350.5403272173283</v>
          </cell>
        </row>
        <row r="88">
          <cell r="B88">
            <v>4.1638149162040827</v>
          </cell>
          <cell r="C88">
            <v>5.3590575654129946</v>
          </cell>
          <cell r="D88">
            <v>7.528411800875193</v>
          </cell>
          <cell r="E88">
            <v>10.090416813223937</v>
          </cell>
          <cell r="F88">
            <v>13.084131444173744</v>
          </cell>
          <cell r="G88">
            <v>16.54114237144039</v>
          </cell>
          <cell r="H88">
            <v>20.492060644166624</v>
          </cell>
          <cell r="I88">
            <v>24.898616632318763</v>
          </cell>
          <cell r="J88">
            <v>29.746880691560165</v>
          </cell>
          <cell r="K88">
            <v>34.792060656710426</v>
          </cell>
          <cell r="L88">
            <v>40.198265836909776</v>
          </cell>
          <cell r="M88">
            <v>45.884227893668339</v>
          </cell>
          <cell r="N88">
            <v>52.495018756969372</v>
          </cell>
          <cell r="O88">
            <v>59.29148616237574</v>
          </cell>
          <cell r="P88">
            <v>66.281596774457483</v>
          </cell>
          <cell r="Q88">
            <v>73.457311584013638</v>
          </cell>
          <cell r="R88">
            <v>80.802650633900782</v>
          </cell>
          <cell r="S88">
            <v>88.298584513823258</v>
          </cell>
          <cell r="T88">
            <v>95.925957698094365</v>
          </cell>
          <cell r="U88">
            <v>103.66717587320174</v>
          </cell>
          <cell r="V88">
            <v>111.41750182276203</v>
          </cell>
          <cell r="W88">
            <v>119.19001621610774</v>
          </cell>
          <cell r="X88">
            <v>127.09061855790513</v>
          </cell>
          <cell r="Y88">
            <v>135.0875550661261</v>
          </cell>
          <cell r="Z88">
            <v>143.16204064039209</v>
          </cell>
          <cell r="AA88">
            <v>151.30431869600861</v>
          </cell>
          <cell r="AB88">
            <v>159.5505952062266</v>
          </cell>
          <cell r="AC88">
            <v>168.20413638138672</v>
          </cell>
          <cell r="AD88">
            <v>177.14817986411697</v>
          </cell>
          <cell r="AE88">
            <v>186.35319909887909</v>
          </cell>
          <cell r="AF88">
            <v>195.94848327968259</v>
          </cell>
          <cell r="AG88">
            <v>205.85871753788345</v>
          </cell>
          <cell r="AH88">
            <v>215.86691858850648</v>
          </cell>
          <cell r="AI88">
            <v>226.00934796695782</v>
          </cell>
          <cell r="AJ88">
            <v>236.30885629096468</v>
          </cell>
          <cell r="AK88">
            <v>246.78226835350313</v>
          </cell>
          <cell r="AL88">
            <v>257.44411880048847</v>
          </cell>
          <cell r="AM88">
            <v>268.30842887038239</v>
          </cell>
          <cell r="AN88">
            <v>279.38947645403283</v>
          </cell>
          <cell r="AO88">
            <v>290.70206897097535</v>
          </cell>
          <cell r="AP88">
            <v>302.26158647544105</v>
          </cell>
          <cell r="AQ88">
            <v>314.08393137703331</v>
          </cell>
          <cell r="AR88">
            <v>326.18545131309685</v>
          </cell>
          <cell r="AS88">
            <v>338.58286527267717</v>
          </cell>
          <cell r="AT88">
            <v>351.2932046523685</v>
          </cell>
          <cell r="AU88">
            <v>364.33377205686202</v>
          </cell>
          <cell r="AV88">
            <v>377.72211673642147</v>
          </cell>
          <cell r="AW88">
            <v>391.47602410953635</v>
          </cell>
          <cell r="AX88">
            <v>405.61351655055194</v>
          </cell>
          <cell r="AY88">
            <v>420.15286286088264</v>
          </cell>
          <cell r="AZ88">
            <v>435.11259425744225</v>
          </cell>
          <cell r="BA88">
            <v>450.51152514851816</v>
          </cell>
          <cell r="BB88">
            <v>466.3687773605659</v>
          </cell>
          <cell r="BC88">
            <v>482.70380680831573</v>
          </cell>
          <cell r="BD88">
            <v>499.53643186437438</v>
          </cell>
          <cell r="BE88">
            <v>516.88686289051873</v>
          </cell>
          <cell r="BF88">
            <v>534.77573255094637</v>
          </cell>
          <cell r="BG88">
            <v>553.22412664739909</v>
          </cell>
          <cell r="BH88">
            <v>572.25361530575242</v>
          </cell>
          <cell r="BI88">
            <v>572.25361530575242</v>
          </cell>
        </row>
        <row r="92">
          <cell r="B92">
            <v>26.690837061516618</v>
          </cell>
        </row>
        <row r="97">
          <cell r="B97">
            <v>0.1950068390972948</v>
          </cell>
        </row>
        <row r="153">
          <cell r="B153">
            <v>26.605824668372939</v>
          </cell>
        </row>
      </sheetData>
      <sheetData sheetId="10">
        <row r="18">
          <cell r="B18">
            <v>1.5</v>
          </cell>
        </row>
        <row r="52">
          <cell r="C52">
            <v>-1.7271343128472836</v>
          </cell>
        </row>
        <row r="71">
          <cell r="B71">
            <v>1.1456625342073461</v>
          </cell>
          <cell r="C71">
            <v>0.99377439380320809</v>
          </cell>
          <cell r="D71">
            <v>1.106091255414513</v>
          </cell>
          <cell r="E71">
            <v>1.1892314226187017</v>
          </cell>
          <cell r="F71">
            <v>1.2526671192260233</v>
          </cell>
          <cell r="G71">
            <v>1.2934475727858736</v>
          </cell>
          <cell r="H71">
            <v>1.3194319482310419</v>
          </cell>
          <cell r="I71">
            <v>1.3402649351734717</v>
          </cell>
          <cell r="J71">
            <v>1.3572558668675279</v>
          </cell>
          <cell r="K71">
            <v>1.3711609644633775</v>
          </cell>
          <cell r="L71">
            <v>1.4024204335630075</v>
          </cell>
          <cell r="M71">
            <v>1.4506136471675921</v>
          </cell>
          <cell r="N71">
            <v>1.509015538880679</v>
          </cell>
          <cell r="O71">
            <v>1.5587291186920482</v>
          </cell>
          <cell r="P71">
            <v>1.6032382479079768</v>
          </cell>
          <cell r="Q71">
            <v>1.6444224617964252</v>
          </cell>
          <cell r="R71">
            <v>1.6833037905009958</v>
          </cell>
          <cell r="S71">
            <v>1.7204420000633165</v>
          </cell>
          <cell r="T71">
            <v>1.7561340447812306</v>
          </cell>
          <cell r="U71">
            <v>1.7905120755409798</v>
          </cell>
          <cell r="V71">
            <v>1.8247987119384603</v>
          </cell>
          <cell r="W71">
            <v>1.8592463887239199</v>
          </cell>
        </row>
        <row r="74">
          <cell r="B74">
            <v>23.302275318288661</v>
          </cell>
          <cell r="C74">
            <v>30.857885292951213</v>
          </cell>
          <cell r="D74">
            <v>43.355074568816583</v>
          </cell>
          <cell r="E74">
            <v>55.823935268985124</v>
          </cell>
          <cell r="F74">
            <v>68.399968747237594</v>
          </cell>
          <cell r="G74">
            <v>81.038010650602359</v>
          </cell>
          <cell r="H74">
            <v>93.734292811290629</v>
          </cell>
          <cell r="I74">
            <v>106.6329723529588</v>
          </cell>
          <cell r="J74">
            <v>119.80761357049852</v>
          </cell>
          <cell r="K74">
            <v>133.27969996233409</v>
          </cell>
          <cell r="L74">
            <v>149.24539377978249</v>
          </cell>
          <cell r="M74">
            <v>167.64643288683015</v>
          </cell>
          <cell r="N74">
            <v>191.67965584031745</v>
          </cell>
          <cell r="O74">
            <v>213.83345426425859</v>
          </cell>
          <cell r="P74">
            <v>234.96887805352742</v>
          </cell>
          <cell r="Q74">
            <v>255.60151247190328</v>
          </cell>
          <cell r="R74">
            <v>276.02123427651202</v>
          </cell>
          <cell r="S74">
            <v>296.38308331462525</v>
          </cell>
          <cell r="T74">
            <v>316.76499591346726</v>
          </cell>
          <cell r="U74">
            <v>337.20262128108783</v>
          </cell>
          <cell r="V74">
            <v>357.70966829737091</v>
          </cell>
          <cell r="W74">
            <v>378.45553734419866</v>
          </cell>
          <cell r="X74">
            <v>399.55557239271388</v>
          </cell>
          <cell r="Y74">
            <v>420.91047055862902</v>
          </cell>
          <cell r="Z74">
            <v>442.46148347763221</v>
          </cell>
          <cell r="AA74">
            <v>464.17362331676929</v>
          </cell>
          <cell r="AB74">
            <v>486.02817937731277</v>
          </cell>
          <cell r="AC74">
            <v>508.08260567601405</v>
          </cell>
          <cell r="AD74">
            <v>531.29516531652359</v>
          </cell>
          <cell r="AE74">
            <v>555.6373971273573</v>
          </cell>
          <cell r="AF74">
            <v>581.03060607647535</v>
          </cell>
          <cell r="AG74">
            <v>606.49482534406786</v>
          </cell>
          <cell r="AH74">
            <v>631.35587397491713</v>
          </cell>
          <cell r="AI74">
            <v>656.07748738638247</v>
          </cell>
          <cell r="AJ74">
            <v>680.89612301911995</v>
          </cell>
          <cell r="AK74">
            <v>705.93895496169364</v>
          </cell>
          <cell r="AL74">
            <v>731.27853189768371</v>
          </cell>
          <cell r="AM74">
            <v>756.96124308412698</v>
          </cell>
          <cell r="AN74">
            <v>783.02173216118217</v>
          </cell>
          <cell r="AO74">
            <v>809.4899035886483</v>
          </cell>
          <cell r="AP74">
            <v>836.39412243361369</v>
          </cell>
          <cell r="AQ74">
            <v>863.76252353450991</v>
          </cell>
          <cell r="AR74">
            <v>891.62342824705854</v>
          </cell>
          <cell r="AS74">
            <v>920.00537470339816</v>
          </cell>
          <cell r="AT74">
            <v>948.93700812986208</v>
          </cell>
          <cell r="AU74">
            <v>978.4469441158177</v>
          </cell>
          <cell r="AV74">
            <v>1008.5636509304295</v>
          </cell>
          <cell r="AW74">
            <v>1039.3153650853576</v>
          </cell>
          <cell r="AX74">
            <v>1070.7300402182784</v>
          </cell>
          <cell r="AY74">
            <v>1102.8353239974631</v>
          </cell>
          <cell r="AZ74">
            <v>1135.6585564562597</v>
          </cell>
          <cell r="BA74">
            <v>1169.2267836116089</v>
          </cell>
          <cell r="BB74">
            <v>1203.5667812676118</v>
          </cell>
          <cell r="BC74">
            <v>1238.7050850380069</v>
          </cell>
          <cell r="BD74">
            <v>1274.6680236315995</v>
          </cell>
          <cell r="BE74">
            <v>1311.4817532692548</v>
          </cell>
          <cell r="BF74">
            <v>1349.1722917410748</v>
          </cell>
          <cell r="BG74">
            <v>1387.7655510929758</v>
          </cell>
          <cell r="BH74">
            <v>1427.2873682842421</v>
          </cell>
          <cell r="BI74">
            <v>1467.7635334107063</v>
          </cell>
        </row>
        <row r="88">
          <cell r="B88">
            <v>21.921925291394633</v>
          </cell>
          <cell r="C88">
            <v>25.550812096926773</v>
          </cell>
          <cell r="D88">
            <v>31.819221322251533</v>
          </cell>
          <cell r="E88">
            <v>38.312051720084241</v>
          </cell>
          <cell r="F88">
            <v>45.15670016113998</v>
          </cell>
          <cell r="G88">
            <v>52.408418266278005</v>
          </cell>
          <cell r="H88">
            <v>60.007669623521465</v>
          </cell>
          <cell r="I88">
            <v>67.905273742394357</v>
          </cell>
          <cell r="J88">
            <v>76.085138752272059</v>
          </cell>
          <cell r="K88">
            <v>84.054988389882581</v>
          </cell>
          <cell r="L88">
            <v>92.300508934313783</v>
          </cell>
          <cell r="M88">
            <v>100.05830008233761</v>
          </cell>
          <cell r="N88">
            <v>109.9185585101449</v>
          </cell>
          <cell r="O88">
            <v>119.42003794074317</v>
          </cell>
          <cell r="P88">
            <v>128.72650641626061</v>
          </cell>
          <cell r="Q88">
            <v>137.92122386284754</v>
          </cell>
          <cell r="R88">
            <v>147.04476313738203</v>
          </cell>
          <cell r="S88">
            <v>156.11498499522514</v>
          </cell>
          <cell r="T88">
            <v>165.13822424215388</v>
          </cell>
          <cell r="U88">
            <v>174.1154900428013</v>
          </cell>
          <cell r="V88">
            <v>182.99358522816675</v>
          </cell>
          <cell r="W88">
            <v>191.7861471799842</v>
          </cell>
          <cell r="X88">
            <v>200.55502736505511</v>
          </cell>
          <cell r="Y88">
            <v>209.28251845764387</v>
          </cell>
          <cell r="Z88">
            <v>217.95811917580545</v>
          </cell>
          <cell r="AA88">
            <v>226.57717803887391</v>
          </cell>
          <cell r="AB88">
            <v>235.18412145526077</v>
          </cell>
          <cell r="AC88">
            <v>244.42567627813085</v>
          </cell>
          <cell r="AD88">
            <v>254.04016706735072</v>
          </cell>
          <cell r="AE88">
            <v>263.97257292909313</v>
          </cell>
          <cell r="AF88">
            <v>274.43084010305779</v>
          </cell>
          <cell r="AG88">
            <v>285.2899482044848</v>
          </cell>
          <cell r="AH88">
            <v>296.19721387674622</v>
          </cell>
          <cell r="AI88">
            <v>307.20343470470101</v>
          </cell>
          <cell r="AJ88">
            <v>318.33900005326558</v>
          </cell>
          <cell r="AK88">
            <v>329.62307434220128</v>
          </cell>
          <cell r="AL88">
            <v>341.06998925624174</v>
          </cell>
          <cell r="AM88">
            <v>352.69229334146542</v>
          </cell>
          <cell r="AN88">
            <v>364.50209775742832</v>
          </cell>
          <cell r="AO88">
            <v>376.51159048037067</v>
          </cell>
          <cell r="AP88">
            <v>388.73316775425803</v>
          </cell>
          <cell r="AQ88">
            <v>401.17940709536185</v>
          </cell>
          <cell r="AR88">
            <v>413.86298912082447</v>
          </cell>
          <cell r="AS88">
            <v>426.79661585650382</v>
          </cell>
          <cell r="AT88">
            <v>439.99294381984197</v>
          </cell>
          <cell r="AU88">
            <v>453.46453645297203</v>
          </cell>
          <cell r="AV88">
            <v>467.22383463211685</v>
          </cell>
          <cell r="AW88">
            <v>481.28314194052109</v>
          </cell>
          <cell r="AX88">
            <v>495.65462108625491</v>
          </cell>
          <cell r="AY88">
            <v>510.35029824209778</v>
          </cell>
          <cell r="AZ88">
            <v>525.3820726932039</v>
          </cell>
          <cell r="BA88">
            <v>540.7617297840635</v>
          </cell>
          <cell r="BB88">
            <v>556.50095567796041</v>
          </cell>
          <cell r="BC88">
            <v>572.61135286012711</v>
          </cell>
          <cell r="BD88">
            <v>589.10445563671215</v>
          </cell>
          <cell r="BE88">
            <v>605.99174512119453</v>
          </cell>
          <cell r="BF88">
            <v>623.28466337478994</v>
          </cell>
          <cell r="BG88">
            <v>640.99462649294594</v>
          </cell>
          <cell r="BH88">
            <v>659.13303651849617</v>
          </cell>
          <cell r="BI88">
            <v>659.13303651849617</v>
          </cell>
        </row>
        <row r="92">
          <cell r="B92">
            <v>557.21772677808167</v>
          </cell>
        </row>
        <row r="97">
          <cell r="B97">
            <v>0.17464278549877818</v>
          </cell>
        </row>
        <row r="153">
          <cell r="B153">
            <v>553.31939661728825</v>
          </cell>
        </row>
      </sheetData>
      <sheetData sheetId="11">
        <row r="18">
          <cell r="B18">
            <v>1.5</v>
          </cell>
        </row>
        <row r="52">
          <cell r="C52">
            <v>-0.34223815600466878</v>
          </cell>
        </row>
        <row r="71">
          <cell r="B71">
            <v>0.3698406448791311</v>
          </cell>
          <cell r="C71">
            <v>0.38197401254589891</v>
          </cell>
          <cell r="D71">
            <v>0.38396443104633809</v>
          </cell>
          <cell r="E71">
            <v>0.37213345448920249</v>
          </cell>
          <cell r="F71">
            <v>0.34673424717075035</v>
          </cell>
          <cell r="G71">
            <v>0.33343958325857775</v>
          </cell>
          <cell r="H71">
            <v>0.32660746027111942</v>
          </cell>
          <cell r="I71">
            <v>0.31936920099165278</v>
          </cell>
          <cell r="J71">
            <v>0.31205265927498638</v>
          </cell>
          <cell r="K71">
            <v>0.3048371746296667</v>
          </cell>
          <cell r="L71">
            <v>0.30456258660117497</v>
          </cell>
          <cell r="M71">
            <v>0.31054266869809588</v>
          </cell>
          <cell r="N71">
            <v>0.32000046428557938</v>
          </cell>
          <cell r="O71">
            <v>0.32741439677874973</v>
          </cell>
          <cell r="P71">
            <v>0.3337602935676417</v>
          </cell>
          <cell r="Q71">
            <v>0.33954589126265861</v>
          </cell>
          <cell r="R71">
            <v>0.34503650364267086</v>
          </cell>
          <cell r="S71">
            <v>0.35036952243261688</v>
          </cell>
          <cell r="T71">
            <v>0.35561196592035704</v>
          </cell>
          <cell r="U71">
            <v>0.36078905196665384</v>
          </cell>
          <cell r="V71">
            <v>0.36604238641711134</v>
          </cell>
          <cell r="W71">
            <v>0.37138821559282664</v>
          </cell>
        </row>
        <row r="74">
          <cell r="B74">
            <v>7.1334854586257519</v>
          </cell>
          <cell r="C74">
            <v>8.3367150690485481</v>
          </cell>
          <cell r="D74">
            <v>10.872303375431317</v>
          </cell>
          <cell r="E74">
            <v>12.937264975739911</v>
          </cell>
          <cell r="F74">
            <v>14.341291618866371</v>
          </cell>
          <cell r="G74">
            <v>16.150672140781438</v>
          </cell>
          <cell r="H74">
            <v>18.273512757586413</v>
          </cell>
          <cell r="I74">
            <v>20.351078977081599</v>
          </cell>
          <cell r="J74">
            <v>22.404018380640359</v>
          </cell>
          <cell r="K74">
            <v>24.448406617042451</v>
          </cell>
          <cell r="L74">
            <v>27.092434194992666</v>
          </cell>
          <cell r="M74">
            <v>30.29331982076571</v>
          </cell>
          <cell r="N74">
            <v>34.885477845099949</v>
          </cell>
          <cell r="O74">
            <v>39.035010842684628</v>
          </cell>
          <cell r="P74">
            <v>42.945973723559746</v>
          </cell>
          <cell r="Q74">
            <v>46.743618305403984</v>
          </cell>
          <cell r="R74">
            <v>50.501372009044928</v>
          </cell>
          <cell r="S74">
            <v>54.261190233077386</v>
          </cell>
          <cell r="T74">
            <v>58.046739356328217</v>
          </cell>
          <cell r="U74">
            <v>61.8714242180844</v>
          </cell>
          <cell r="V74">
            <v>65.743116632133933</v>
          </cell>
          <cell r="W74">
            <v>69.684931650716237</v>
          </cell>
          <cell r="X74">
            <v>73.713339197732338</v>
          </cell>
          <cell r="Y74">
            <v>77.820926671989014</v>
          </cell>
          <cell r="Z74">
            <v>82.004368638866978</v>
          </cell>
          <cell r="AA74">
            <v>86.262970931965583</v>
          </cell>
          <cell r="AB74">
            <v>90.598097916358284</v>
          </cell>
          <cell r="AC74">
            <v>95.020522325058522</v>
          </cell>
          <cell r="AD74">
            <v>99.715369861639459</v>
          </cell>
          <cell r="AE74">
            <v>104.67394564535651</v>
          </cell>
          <cell r="AF74">
            <v>109.87976175788563</v>
          </cell>
          <cell r="AG74">
            <v>115.14874262511844</v>
          </cell>
          <cell r="AH74">
            <v>120.34982369193511</v>
          </cell>
          <cell r="AI74">
            <v>125.56493248025126</v>
          </cell>
          <cell r="AJ74">
            <v>130.83797331187347</v>
          </cell>
          <cell r="AK74">
            <v>136.19341921468163</v>
          </cell>
          <cell r="AL74">
            <v>141.64609720722689</v>
          </cell>
          <cell r="AM74">
            <v>147.20630932195988</v>
          </cell>
          <cell r="AN74">
            <v>152.88242767147463</v>
          </cell>
          <cell r="AO74">
            <v>158.68215195109718</v>
          </cell>
          <cell r="AP74">
            <v>164.61307759996765</v>
          </cell>
          <cell r="AQ74">
            <v>170.68292166558587</v>
          </cell>
          <cell r="AR74">
            <v>176.89958814542413</v>
          </cell>
          <cell r="AS74">
            <v>183.2711652930472</v>
          </cell>
          <cell r="AT74">
            <v>189.80589999832802</v>
          </cell>
          <cell r="AU74">
            <v>196.51216978100777</v>
          </cell>
          <cell r="AV74">
            <v>203.39846059394233</v>
          </cell>
          <cell r="AW74">
            <v>210.47335272426818</v>
          </cell>
          <cell r="AX74">
            <v>217.74551447649407</v>
          </cell>
          <cell r="AY74">
            <v>225.22370235486068</v>
          </cell>
          <cell r="AZ74">
            <v>232.91676626370722</v>
          </cell>
          <cell r="BA74">
            <v>240.83365837236713</v>
          </cell>
          <cell r="BB74">
            <v>248.9834445295555</v>
          </cell>
          <cell r="BC74">
            <v>257.37531736244114</v>
          </cell>
          <cell r="BD74">
            <v>266.01861041738107</v>
          </cell>
          <cell r="BE74">
            <v>274.92281288060565</v>
          </cell>
          <cell r="BF74">
            <v>284.09758455848976</v>
          </cell>
          <cell r="BG74">
            <v>293.55277090381821</v>
          </cell>
          <cell r="BH74">
            <v>303.29841795320618</v>
          </cell>
          <cell r="BI74">
            <v>313.34478709778136</v>
          </cell>
        </row>
        <row r="88">
          <cell r="B88">
            <v>25.678620699718305</v>
          </cell>
          <cell r="C88">
            <v>28.717810997957457</v>
          </cell>
          <cell r="D88">
            <v>35.455551097348753</v>
          </cell>
          <cell r="E88">
            <v>42.5901336239043</v>
          </cell>
          <cell r="F88">
            <v>48.123689610435683</v>
          </cell>
          <cell r="G88">
            <v>54.960510019234547</v>
          </cell>
          <cell r="H88">
            <v>62.540056817796035</v>
          </cell>
          <cell r="I88">
            <v>70.384820592984838</v>
          </cell>
          <cell r="J88">
            <v>78.481403847852917</v>
          </cell>
          <cell r="K88">
            <v>86.112389060669784</v>
          </cell>
          <cell r="L88">
            <v>94.048035870952745</v>
          </cell>
          <cell r="M88">
            <v>101.16368256180445</v>
          </cell>
          <cell r="N88">
            <v>111.19923144914776</v>
          </cell>
          <cell r="O88">
            <v>120.78417188985486</v>
          </cell>
          <cell r="P88">
            <v>130.14617736326707</v>
          </cell>
          <cell r="Q88">
            <v>139.40915390956508</v>
          </cell>
          <cell r="R88">
            <v>148.64018719961615</v>
          </cell>
          <cell r="S88">
            <v>157.87550279668014</v>
          </cell>
          <cell r="T88">
            <v>167.13500072932931</v>
          </cell>
          <cell r="U88">
            <v>176.43036501795439</v>
          </cell>
          <cell r="V88">
            <v>185.73789074392349</v>
          </cell>
          <cell r="W88">
            <v>195.07258496895437</v>
          </cell>
          <cell r="X88">
            <v>204.47764763838657</v>
          </cell>
          <cell r="Y88">
            <v>213.94778999954332</v>
          </cell>
          <cell r="Z88">
            <v>223.4825025979253</v>
          </cell>
          <cell r="AA88">
            <v>233.0856593926853</v>
          </cell>
          <cell r="AB88">
            <v>242.79428029401103</v>
          </cell>
          <cell r="AC88">
            <v>253.29523690075146</v>
          </cell>
          <cell r="AD88">
            <v>264.29583796906218</v>
          </cell>
          <cell r="AE88">
            <v>275.73505689084561</v>
          </cell>
          <cell r="AF88">
            <v>287.82384130772869</v>
          </cell>
          <cell r="AG88">
            <v>300.42484123826074</v>
          </cell>
          <cell r="AH88">
            <v>313.16707435661601</v>
          </cell>
          <cell r="AI88">
            <v>326.10799587526606</v>
          </cell>
          <cell r="AJ88">
            <v>339.28193567917316</v>
          </cell>
          <cell r="AK88">
            <v>352.71247002390868</v>
          </cell>
          <cell r="AL88">
            <v>366.41882375662573</v>
          </cell>
          <cell r="AM88">
            <v>380.41890257088778</v>
          </cell>
          <cell r="AN88">
            <v>394.73061404888</v>
          </cell>
          <cell r="AO88">
            <v>409.3723534998411</v>
          </cell>
          <cell r="AP88">
            <v>424.36310794394342</v>
          </cell>
          <cell r="AQ88">
            <v>439.7224058698169</v>
          </cell>
          <cell r="AR88">
            <v>455.47022179867571</v>
          </cell>
          <cell r="AS88">
            <v>471.62688383248957</v>
          </cell>
          <cell r="AT88">
            <v>488.21300220610829</v>
          </cell>
          <cell r="AU88">
            <v>505.24942271946014</v>
          </cell>
          <cell r="AV88">
            <v>522.7572029159237</v>
          </cell>
          <cell r="AW88">
            <v>540.75760683444548</v>
          </cell>
          <cell r="AX88">
            <v>559.27211394336325</v>
          </cell>
          <cell r="AY88">
            <v>578.32243838252555</v>
          </cell>
          <cell r="AZ88">
            <v>597.93055537837051</v>
          </cell>
          <cell r="BA88">
            <v>618.11873242291597</v>
          </cell>
          <cell r="BB88">
            <v>638.90956343351456</v>
          </cell>
          <cell r="BC88">
            <v>660.32600461420975</v>
          </cell>
          <cell r="BD88">
            <v>682.39141112900256</v>
          </cell>
          <cell r="BE88">
            <v>705.12957399002732</v>
          </cell>
          <cell r="BF88">
            <v>728.56475677896185</v>
          </cell>
          <cell r="BG88">
            <v>752.72173197555924</v>
          </cell>
          <cell r="BH88">
            <v>777.62581677762444</v>
          </cell>
          <cell r="BI88">
            <v>777.62581677762444</v>
          </cell>
        </row>
        <row r="92">
          <cell r="B92">
            <v>147.55182777181415</v>
          </cell>
        </row>
        <row r="97">
          <cell r="B97">
            <v>0.15130516850935352</v>
          </cell>
        </row>
        <row r="153">
          <cell r="B153">
            <v>146.82501886784192</v>
          </cell>
        </row>
      </sheetData>
      <sheetData sheetId="12">
        <row r="18">
          <cell r="B18">
            <v>1.5</v>
          </cell>
        </row>
        <row r="52">
          <cell r="C52">
            <v>-4.2304124816809008E-2</v>
          </cell>
        </row>
        <row r="71">
          <cell r="B71">
            <v>0.43100236821563387</v>
          </cell>
          <cell r="C71">
            <v>0.42305073907611485</v>
          </cell>
          <cell r="D71">
            <v>0.44320939329804349</v>
          </cell>
          <cell r="E71">
            <v>0.44909807025495407</v>
          </cell>
          <cell r="F71">
            <v>0.45111929433085413</v>
          </cell>
          <cell r="G71">
            <v>0.45168804674739166</v>
          </cell>
          <cell r="H71">
            <v>0.45090521720165361</v>
          </cell>
          <cell r="I71">
            <v>0.44808864609071658</v>
          </cell>
          <cell r="J71">
            <v>0.44383991686422614</v>
          </cell>
          <cell r="K71">
            <v>0.43856389961583087</v>
          </cell>
          <cell r="L71">
            <v>0.44508825228759791</v>
          </cell>
          <cell r="M71">
            <v>0.46337786489258959</v>
          </cell>
          <cell r="N71">
            <v>0.48544267463249491</v>
          </cell>
          <cell r="O71">
            <v>0.50499246408152776</v>
          </cell>
          <cell r="P71">
            <v>0.52308509046407203</v>
          </cell>
          <cell r="Q71">
            <v>0.54028693936789141</v>
          </cell>
          <cell r="R71">
            <v>0.55690476353845297</v>
          </cell>
          <cell r="S71">
            <v>0.57310367082458513</v>
          </cell>
          <cell r="T71">
            <v>0.58896441446270098</v>
          </cell>
          <cell r="U71">
            <v>0.60450927499467655</v>
          </cell>
          <cell r="V71">
            <v>0.61902873374006007</v>
          </cell>
          <cell r="W71">
            <v>0.6322762867738172</v>
          </cell>
        </row>
        <row r="74">
          <cell r="B74">
            <v>2.7871074321283404</v>
          </cell>
          <cell r="C74">
            <v>4.2151952487706188</v>
          </cell>
          <cell r="D74">
            <v>5.7125097840830943</v>
          </cell>
          <cell r="E74">
            <v>7.0880732247521303</v>
          </cell>
          <cell r="F74">
            <v>8.450014890041702</v>
          </cell>
          <cell r="G74">
            <v>9.8848974881025296</v>
          </cell>
          <cell r="H74">
            <v>11.372845991329854</v>
          </cell>
          <cell r="I74">
            <v>12.844744682723165</v>
          </cell>
          <cell r="J74">
            <v>14.307431517081675</v>
          </cell>
          <cell r="K74">
            <v>15.76663904738276</v>
          </cell>
          <cell r="L74">
            <v>17.723448319051933</v>
          </cell>
          <cell r="M74">
            <v>20.246226468185473</v>
          </cell>
          <cell r="N74">
            <v>23.573362148335057</v>
          </cell>
          <cell r="O74">
            <v>26.769893306222507</v>
          </cell>
          <cell r="P74">
            <v>29.929041959045421</v>
          </cell>
          <cell r="Q74">
            <v>33.106895241301835</v>
          </cell>
          <cell r="R74">
            <v>36.335410892118745</v>
          </cell>
          <cell r="S74">
            <v>39.63199013340413</v>
          </cell>
          <cell r="T74">
            <v>43.005714085376482</v>
          </cell>
          <cell r="U74">
            <v>46.461186832624122</v>
          </cell>
          <cell r="V74">
            <v>50.000827248670845</v>
          </cell>
          <cell r="W74">
            <v>53.585926851678622</v>
          </cell>
          <cell r="X74">
            <v>57.186938356438944</v>
          </cell>
          <cell r="Y74">
            <v>60.82513780865397</v>
          </cell>
          <cell r="Z74">
            <v>64.513199437823232</v>
          </cell>
          <cell r="AA74">
            <v>68.259198564679053</v>
          </cell>
          <cell r="AB74">
            <v>72.069042529886957</v>
          </cell>
          <cell r="AC74">
            <v>75.942536092190608</v>
          </cell>
          <cell r="AD74">
            <v>80.004323837710956</v>
          </cell>
          <cell r="AE74">
            <v>84.24589514287986</v>
          </cell>
          <cell r="AF74">
            <v>88.657842717012471</v>
          </cell>
          <cell r="AG74">
            <v>93.111468911433079</v>
          </cell>
          <cell r="AH74">
            <v>97.515580295997523</v>
          </cell>
          <cell r="AI74">
            <v>101.93235501191575</v>
          </cell>
          <cell r="AJ74">
            <v>106.39653587126348</v>
          </cell>
          <cell r="AK74">
            <v>110.92841095893347</v>
          </cell>
          <cell r="AL74">
            <v>115.54086956585138</v>
          </cell>
          <cell r="AM74">
            <v>120.24317180521957</v>
          </cell>
          <cell r="AN74">
            <v>125.04291268808004</v>
          </cell>
          <cell r="AO74">
            <v>129.94701281409314</v>
          </cell>
          <cell r="AP74">
            <v>134.96219546522431</v>
          </cell>
          <cell r="AQ74">
            <v>140.09520015525513</v>
          </cell>
          <cell r="AR74">
            <v>145.35286625631244</v>
          </cell>
          <cell r="AS74">
            <v>150.74215655057873</v>
          </cell>
          <cell r="AT74">
            <v>156.27015613055841</v>
          </cell>
          <cell r="AU74">
            <v>161.94406381428129</v>
          </cell>
          <cell r="AV74">
            <v>167.77118378221891</v>
          </cell>
          <cell r="AW74">
            <v>173.75892040100499</v>
          </cell>
          <cell r="AX74">
            <v>179.91477694146221</v>
          </cell>
          <cell r="AY74">
            <v>186.24635791665597</v>
          </cell>
          <cell r="AZ74">
            <v>192.7613744158698</v>
          </cell>
          <cell r="BA74">
            <v>199.4676517560298</v>
          </cell>
          <cell r="BB74">
            <v>206.37313884196163</v>
          </cell>
          <cell r="BC74">
            <v>213.48591873719724</v>
          </cell>
          <cell r="BD74">
            <v>220.81422005947729</v>
          </cell>
          <cell r="BE74">
            <v>228.36642891409221</v>
          </cell>
          <cell r="BF74">
            <v>236.15110115926467</v>
          </cell>
          <cell r="BG74">
            <v>244.17697486134358</v>
          </cell>
          <cell r="BH74">
            <v>252.45298284599562</v>
          </cell>
          <cell r="BI74">
            <v>260.98826528765971</v>
          </cell>
        </row>
        <row r="88">
          <cell r="B88">
            <v>9.5862577620326217</v>
          </cell>
          <cell r="C88">
            <v>13.193300654639984</v>
          </cell>
          <cell r="D88">
            <v>16.951346786155554</v>
          </cell>
          <cell r="E88">
            <v>20.929946314831447</v>
          </cell>
          <cell r="F88">
            <v>25.1873488727236</v>
          </cell>
          <cell r="G88">
            <v>29.847897560960547</v>
          </cell>
          <cell r="H88">
            <v>34.932884399829774</v>
          </cell>
          <cell r="I88">
            <v>40.32631804535955</v>
          </cell>
          <cell r="J88">
            <v>46.011089090220757</v>
          </cell>
          <cell r="K88">
            <v>51.435154811506088</v>
          </cell>
          <cell r="L88">
            <v>57.062088855748996</v>
          </cell>
          <cell r="M88">
            <v>62.688552230818473</v>
          </cell>
          <cell r="N88">
            <v>69.810926266304264</v>
          </cell>
          <cell r="O88">
            <v>76.836042011322917</v>
          </cell>
          <cell r="P88">
            <v>83.852008015438997</v>
          </cell>
          <cell r="Q88">
            <v>90.902916242942638</v>
          </cell>
          <cell r="R88">
            <v>98.008990999716062</v>
          </cell>
          <cell r="S88">
            <v>105.17803174552853</v>
          </cell>
          <cell r="T88">
            <v>112.41189498946396</v>
          </cell>
          <cell r="U88">
            <v>119.71011556089009</v>
          </cell>
          <cell r="V88">
            <v>127.13208966026477</v>
          </cell>
          <cell r="W88">
            <v>134.65704792589042</v>
          </cell>
          <cell r="X88">
            <v>142.20570048047944</v>
          </cell>
          <cell r="Y88">
            <v>149.7951377211773</v>
          </cell>
          <cell r="Z88">
            <v>157.43656285084762</v>
          </cell>
          <cell r="AA88">
            <v>165.13898977431455</v>
          </cell>
          <cell r="AB88">
            <v>172.89302819956484</v>
          </cell>
          <cell r="AC88">
            <v>181.11911532858605</v>
          </cell>
          <cell r="AD88">
            <v>189.63385987903561</v>
          </cell>
          <cell r="AE88">
            <v>198.41018942736454</v>
          </cell>
          <cell r="AF88">
            <v>207.59554435617574</v>
          </cell>
          <cell r="AG88">
            <v>217.11190342302584</v>
          </cell>
          <cell r="AH88">
            <v>226.72815149964561</v>
          </cell>
          <cell r="AI88">
            <v>236.48788689707527</v>
          </cell>
          <cell r="AJ88">
            <v>246.41839149760119</v>
          </cell>
          <cell r="AK88">
            <v>256.53907456213369</v>
          </cell>
          <cell r="AL88">
            <v>266.86584291124302</v>
          </cell>
          <cell r="AM88">
            <v>277.41326935895154</v>
          </cell>
          <cell r="AN88">
            <v>288.19561356178519</v>
          </cell>
          <cell r="AO88">
            <v>299.22726145574666</v>
          </cell>
          <cell r="AP88">
            <v>310.52288278345276</v>
          </cell>
          <cell r="AQ88">
            <v>322.09746168829622</v>
          </cell>
          <cell r="AR88">
            <v>333.9662780001338</v>
          </cell>
          <cell r="AS88">
            <v>346.1448761562026</v>
          </cell>
          <cell r="AT88">
            <v>358.64903782802833</v>
          </cell>
          <cell r="AU88">
            <v>371.49476399915687</v>
          </cell>
          <cell r="AV88">
            <v>384.69826742125571</v>
          </cell>
          <cell r="AW88">
            <v>398.27597435931017</v>
          </cell>
          <cell r="AX88">
            <v>412.2445338871039</v>
          </cell>
          <cell r="AY88">
            <v>426.62083296914801</v>
          </cell>
          <cell r="AZ88">
            <v>441.42201579086912</v>
          </cell>
          <cell r="BA88">
            <v>456.66550609530213</v>
          </cell>
          <cell r="BB88">
            <v>472.36903157147913</v>
          </cell>
          <cell r="BC88">
            <v>488.55064958656601</v>
          </cell>
          <cell r="BD88">
            <v>505.22877375335338</v>
          </cell>
          <cell r="BE88">
            <v>522.42220098006931</v>
          </cell>
          <cell r="BF88">
            <v>540.15013876729483</v>
          </cell>
          <cell r="BG88">
            <v>558.43223260438754</v>
          </cell>
          <cell r="BH88">
            <v>577.28859338189875</v>
          </cell>
          <cell r="BI88">
            <v>577.28859338189875</v>
          </cell>
        </row>
        <row r="92">
          <cell r="B92">
            <v>53.802548972298041</v>
          </cell>
        </row>
        <row r="97">
          <cell r="B97">
            <v>0.19116870416633872</v>
          </cell>
        </row>
        <row r="153">
          <cell r="B153">
            <v>53.640559971668281</v>
          </cell>
        </row>
      </sheetData>
      <sheetData sheetId="13">
        <row r="18">
          <cell r="B18">
            <v>1.5</v>
          </cell>
        </row>
        <row r="52">
          <cell r="C52">
            <v>0.78938908828965282</v>
          </cell>
        </row>
        <row r="71">
          <cell r="B71">
            <v>1.5999444497034192</v>
          </cell>
          <cell r="C71">
            <v>2.8420864715293934</v>
          </cell>
          <cell r="D71">
            <v>3.2061376566936595</v>
          </cell>
          <cell r="E71">
            <v>3.4258658102514969</v>
          </cell>
          <cell r="F71">
            <v>3.5445986629828994</v>
          </cell>
          <cell r="G71">
            <v>3.5874903562761942</v>
          </cell>
          <cell r="H71">
            <v>3.615972784108028</v>
          </cell>
          <cell r="I71">
            <v>3.629481377005003</v>
          </cell>
          <cell r="J71">
            <v>3.6318577360394895</v>
          </cell>
          <cell r="K71">
            <v>3.6241141153565777</v>
          </cell>
          <cell r="L71">
            <v>3.6748345461151657</v>
          </cell>
          <cell r="M71">
            <v>3.7966654992511124</v>
          </cell>
          <cell r="N71">
            <v>3.8864983379209037</v>
          </cell>
          <cell r="O71">
            <v>3.9758776601230412</v>
          </cell>
          <cell r="P71">
            <v>4.0626995306342453</v>
          </cell>
          <cell r="Q71">
            <v>4.1458577704997488</v>
          </cell>
          <cell r="R71">
            <v>4.2248139300799625</v>
          </cell>
          <cell r="S71">
            <v>4.2993001450281412</v>
          </cell>
          <cell r="T71">
            <v>4.3691316597407299</v>
          </cell>
          <cell r="U71">
            <v>4.4340812825911478</v>
          </cell>
          <cell r="V71">
            <v>4.5019912209716928</v>
          </cell>
          <cell r="W71">
            <v>4.5744276190461139</v>
          </cell>
        </row>
        <row r="74">
          <cell r="B74">
            <v>9.2609350350421433</v>
          </cell>
          <cell r="C74">
            <v>22.244198676084295</v>
          </cell>
          <cell r="D74">
            <v>34.70170593942327</v>
          </cell>
          <cell r="E74">
            <v>48.198800857237238</v>
          </cell>
          <cell r="F74">
            <v>62.42842863793345</v>
          </cell>
          <cell r="G74">
            <v>77.416708741468526</v>
          </cell>
          <cell r="H74">
            <v>93.821226985031885</v>
          </cell>
          <cell r="I74">
            <v>111.12501216746941</v>
          </cell>
          <cell r="J74">
            <v>129.23800478429655</v>
          </cell>
          <cell r="K74">
            <v>147.85224438542241</v>
          </cell>
          <cell r="L74">
            <v>170.23357252268642</v>
          </cell>
          <cell r="M74">
            <v>199.17242588780812</v>
          </cell>
          <cell r="N74">
            <v>224.83114004223171</v>
          </cell>
          <cell r="O74">
            <v>252.10972408268532</v>
          </cell>
          <cell r="P74">
            <v>280.50419520442551</v>
          </cell>
          <cell r="Q74">
            <v>309.60079978842759</v>
          </cell>
          <cell r="R74">
            <v>339.05804691422935</v>
          </cell>
          <cell r="S74">
            <v>368.5862219892515</v>
          </cell>
          <cell r="T74">
            <v>397.9353528595538</v>
          </cell>
          <cell r="U74">
            <v>426.88792805032881</v>
          </cell>
          <cell r="V74">
            <v>455.25420884713628</v>
          </cell>
          <cell r="W74">
            <v>483.45691545655723</v>
          </cell>
          <cell r="X74">
            <v>511.75797951269328</v>
          </cell>
          <cell r="Y74">
            <v>539.67696240732243</v>
          </cell>
          <cell r="Z74">
            <v>566.89882116889919</v>
          </cell>
          <cell r="AA74">
            <v>593.19691630332318</v>
          </cell>
          <cell r="AB74">
            <v>618.39993984400758</v>
          </cell>
          <cell r="AC74">
            <v>642.45417503345311</v>
          </cell>
          <cell r="AD74">
            <v>666.44108030763493</v>
          </cell>
          <cell r="AE74">
            <v>690.36262459594514</v>
          </cell>
          <cell r="AF74">
            <v>714.17541968946284</v>
          </cell>
          <cell r="AG74">
            <v>736.65808354587944</v>
          </cell>
          <cell r="AH74">
            <v>757.09538619452769</v>
          </cell>
          <cell r="AI74">
            <v>776.25170443170168</v>
          </cell>
          <cell r="AJ74">
            <v>794.47699205712433</v>
          </cell>
          <cell r="AK74">
            <v>811.95000024971614</v>
          </cell>
          <cell r="AL74">
            <v>828.76216681234155</v>
          </cell>
          <cell r="AM74">
            <v>844.9602335245263</v>
          </cell>
          <cell r="AN74">
            <v>860.56812283140096</v>
          </cell>
          <cell r="AO74">
            <v>875.59796694252725</v>
          </cell>
          <cell r="AP74">
            <v>890.05554582103355</v>
          </cell>
          <cell r="AQ74">
            <v>903.94290185510067</v>
          </cell>
          <cell r="AR74">
            <v>917.25956562912495</v>
          </cell>
          <cell r="AS74">
            <v>930.00312305594616</v>
          </cell>
          <cell r="AT74">
            <v>942.16948813123838</v>
          </cell>
          <cell r="AU74">
            <v>953.75305873178309</v>
          </cell>
          <cell r="AV74">
            <v>964.7468395542187</v>
          </cell>
          <cell r="AW74">
            <v>975.14257097371956</v>
          </cell>
          <cell r="AX74">
            <v>984.93088146110154</v>
          </cell>
          <cell r="AY74">
            <v>994.10147194940077</v>
          </cell>
          <cell r="AZ74">
            <v>1002.6433369720045</v>
          </cell>
          <cell r="BA74">
            <v>1010.5450264271142</v>
          </cell>
          <cell r="BB74">
            <v>1017.7949519743942</v>
          </cell>
          <cell r="BC74">
            <v>1024.3817426473504</v>
          </cell>
          <cell r="BD74">
            <v>1030.2946549601509</v>
          </cell>
          <cell r="BE74">
            <v>1035.5240434697821</v>
          </cell>
          <cell r="BF74">
            <v>1040.0618983738168</v>
          </cell>
          <cell r="BG74">
            <v>1043.9024572670023</v>
          </cell>
          <cell r="BH74">
            <v>1047.0428986516679</v>
          </cell>
          <cell r="BI74">
            <v>1049.4841252187553</v>
          </cell>
        </row>
        <row r="88">
          <cell r="B88">
            <v>2.6244810885327876</v>
          </cell>
          <cell r="C88">
            <v>6.6209828152248367</v>
          </cell>
          <cell r="D88">
            <v>9.1152653546592202</v>
          </cell>
          <cell r="E88">
            <v>11.982677048107066</v>
          </cell>
          <cell r="F88">
            <v>15.233340325396286</v>
          </cell>
          <cell r="G88">
            <v>18.849296427258921</v>
          </cell>
          <cell r="H88">
            <v>22.911594862111055</v>
          </cell>
          <cell r="I88">
            <v>27.348824008903716</v>
          </cell>
          <cell r="J88">
            <v>32.150815625359861</v>
          </cell>
          <cell r="K88">
            <v>36.982853956806338</v>
          </cell>
          <cell r="L88">
            <v>41.881293216515971</v>
          </cell>
          <cell r="M88">
            <v>47.94081815596747</v>
          </cell>
          <cell r="N88">
            <v>53.510334828059094</v>
          </cell>
          <cell r="O88">
            <v>59.231232919827569</v>
          </cell>
          <cell r="P88">
            <v>65.029652618272507</v>
          </cell>
          <cell r="Q88">
            <v>70.84471581725208</v>
          </cell>
          <cell r="R88">
            <v>76.624070719971087</v>
          </cell>
          <cell r="S88">
            <v>82.322330250467417</v>
          </cell>
          <cell r="T88">
            <v>87.900075871743326</v>
          </cell>
          <cell r="U88">
            <v>93.323156124449241</v>
          </cell>
          <cell r="V88">
            <v>98.485165647287801</v>
          </cell>
          <cell r="W88">
            <v>103.38062561343919</v>
          </cell>
          <cell r="X88">
            <v>108.08061270103012</v>
          </cell>
          <cell r="Y88">
            <v>112.54455717601139</v>
          </cell>
          <cell r="Z88">
            <v>116.74210802336663</v>
          </cell>
          <cell r="AA88">
            <v>120.65098050410826</v>
          </cell>
          <cell r="AB88">
            <v>124.27818276015935</v>
          </cell>
          <cell r="AC88">
            <v>127.94703201812621</v>
          </cell>
          <cell r="AD88">
            <v>131.54840004972499</v>
          </cell>
          <cell r="AE88">
            <v>135.07054089839363</v>
          </cell>
          <cell r="AF88">
            <v>138.64344811581412</v>
          </cell>
          <cell r="AG88">
            <v>142.22527028114385</v>
          </cell>
          <cell r="AH88">
            <v>145.64565532072334</v>
          </cell>
          <cell r="AI88">
            <v>148.92832421846063</v>
          </cell>
          <cell r="AJ88">
            <v>152.08940610962844</v>
          </cell>
          <cell r="AK88">
            <v>155.13717771866126</v>
          </cell>
          <cell r="AL88">
            <v>158.07586379080482</v>
          </cell>
          <cell r="AM88">
            <v>160.90763211160129</v>
          </cell>
          <cell r="AN88">
            <v>163.633560509821</v>
          </cell>
          <cell r="AO88">
            <v>166.25408959481851</v>
          </cell>
          <cell r="AP88">
            <v>168.76922705436931</v>
          </cell>
          <cell r="AQ88">
            <v>171.17863695557841</v>
          </cell>
          <cell r="AR88">
            <v>173.48167947283704</v>
          </cell>
          <cell r="AS88">
            <v>175.67743221360118</v>
          </cell>
          <cell r="AT88">
            <v>177.76470747479695</v>
          </cell>
          <cell r="AU88">
            <v>179.74207175115617</v>
          </cell>
          <cell r="AV88">
            <v>181.60787018418796</v>
          </cell>
          <cell r="AW88">
            <v>183.3602571222915</v>
          </cell>
          <cell r="AX88">
            <v>184.99723342912787</v>
          </cell>
          <cell r="AY88">
            <v>186.51669107939605</v>
          </cell>
          <cell r="AZ88">
            <v>187.91646565995191</v>
          </cell>
          <cell r="BA88">
            <v>189.19439753305113</v>
          </cell>
          <cell r="BB88">
            <v>190.34840256776772</v>
          </cell>
          <cell r="BC88">
            <v>191.37655348601831</v>
          </cell>
          <cell r="BD88">
            <v>192.27717299465954</v>
          </cell>
          <cell r="BE88">
            <v>193.0489399835989</v>
          </cell>
          <cell r="BF88">
            <v>193.69101016282181</v>
          </cell>
          <cell r="BG88">
            <v>194.20315259154995</v>
          </cell>
          <cell r="BH88">
            <v>194.58590362590155</v>
          </cell>
          <cell r="BI88">
            <v>194.58590362590155</v>
          </cell>
        </row>
        <row r="92">
          <cell r="B92">
            <v>120.37429413613276</v>
          </cell>
        </row>
        <row r="97">
          <cell r="B97">
            <v>0.35708144186291391</v>
          </cell>
        </row>
        <row r="131">
          <cell r="C131">
            <v>0.11347911052340361</v>
          </cell>
          <cell r="D131">
            <v>6.181315767501043E-2</v>
          </cell>
          <cell r="E131">
            <v>5.3071048927990194E-2</v>
          </cell>
          <cell r="F131">
            <v>4.6571214586525286E-2</v>
          </cell>
          <cell r="G131">
            <v>4.2304591614312437E-2</v>
          </cell>
          <cell r="H131">
            <v>3.9589975140073577E-2</v>
          </cell>
          <cell r="I131">
            <v>3.7084732870935465E-2</v>
          </cell>
          <cell r="J131">
            <v>3.4308694654159644E-2</v>
          </cell>
          <cell r="K131">
            <v>3.2376817098485125E-2</v>
          </cell>
          <cell r="L131">
            <v>3.3753334406396475E-2</v>
          </cell>
          <cell r="M131">
            <v>3.3539112267220964E-2</v>
          </cell>
          <cell r="N131">
            <v>3.1022573200816011E-2</v>
          </cell>
        </row>
        <row r="139">
          <cell r="B139">
            <v>0.10737137381323954</v>
          </cell>
          <cell r="C139">
            <v>9.5127611741347998E-2</v>
          </cell>
          <cell r="D139">
            <v>7.9910324917911654E-2</v>
          </cell>
          <cell r="E139">
            <v>7.168622537359147E-2</v>
          </cell>
          <cell r="F139">
            <v>6.6421905874399154E-2</v>
          </cell>
          <cell r="G139">
            <v>6.1962471044381809E-2</v>
          </cell>
          <cell r="H139">
            <v>5.8121175961130422E-2</v>
          </cell>
          <cell r="I139">
            <v>5.5007740091170598E-2</v>
          </cell>
          <cell r="J139">
            <v>5.231079560999044E-2</v>
          </cell>
          <cell r="K139">
            <v>4.9966327177118741E-2</v>
          </cell>
          <cell r="L139">
            <v>4.7624036807769943E-2</v>
          </cell>
          <cell r="M139">
            <v>4.4621967113585015E-2</v>
          </cell>
          <cell r="N139">
            <v>4.3567200862155736E-2</v>
          </cell>
        </row>
        <row r="153">
          <cell r="B153">
            <v>119.45974868985294</v>
          </cell>
        </row>
      </sheetData>
      <sheetData sheetId="14">
        <row r="18">
          <cell r="B18">
            <v>1.5</v>
          </cell>
        </row>
        <row r="52">
          <cell r="C52">
            <v>-2.1685532885896919</v>
          </cell>
        </row>
        <row r="71">
          <cell r="B71">
            <v>1.6614140194193698</v>
          </cell>
          <cell r="C71">
            <v>1.6230895636787737</v>
          </cell>
          <cell r="D71">
            <v>1.7927116912107417</v>
          </cell>
          <cell r="E71">
            <v>1.9150805387196277</v>
          </cell>
          <cell r="F71">
            <v>2.0057957823545594</v>
          </cell>
          <cell r="G71">
            <v>2.0632679273068191</v>
          </cell>
          <cell r="H71">
            <v>2.1001271404456272</v>
          </cell>
          <cell r="I71">
            <v>2.1372018627646279</v>
          </cell>
          <cell r="J71">
            <v>2.1762247364571983</v>
          </cell>
          <cell r="K71">
            <v>2.218255833597421</v>
          </cell>
          <cell r="L71">
            <v>2.2565300336688145</v>
          </cell>
          <cell r="M71">
            <v>2.2854883019677525</v>
          </cell>
          <cell r="N71">
            <v>2.3425142793719571</v>
          </cell>
          <cell r="O71">
            <v>2.3850607906802574</v>
          </cell>
          <cell r="P71">
            <v>2.4207385963690036</v>
          </cell>
          <cell r="Q71">
            <v>2.4534299112030711</v>
          </cell>
          <cell r="R71">
            <v>2.4851035000253745</v>
          </cell>
          <cell r="S71">
            <v>2.5167256190806269</v>
          </cell>
          <cell r="T71">
            <v>2.5487126983473574</v>
          </cell>
          <cell r="U71">
            <v>2.5811527616874463</v>
          </cell>
          <cell r="V71">
            <v>2.6116708986230952</v>
          </cell>
          <cell r="W71">
            <v>2.6394667696416914</v>
          </cell>
        </row>
        <row r="74">
          <cell r="B74">
            <v>22.851099741812224</v>
          </cell>
          <cell r="C74">
            <v>30.078618990437818</v>
          </cell>
          <cell r="D74">
            <v>43.094496891307287</v>
          </cell>
          <cell r="E74">
            <v>56.516146097182514</v>
          </cell>
          <cell r="F74">
            <v>70.419936771268937</v>
          </cell>
          <cell r="G74">
            <v>84.827271901546894</v>
          </cell>
          <cell r="H74">
            <v>99.731411933807465</v>
          </cell>
          <cell r="I74">
            <v>115.59126637404148</v>
          </cell>
          <cell r="J74">
            <v>132.61700576604375</v>
          </cell>
          <cell r="K74">
            <v>151.0257181755639</v>
          </cell>
          <cell r="L74">
            <v>170.41211587856111</v>
          </cell>
          <cell r="M74">
            <v>189.24199913054483</v>
          </cell>
          <cell r="N74">
            <v>216.95885442324686</v>
          </cell>
          <cell r="O74">
            <v>241.60172145457625</v>
          </cell>
          <cell r="P74">
            <v>264.58417941569093</v>
          </cell>
          <cell r="Q74">
            <v>286.77717481454158</v>
          </cell>
          <cell r="R74">
            <v>308.69596654905069</v>
          </cell>
          <cell r="S74">
            <v>330.63958211026971</v>
          </cell>
          <cell r="T74">
            <v>352.78065229050117</v>
          </cell>
          <cell r="U74">
            <v>375.21986149144135</v>
          </cell>
          <cell r="V74">
            <v>398.01792411919996</v>
          </cell>
          <cell r="W74">
            <v>420.96943182503594</v>
          </cell>
          <cell r="X74">
            <v>443.92331537868097</v>
          </cell>
          <cell r="Y74">
            <v>467.02839006965689</v>
          </cell>
          <cell r="Z74">
            <v>490.37115400627715</v>
          </cell>
          <cell r="AA74">
            <v>514.00392399767679</v>
          </cell>
          <cell r="AB74">
            <v>537.96198333211862</v>
          </cell>
          <cell r="AC74">
            <v>562.34748788477259</v>
          </cell>
          <cell r="AD74">
            <v>588.04511093874737</v>
          </cell>
          <cell r="AE74">
            <v>615.02889160653274</v>
          </cell>
          <cell r="AF74">
            <v>643.21889272717215</v>
          </cell>
          <cell r="AG74">
            <v>671.77341504122728</v>
          </cell>
          <cell r="AH74">
            <v>700.09856012647924</v>
          </cell>
          <cell r="AI74">
            <v>728.56307047562268</v>
          </cell>
          <cell r="AJ74">
            <v>757.36266550631126</v>
          </cell>
          <cell r="AK74">
            <v>786.60602656560513</v>
          </cell>
          <cell r="AL74">
            <v>816.35920072110389</v>
          </cell>
          <cell r="AM74">
            <v>846.66853667103908</v>
          </cell>
          <cell r="AN74">
            <v>877.57211843212633</v>
          </cell>
          <cell r="AO74">
            <v>909.10518056883052</v>
          </cell>
          <cell r="AP74">
            <v>941.30246746520766</v>
          </cell>
          <cell r="AQ74">
            <v>974.19910550240184</v>
          </cell>
          <cell r="AR74">
            <v>1007.830798832556</v>
          </cell>
          <cell r="AS74">
            <v>1042.2337538464178</v>
          </cell>
          <cell r="AT74">
            <v>1077.4445247900346</v>
          </cell>
          <cell r="AU74">
            <v>1113.4998644284703</v>
          </cell>
          <cell r="AV74">
            <v>1150.4366103015659</v>
          </cell>
          <cell r="AW74">
            <v>1188.2916124193723</v>
          </cell>
          <cell r="AX74">
            <v>1227.1016979906537</v>
          </cell>
          <cell r="AY74">
            <v>1266.9036654936931</v>
          </cell>
          <cell r="AZ74">
            <v>1307.7343002462833</v>
          </cell>
          <cell r="BA74">
            <v>1349.6304047037545</v>
          </cell>
          <cell r="BB74">
            <v>1392.6288381085355</v>
          </cell>
          <cell r="BC74">
            <v>1436.7665614410878</v>
          </cell>
          <cell r="BD74">
            <v>1482.0806847387578</v>
          </cell>
          <cell r="BE74">
            <v>1528.6085147302024</v>
          </cell>
          <cell r="BF74">
            <v>1576.3876014001999</v>
          </cell>
          <cell r="BG74">
            <v>1625.4557825901684</v>
          </cell>
          <cell r="BH74">
            <v>1675.8512260916723</v>
          </cell>
          <cell r="BI74">
            <v>1727.6124689370108</v>
          </cell>
        </row>
        <row r="88">
          <cell r="B88">
            <v>34.276554187636506</v>
          </cell>
          <cell r="C88">
            <v>38.945120335899261</v>
          </cell>
          <cell r="D88">
            <v>46.942169003167649</v>
          </cell>
          <cell r="E88">
            <v>54.913376363511723</v>
          </cell>
          <cell r="F88">
            <v>63.051358303044232</v>
          </cell>
          <cell r="G88">
            <v>71.488048849182036</v>
          </cell>
          <cell r="H88">
            <v>80.093195188793331</v>
          </cell>
          <cell r="I88">
            <v>88.890010766589782</v>
          </cell>
          <cell r="J88">
            <v>97.875483803029411</v>
          </cell>
          <cell r="K88">
            <v>107.19138665808818</v>
          </cell>
          <cell r="L88">
            <v>117.06378971726595</v>
          </cell>
          <cell r="M88">
            <v>124.76371287275092</v>
          </cell>
          <cell r="N88">
            <v>136.15207454786216</v>
          </cell>
          <cell r="O88">
            <v>146.89015006268718</v>
          </cell>
          <cell r="P88">
            <v>157.29590378777712</v>
          </cell>
          <cell r="Q88">
            <v>167.54465520191283</v>
          </cell>
          <cell r="R88">
            <v>177.73325806768776</v>
          </cell>
          <cell r="S88">
            <v>187.91544843856943</v>
          </cell>
          <cell r="T88">
            <v>198.12151757620495</v>
          </cell>
          <cell r="U88">
            <v>208.36926110651555</v>
          </cell>
          <cell r="V88">
            <v>218.75030348944077</v>
          </cell>
          <cell r="W88">
            <v>229.24260512565422</v>
          </cell>
          <cell r="X88">
            <v>239.74538550345386</v>
          </cell>
          <cell r="Y88">
            <v>250.28420340536871</v>
          </cell>
          <cell r="Z88">
            <v>260.87465385206468</v>
          </cell>
          <cell r="AA88">
            <v>271.52815331394208</v>
          </cell>
          <cell r="AB88">
            <v>282.31073711266879</v>
          </cell>
          <cell r="AC88">
            <v>293.85633891796698</v>
          </cell>
          <cell r="AD88">
            <v>305.90376146311024</v>
          </cell>
          <cell r="AE88">
            <v>318.39237598938655</v>
          </cell>
          <cell r="AF88">
            <v>331.50443494028281</v>
          </cell>
          <cell r="AG88">
            <v>345.11199038112221</v>
          </cell>
          <cell r="AH88">
            <v>358.88203536895304</v>
          </cell>
          <cell r="AI88">
            <v>372.86431211269996</v>
          </cell>
          <cell r="AJ88">
            <v>387.08877712361601</v>
          </cell>
          <cell r="AK88">
            <v>401.57628549230515</v>
          </cell>
          <cell r="AL88">
            <v>416.34411224720907</v>
          </cell>
          <cell r="AM88">
            <v>431.40849805283358</v>
          </cell>
          <cell r="AN88">
            <v>446.78570747477301</v>
          </cell>
          <cell r="AO88">
            <v>462.49237796791834</v>
          </cell>
          <cell r="AP88">
            <v>478.54555658316144</v>
          </cell>
          <cell r="AQ88">
            <v>494.96261971269752</v>
          </cell>
          <cell r="AR88">
            <v>511.76116656742988</v>
          </cell>
          <cell r="AS88">
            <v>528.95892432026289</v>
          </cell>
          <cell r="AT88">
            <v>546.57367735540822</v>
          </cell>
          <cell r="AU88">
            <v>564.62322158052996</v>
          </cell>
          <cell r="AV88">
            <v>583.12534024386287</v>
          </cell>
          <cell r="AW88">
            <v>602.09779648145673</v>
          </cell>
          <cell r="AX88">
            <v>621.55833803547137</v>
          </cell>
          <cell r="AY88">
            <v>641.52471031989739</v>
          </cell>
          <cell r="AZ88">
            <v>662.01467484351997</v>
          </cell>
          <cell r="BA88">
            <v>683.04603075622379</v>
          </cell>
          <cell r="BB88">
            <v>704.63663790703868</v>
          </cell>
          <cell r="BC88">
            <v>726.80444028698662</v>
          </cell>
          <cell r="BD88">
            <v>749.56748909407224</v>
          </cell>
          <cell r="BE88">
            <v>772.9439649243933</v>
          </cell>
          <cell r="BF88">
            <v>796.95219878438911</v>
          </cell>
          <cell r="BG88">
            <v>821.61069175327827</v>
          </cell>
          <cell r="BH88">
            <v>846.93813321666664</v>
          </cell>
          <cell r="BI88">
            <v>846.93813321666664</v>
          </cell>
        </row>
        <row r="92">
          <cell r="B92">
            <v>663.1072917468</v>
          </cell>
        </row>
        <row r="97">
          <cell r="B97">
            <v>0.17851791916683227</v>
          </cell>
        </row>
        <row r="131">
          <cell r="C131">
            <v>4.7070923504477884E-2</v>
          </cell>
          <cell r="D131">
            <v>4.7472931191364698E-2</v>
          </cell>
          <cell r="E131">
            <v>4.2166210450230709E-2</v>
          </cell>
          <cell r="F131">
            <v>3.8173259517992428E-2</v>
          </cell>
          <cell r="G131">
            <v>3.484727953941974E-2</v>
          </cell>
          <cell r="H131">
            <v>3.2685846817470908E-2</v>
          </cell>
          <cell r="I131">
            <v>3.1383525535602204E-2</v>
          </cell>
          <cell r="J131">
            <v>3.0386844898771276E-2</v>
          </cell>
          <cell r="K131">
            <v>2.9617034059145668E-2</v>
          </cell>
          <cell r="L131">
            <v>2.7265110284536868E-2</v>
          </cell>
          <cell r="M131">
            <v>2.7053369193064586E-2</v>
          </cell>
          <cell r="N131">
            <v>2.7969113101572921E-2</v>
          </cell>
        </row>
        <row r="139">
          <cell r="B139">
            <v>9.7474906703890765E-2</v>
          </cell>
          <cell r="C139">
            <v>9.3965910818179135E-2</v>
          </cell>
          <cell r="D139">
            <v>7.8699659949478792E-2</v>
          </cell>
          <cell r="E139">
            <v>7.0401072956106439E-2</v>
          </cell>
          <cell r="F139">
            <v>6.5047948237174261E-2</v>
          </cell>
          <cell r="G139">
            <v>6.0492792732835574E-2</v>
          </cell>
          <cell r="H139">
            <v>5.6549768342605861E-2</v>
          </cell>
          <cell r="I139">
            <v>5.3328094965226211E-2</v>
          </cell>
          <cell r="J139">
            <v>5.0496262480697607E-2</v>
          </cell>
          <cell r="K139">
            <v>4.785869983010077E-2</v>
          </cell>
          <cell r="L139">
            <v>4.5345220762639624E-2</v>
          </cell>
          <cell r="M139">
            <v>4.3506914156298745E-2</v>
          </cell>
          <cell r="N139">
            <v>3.9029533400146393E-2</v>
          </cell>
        </row>
        <row r="153">
          <cell r="B153">
            <v>658.76614393449381</v>
          </cell>
        </row>
      </sheetData>
      <sheetData sheetId="15">
        <row r="18">
          <cell r="B18">
            <v>1.5</v>
          </cell>
        </row>
        <row r="52">
          <cell r="C52">
            <v>0.65631052139826807</v>
          </cell>
        </row>
        <row r="71">
          <cell r="B71">
            <v>0.40499472440009932</v>
          </cell>
          <cell r="C71">
            <v>0.72268116278293004</v>
          </cell>
          <cell r="D71">
            <v>0.95136415657421813</v>
          </cell>
          <cell r="E71">
            <v>1.1734121911428506</v>
          </cell>
          <cell r="F71">
            <v>1.3877544322073625</v>
          </cell>
          <cell r="G71">
            <v>1.5666798695438477</v>
          </cell>
          <cell r="H71">
            <v>1.7202446238719169</v>
          </cell>
          <cell r="I71">
            <v>1.8697544930003287</v>
          </cell>
          <cell r="J71">
            <v>2.0153049734975514</v>
          </cell>
          <cell r="K71">
            <v>2.1569130035423534</v>
          </cell>
          <cell r="L71">
            <v>2.2932145381290616</v>
          </cell>
          <cell r="M71">
            <v>2.4238548520276879</v>
          </cell>
          <cell r="N71">
            <v>2.5518391587013176</v>
          </cell>
          <cell r="O71">
            <v>2.6690876081434101</v>
          </cell>
          <cell r="P71">
            <v>2.7768567292402708</v>
          </cell>
          <cell r="Q71">
            <v>2.8758574231306961</v>
          </cell>
          <cell r="R71">
            <v>2.9665441811816722</v>
          </cell>
          <cell r="S71">
            <v>3.0492493850710729</v>
          </cell>
          <cell r="T71">
            <v>3.1242294178803078</v>
          </cell>
          <cell r="U71">
            <v>3.1916673585352386</v>
          </cell>
          <cell r="V71">
            <v>3.2701280434948452</v>
          </cell>
          <cell r="W71">
            <v>3.3647211053071073</v>
          </cell>
        </row>
        <row r="74">
          <cell r="B74">
            <v>4.1191882823091737</v>
          </cell>
          <cell r="C74">
            <v>8.5985768584690909</v>
          </cell>
          <cell r="D74">
            <v>15.284539207214246</v>
          </cell>
          <cell r="E74">
            <v>23.986043273460641</v>
          </cell>
          <cell r="F74">
            <v>34.849159164963538</v>
          </cell>
          <cell r="G74">
            <v>47.416415483722034</v>
          </cell>
          <cell r="H74">
            <v>61.707557782972415</v>
          </cell>
          <cell r="I74">
            <v>78.170408913682593</v>
          </cell>
          <cell r="J74">
            <v>96.909014451055938</v>
          </cell>
          <cell r="K74">
            <v>118.02452758745257</v>
          </cell>
          <cell r="L74">
            <v>141.56373172741027</v>
          </cell>
          <cell r="M74">
            <v>167.57112623995161</v>
          </cell>
          <cell r="N74">
            <v>196.61599783476385</v>
          </cell>
          <cell r="O74">
            <v>226.62233993868102</v>
          </cell>
          <cell r="P74">
            <v>257.52847289401728</v>
          </cell>
          <cell r="Q74">
            <v>289.1937146280755</v>
          </cell>
          <cell r="R74">
            <v>321.43498364237297</v>
          </cell>
          <cell r="S74">
            <v>354.05267290046379</v>
          </cell>
          <cell r="T74">
            <v>386.84787818205575</v>
          </cell>
          <cell r="U74">
            <v>419.63327220184397</v>
          </cell>
          <cell r="V74">
            <v>452.23947504500171</v>
          </cell>
          <cell r="W74">
            <v>486.37145761996885</v>
          </cell>
          <cell r="X74">
            <v>523.33072184690263</v>
          </cell>
          <cell r="Y74">
            <v>562.08267632692673</v>
          </cell>
          <cell r="Z74">
            <v>602.00104393894924</v>
          </cell>
          <cell r="AA74">
            <v>642.69619320167499</v>
          </cell>
          <cell r="AB74">
            <v>683.92195352800013</v>
          </cell>
          <cell r="AC74">
            <v>725.72515647417401</v>
          </cell>
          <cell r="AD74">
            <v>769.63401965879768</v>
          </cell>
          <cell r="AE74">
            <v>815.58259967801928</v>
          </cell>
          <cell r="AF74">
            <v>863.3881132063209</v>
          </cell>
          <cell r="AG74">
            <v>911.75920903891097</v>
          </cell>
          <cell r="AH74">
            <v>959.72565833188719</v>
          </cell>
          <cell r="AI74">
            <v>1007.7108307047008</v>
          </cell>
          <cell r="AJ74">
            <v>1055.9165350224105</v>
          </cell>
          <cell r="AK74">
            <v>1104.4408539888086</v>
          </cell>
          <cell r="AL74">
            <v>1153.3368285260149</v>
          </cell>
          <cell r="AM74">
            <v>1202.6417023250626</v>
          </cell>
          <cell r="AN74">
            <v>1252.3904407449968</v>
          </cell>
          <cell r="AO74">
            <v>1302.6211480031675</v>
          </cell>
          <cell r="AP74">
            <v>1353.3765232642204</v>
          </cell>
          <cell r="AQ74">
            <v>1404.7035424381543</v>
          </cell>
          <cell r="AR74">
            <v>1456.6524780795894</v>
          </cell>
          <cell r="AS74">
            <v>1509.2757918591333</v>
          </cell>
          <cell r="AT74">
            <v>1562.6271318433037</v>
          </cell>
          <cell r="AU74">
            <v>1616.7605149074193</v>
          </cell>
          <cell r="AV74">
            <v>1671.7297028647276</v>
          </cell>
          <cell r="AW74">
            <v>1727.5877506737484</v>
          </cell>
          <cell r="AX74">
            <v>1784.3866954737371</v>
          </cell>
          <cell r="AY74">
            <v>1842.1773551391773</v>
          </cell>
          <cell r="AZ74">
            <v>1901.0092088715551</v>
          </cell>
          <cell r="BA74">
            <v>1960.9303372855329</v>
          </cell>
          <cell r="BB74">
            <v>2021.9874042374954</v>
          </cell>
          <cell r="BC74">
            <v>2084.2256667953902</v>
          </cell>
          <cell r="BD74">
            <v>2147.6890031383018</v>
          </cell>
          <cell r="BE74">
            <v>2212.4199508448864</v>
          </cell>
          <cell r="BF74">
            <v>2278.4597500850837</v>
          </cell>
          <cell r="BG74">
            <v>2345.8483877849367</v>
          </cell>
          <cell r="BH74">
            <v>2414.6246399963507</v>
          </cell>
          <cell r="BI74">
            <v>2484.8261105621436</v>
          </cell>
        </row>
        <row r="88">
          <cell r="B88">
            <v>1.5649188229167919</v>
          </cell>
          <cell r="C88">
            <v>2.6694245469302165</v>
          </cell>
          <cell r="D88">
            <v>3.9599966564153859</v>
          </cell>
          <cell r="E88">
            <v>5.5645722649543563</v>
          </cell>
          <cell r="F88">
            <v>7.5577457228695062</v>
          </cell>
          <cell r="G88">
            <v>9.9249492329896079</v>
          </cell>
          <cell r="H88">
            <v>12.655656277121887</v>
          </cell>
          <cell r="I88">
            <v>15.777320926293307</v>
          </cell>
          <cell r="J88">
            <v>19.284321452211682</v>
          </cell>
          <cell r="K88">
            <v>23.166806960427131</v>
          </cell>
          <cell r="L88">
            <v>27.405449722857696</v>
          </cell>
          <cell r="M88">
            <v>31.944328109108959</v>
          </cell>
          <cell r="N88">
            <v>36.94926264377996</v>
          </cell>
          <cell r="O88">
            <v>42.195830116182087</v>
          </cell>
          <cell r="P88">
            <v>47.66182815124327</v>
          </cell>
          <cell r="Q88">
            <v>53.320314384368473</v>
          </cell>
          <cell r="R88">
            <v>59.14257630709303</v>
          </cell>
          <cell r="S88">
            <v>65.100096920750616</v>
          </cell>
          <cell r="T88">
            <v>71.165820435017366</v>
          </cell>
          <cell r="U88">
            <v>77.314923607520058</v>
          </cell>
          <cell r="V88">
            <v>83.322533633275569</v>
          </cell>
          <cell r="W88">
            <v>89.225703381515117</v>
          </cell>
          <cell r="X88">
            <v>95.27015218954358</v>
          </cell>
          <cell r="Y88">
            <v>101.38699452851831</v>
          </cell>
          <cell r="Z88">
            <v>107.53212444744753</v>
          </cell>
          <cell r="AA88">
            <v>113.67737295041293</v>
          </cell>
          <cell r="AB88">
            <v>119.85489611049991</v>
          </cell>
          <cell r="AC88">
            <v>126.43376340417903</v>
          </cell>
          <cell r="AD88">
            <v>133.26164464826857</v>
          </cell>
          <cell r="AE88">
            <v>140.29557064500725</v>
          </cell>
          <cell r="AF88">
            <v>147.60606094635693</v>
          </cell>
          <cell r="AG88">
            <v>155.12286596021846</v>
          </cell>
          <cell r="AH88">
            <v>162.67829722004782</v>
          </cell>
          <cell r="AI88">
            <v>170.28545188870146</v>
          </cell>
          <cell r="AJ88">
            <v>177.95102883305447</v>
          </cell>
          <cell r="AK88">
            <v>185.679581956059</v>
          </cell>
          <cell r="AL88">
            <v>193.47564289268632</v>
          </cell>
          <cell r="AM88">
            <v>201.34452390678729</v>
          </cell>
          <cell r="AN88">
            <v>209.29248790878353</v>
          </cell>
          <cell r="AO88">
            <v>217.3266438580836</v>
          </cell>
          <cell r="AP88">
            <v>225.45474714580888</v>
          </cell>
          <cell r="AQ88">
            <v>233.68498952623227</v>
          </cell>
          <cell r="AR88">
            <v>242.02581403018687</v>
          </cell>
          <cell r="AS88">
            <v>250.48576594888107</v>
          </cell>
          <cell r="AT88">
            <v>259.07337973067337</v>
          </cell>
          <cell r="AU88">
            <v>267.79709709611001</v>
          </cell>
          <cell r="AV88">
            <v>276.66521041810284</v>
          </cell>
          <cell r="AW88">
            <v>285.68582563779421</v>
          </cell>
          <cell r="AX88">
            <v>294.86683978244389</v>
          </cell>
          <cell r="AY88">
            <v>304.21592908168793</v>
          </cell>
          <cell r="AZ88">
            <v>313.74054454967177</v>
          </cell>
          <cell r="BA88">
            <v>323.44791264226711</v>
          </cell>
          <cell r="BB88">
            <v>333.34503919809504</v>
          </cell>
          <cell r="BC88">
            <v>343.4387153414948</v>
          </cell>
          <cell r="BD88">
            <v>353.73552438541753</v>
          </cell>
          <cell r="BE88">
            <v>364.24184904390654</v>
          </cell>
          <cell r="BF88">
            <v>374.96387846655568</v>
          </cell>
          <cell r="BG88">
            <v>385.90761475710531</v>
          </cell>
          <cell r="BH88">
            <v>397.07887874790759</v>
          </cell>
          <cell r="BI88">
            <v>397.07887874790759</v>
          </cell>
        </row>
        <row r="92">
          <cell r="B92">
            <v>75.388322814840734</v>
          </cell>
        </row>
        <row r="97">
          <cell r="B97">
            <v>0.2948464854719452</v>
          </cell>
        </row>
        <row r="131">
          <cell r="C131">
            <v>9.642065082147673E-2</v>
          </cell>
          <cell r="D131">
            <v>7.8391486579587125E-2</v>
          </cell>
          <cell r="E131">
            <v>6.885424192427414E-2</v>
          </cell>
          <cell r="F131">
            <v>6.0888451187645874E-2</v>
          </cell>
          <cell r="G131">
            <v>5.3553316151266309E-2</v>
          </cell>
          <cell r="H131">
            <v>4.8786233852765704E-2</v>
          </cell>
          <cell r="I131">
            <v>4.5611209430433619E-2</v>
          </cell>
          <cell r="J131">
            <v>4.2833122524225338E-2</v>
          </cell>
          <cell r="K131">
            <v>4.034661972881394E-2</v>
          </cell>
          <cell r="L131">
            <v>3.8015088891720741E-2</v>
          </cell>
          <cell r="M131">
            <v>3.6295625656358473E-2</v>
          </cell>
          <cell r="N131">
            <v>3.475984762518456E-2</v>
          </cell>
        </row>
        <row r="153">
          <cell r="B153">
            <v>74.875200064615697</v>
          </cell>
        </row>
      </sheetData>
      <sheetData sheetId="16">
        <row r="18">
          <cell r="B18">
            <v>1.5</v>
          </cell>
        </row>
        <row r="52">
          <cell r="C52">
            <v>-0.25656076313964604</v>
          </cell>
        </row>
        <row r="71">
          <cell r="B71">
            <v>0.58943423723936128</v>
          </cell>
          <cell r="C71">
            <v>0.80698509993939882</v>
          </cell>
          <cell r="D71">
            <v>1.0437807646262807</v>
          </cell>
          <cell r="E71">
            <v>1.2741570701987794</v>
          </cell>
          <cell r="F71">
            <v>1.4943348640734322</v>
          </cell>
          <cell r="G71">
            <v>1.6747197332386352</v>
          </cell>
          <cell r="H71">
            <v>1.8347303154409633</v>
          </cell>
          <cell r="I71">
            <v>1.9989180768349732</v>
          </cell>
          <cell r="J71">
            <v>2.1686475625758823</v>
          </cell>
          <cell r="K71">
            <v>2.3449627288598589</v>
          </cell>
          <cell r="L71">
            <v>2.4723182617969615</v>
          </cell>
          <cell r="M71">
            <v>2.5384392181623525</v>
          </cell>
          <cell r="N71">
            <v>2.6206100353716599</v>
          </cell>
          <cell r="O71">
            <v>2.6857717381647794</v>
          </cell>
          <cell r="P71">
            <v>2.7397239837985961</v>
          </cell>
          <cell r="Q71">
            <v>2.7856459181929547</v>
          </cell>
          <cell r="R71">
            <v>2.8253350639565067</v>
          </cell>
          <cell r="S71">
            <v>2.8598454957461161</v>
          </cell>
          <cell r="T71">
            <v>2.8898041132982546</v>
          </cell>
          <cell r="U71">
            <v>2.9155630005540618</v>
          </cell>
          <cell r="V71">
            <v>2.9528266614703571</v>
          </cell>
          <cell r="W71">
            <v>3.0053335151292324</v>
          </cell>
        </row>
        <row r="74">
          <cell r="B74">
            <v>5.4160684888199055</v>
          </cell>
          <cell r="C74">
            <v>10.802093009089035</v>
          </cell>
          <cell r="D74">
            <v>18.12667308553803</v>
          </cell>
          <cell r="E74">
            <v>27.157495090414514</v>
          </cell>
          <cell r="F74">
            <v>37.875086437772744</v>
          </cell>
          <cell r="G74">
            <v>49.675519048177236</v>
          </cell>
          <cell r="H74">
            <v>62.810101074967271</v>
          </cell>
          <cell r="I74">
            <v>77.862065412615692</v>
          </cell>
          <cell r="J74">
            <v>95.071481311365886</v>
          </cell>
          <cell r="K74">
            <v>114.69721680902641</v>
          </cell>
          <cell r="L74">
            <v>133.96388600867428</v>
          </cell>
          <cell r="M74">
            <v>150.8878770192502</v>
          </cell>
          <cell r="N74">
            <v>172.9849209544482</v>
          </cell>
          <cell r="O74">
            <v>193.47210538251534</v>
          </cell>
          <cell r="P74">
            <v>212.97157075377956</v>
          </cell>
          <cell r="Q74">
            <v>231.83871732707965</v>
          </cell>
          <cell r="R74">
            <v>250.25881522735722</v>
          </cell>
          <cell r="S74">
            <v>268.3179260696254</v>
          </cell>
          <cell r="T74">
            <v>286.04805759524896</v>
          </cell>
          <cell r="U74">
            <v>303.45430922727428</v>
          </cell>
          <cell r="V74">
            <v>320.53052453498407</v>
          </cell>
          <cell r="W74">
            <v>338.46001435817982</v>
          </cell>
          <cell r="X74">
            <v>358.08598910664239</v>
          </cell>
          <cell r="Y74">
            <v>378.74501801557921</v>
          </cell>
          <cell r="Z74">
            <v>400.06364277005633</v>
          </cell>
          <cell r="AA74">
            <v>421.83093046192437</v>
          </cell>
          <cell r="AB74">
            <v>443.93128885564232</v>
          </cell>
          <cell r="AC74">
            <v>466.34744661652871</v>
          </cell>
          <cell r="AD74">
            <v>490.10083843534875</v>
          </cell>
          <cell r="AE74">
            <v>515.11687159529367</v>
          </cell>
          <cell r="AF74">
            <v>541.28561845761897</v>
          </cell>
          <cell r="AG74">
            <v>567.87670803102321</v>
          </cell>
          <cell r="AH74">
            <v>594.36294239283711</v>
          </cell>
          <cell r="AI74">
            <v>621.0156087635645</v>
          </cell>
          <cell r="AJ74">
            <v>647.9712611378809</v>
          </cell>
          <cell r="AK74">
            <v>675.30299196301371</v>
          </cell>
          <cell r="AL74">
            <v>703.05538328061994</v>
          </cell>
          <cell r="AM74">
            <v>731.2620537020232</v>
          </cell>
          <cell r="AN74">
            <v>759.95395291015097</v>
          </cell>
          <cell r="AO74">
            <v>789.16289224112325</v>
          </cell>
          <cell r="AP74">
            <v>818.92273176211404</v>
          </cell>
          <cell r="AQ74">
            <v>849.26949592132428</v>
          </cell>
          <cell r="AR74">
            <v>880.24106395116837</v>
          </cell>
          <cell r="AS74">
            <v>911.87674706685732</v>
          </cell>
          <cell r="AT74">
            <v>944.21689074097003</v>
          </cell>
          <cell r="AU74">
            <v>977.30255322456298</v>
          </cell>
          <cell r="AV74">
            <v>1011.1752702195388</v>
          </cell>
          <cell r="AW74">
            <v>1045.8768979304034</v>
          </cell>
          <cell r="AX74">
            <v>1081.4495207092928</v>
          </cell>
          <cell r="AY74">
            <v>1117.9354089039241</v>
          </cell>
          <cell r="AZ74">
            <v>1155.3770141430336</v>
          </cell>
          <cell r="BA74">
            <v>1193.8169915992089</v>
          </cell>
          <cell r="BB74">
            <v>1233.2982410533373</v>
          </cell>
          <cell r="BC74">
            <v>1273.8639605723847</v>
          </cell>
          <cell r="BD74">
            <v>1315.5577082307666</v>
          </cell>
          <cell r="BE74">
            <v>1358.4234685728165</v>
          </cell>
          <cell r="BF74">
            <v>1402.5057214806011</v>
          </cell>
          <cell r="BG74">
            <v>1447.8495118351616</v>
          </cell>
          <cell r="BH74">
            <v>1494.5005188932485</v>
          </cell>
          <cell r="BI74">
            <v>1542.5051246904254</v>
          </cell>
        </row>
        <row r="88">
          <cell r="B88">
            <v>6.2430772936210071</v>
          </cell>
          <cell r="C88">
            <v>8.6209180527694755</v>
          </cell>
          <cell r="D88">
            <v>11.383381158223552</v>
          </cell>
          <cell r="E88">
            <v>14.437907551475703</v>
          </cell>
          <cell r="F88">
            <v>17.88612635489444</v>
          </cell>
          <cell r="G88">
            <v>21.596336878703674</v>
          </cell>
          <cell r="H88">
            <v>25.538670627297574</v>
          </cell>
          <cell r="I88">
            <v>29.748858784489332</v>
          </cell>
          <cell r="J88">
            <v>34.207102390429554</v>
          </cell>
          <cell r="K88">
            <v>39.241638828080475</v>
          </cell>
          <cell r="L88">
            <v>44.663847046544113</v>
          </cell>
          <cell r="M88">
            <v>49.33621661784511</v>
          </cell>
          <cell r="N88">
            <v>55.147873500458701</v>
          </cell>
          <cell r="O88">
            <v>60.89761384448169</v>
          </cell>
          <cell r="P88">
            <v>66.640185839326449</v>
          </cell>
          <cell r="Q88">
            <v>72.399745174215241</v>
          </cell>
          <cell r="R88">
            <v>78.184267751066656</v>
          </cell>
          <cell r="S88">
            <v>83.99358657473789</v>
          </cell>
          <cell r="T88">
            <v>89.823982678820414</v>
          </cell>
          <cell r="U88">
            <v>95.670755727230571</v>
          </cell>
          <cell r="V88">
            <v>101.29986816659299</v>
          </cell>
          <cell r="W88">
            <v>106.77990501655491</v>
          </cell>
          <cell r="X88">
            <v>112.40254463426329</v>
          </cell>
          <cell r="Y88">
            <v>118.10281074620283</v>
          </cell>
          <cell r="Z88">
            <v>123.84384930641448</v>
          </cell>
          <cell r="AA88">
            <v>129.6063603451519</v>
          </cell>
          <cell r="AB88">
            <v>135.39967551244854</v>
          </cell>
          <cell r="AC88">
            <v>141.66744049587069</v>
          </cell>
          <cell r="AD88">
            <v>148.21721686367334</v>
          </cell>
          <cell r="AE88">
            <v>155.00870849960262</v>
          </cell>
          <cell r="AF88">
            <v>162.1183328597225</v>
          </cell>
          <cell r="AG88">
            <v>169.47912268506886</v>
          </cell>
          <cell r="AH88">
            <v>176.92671070402179</v>
          </cell>
          <cell r="AI88">
            <v>184.47903955111792</v>
          </cell>
          <cell r="AJ88">
            <v>192.14700386284576</v>
          </cell>
          <cell r="AK88">
            <v>199.93876906690983</v>
          </cell>
          <cell r="AL88">
            <v>207.86206339190898</v>
          </cell>
          <cell r="AM88">
            <v>215.92510841563308</v>
          </cell>
          <cell r="AN88">
            <v>224.13689206905289</v>
          </cell>
          <cell r="AO88">
            <v>232.50714983942868</v>
          </cell>
          <cell r="AP88">
            <v>241.04623723720221</v>
          </cell>
          <cell r="AQ88">
            <v>249.76498017218231</v>
          </cell>
          <cell r="AR88">
            <v>258.67454032530839</v>
          </cell>
          <cell r="AS88">
            <v>267.78630812065592</v>
          </cell>
          <cell r="AT88">
            <v>277.11182456125641</v>
          </cell>
          <cell r="AU88">
            <v>286.66272853478296</v>
          </cell>
          <cell r="AV88">
            <v>296.45072478918883</v>
          </cell>
          <cell r="AW88">
            <v>306.48756784218358</v>
          </cell>
          <cell r="AX88">
            <v>316.78505772674686</v>
          </cell>
          <cell r="AY88">
            <v>327.35504425976274</v>
          </cell>
          <cell r="AZ88">
            <v>338.20943726434621</v>
          </cell>
          <cell r="BA88">
            <v>349.36022080947868</v>
          </cell>
          <cell r="BB88">
            <v>360.81947003983254</v>
          </cell>
          <cell r="BC88">
            <v>372.59936956442766</v>
          </cell>
          <cell r="BD88">
            <v>384.71223267330606</v>
          </cell>
          <cell r="BE88">
            <v>397.17052087585398</v>
          </cell>
          <cell r="BF88">
            <v>409.98686341976918</v>
          </cell>
          <cell r="BG88">
            <v>423.17407657008187</v>
          </cell>
          <cell r="BH88">
            <v>436.74518251427463</v>
          </cell>
          <cell r="BI88">
            <v>436.74518251427463</v>
          </cell>
        </row>
        <row r="92">
          <cell r="B92">
            <v>170.38979076595393</v>
          </cell>
        </row>
        <row r="97">
          <cell r="B97">
            <v>0.25700191079110363</v>
          </cell>
        </row>
        <row r="153">
          <cell r="B153">
            <v>168.84243613178649</v>
          </cell>
        </row>
      </sheetData>
      <sheetData sheetId="17">
        <row r="18">
          <cell r="B18">
            <v>1.5</v>
          </cell>
        </row>
        <row r="52">
          <cell r="C52">
            <v>0.70537992054799759</v>
          </cell>
        </row>
        <row r="71">
          <cell r="B71">
            <v>0.1913029872516217</v>
          </cell>
          <cell r="C71">
            <v>0.24390148283972424</v>
          </cell>
          <cell r="D71">
            <v>0.35373965665690793</v>
          </cell>
          <cell r="E71">
            <v>0.48190410400724792</v>
          </cell>
          <cell r="F71">
            <v>0.62614981120205215</v>
          </cell>
          <cell r="G71">
            <v>0.75923102203317983</v>
          </cell>
          <cell r="H71">
            <v>0.87886281142558276</v>
          </cell>
          <cell r="I71">
            <v>1.0061000537074152</v>
          </cell>
          <cell r="J71">
            <v>1.1410759569932325</v>
          </cell>
          <cell r="K71">
            <v>1.2837912721323812</v>
          </cell>
          <cell r="L71">
            <v>1.3950952995648955</v>
          </cell>
          <cell r="M71">
            <v>1.4668987160732347</v>
          </cell>
          <cell r="N71">
            <v>1.5300805204545829</v>
          </cell>
          <cell r="O71">
            <v>1.5871286069457242</v>
          </cell>
          <cell r="P71">
            <v>1.6379273181744898</v>
          </cell>
          <cell r="Q71">
            <v>1.6824993000530297</v>
          </cell>
          <cell r="R71">
            <v>1.7209689530123982</v>
          </cell>
          <cell r="S71">
            <v>1.7535273679637569</v>
          </cell>
          <cell r="T71">
            <v>1.7803973252844589</v>
          </cell>
          <cell r="U71">
            <v>1.8018013712341094</v>
          </cell>
          <cell r="V71">
            <v>1.828560198022104</v>
          </cell>
          <cell r="W71">
            <v>1.8634157086655028</v>
          </cell>
        </row>
        <row r="74">
          <cell r="B74">
            <v>2.1347524454330222</v>
          </cell>
          <cell r="C74">
            <v>4.6022841639085659</v>
          </cell>
          <cell r="D74">
            <v>9.017791027933681</v>
          </cell>
          <cell r="E74">
            <v>15.634177715275364</v>
          </cell>
          <cell r="F74">
            <v>24.95515532496028</v>
          </cell>
          <cell r="G74">
            <v>36.459624563271468</v>
          </cell>
          <cell r="H74">
            <v>49.997731946871752</v>
          </cell>
          <cell r="I74">
            <v>66.662646119546935</v>
          </cell>
          <cell r="J74">
            <v>86.867050939469422</v>
          </cell>
          <cell r="K74">
            <v>111.01690746535654</v>
          </cell>
          <cell r="L74">
            <v>135.85590566116923</v>
          </cell>
          <cell r="M74">
            <v>160.02237364383402</v>
          </cell>
          <cell r="N74">
            <v>184.53569105368513</v>
          </cell>
          <cell r="O74">
            <v>209.9472099130233</v>
          </cell>
          <cell r="P74">
            <v>235.90681309883161</v>
          </cell>
          <cell r="Q74">
            <v>262.08094141466006</v>
          </cell>
          <cell r="R74">
            <v>288.16172835004522</v>
          </cell>
          <cell r="S74">
            <v>313.87289822334492</v>
          </cell>
          <cell r="T74">
            <v>338.97354056567997</v>
          </cell>
          <cell r="U74">
            <v>363.25989160055974</v>
          </cell>
          <cell r="V74">
            <v>386.56539488598781</v>
          </cell>
          <cell r="W74">
            <v>410.35762624778175</v>
          </cell>
          <cell r="X74">
            <v>435.67675236391017</v>
          </cell>
          <cell r="Y74">
            <v>463.71736238752283</v>
          </cell>
          <cell r="Z74">
            <v>493.17187553782151</v>
          </cell>
          <cell r="AA74">
            <v>523.28268993162158</v>
          </cell>
          <cell r="AB74">
            <v>553.59426711573474</v>
          </cell>
          <cell r="AC74">
            <v>584.17991663711507</v>
          </cell>
          <cell r="AD74">
            <v>616.1122013098701</v>
          </cell>
          <cell r="AE74">
            <v>649.41614371345167</v>
          </cell>
          <cell r="AF74">
            <v>683.95932256826211</v>
          </cell>
          <cell r="AG74">
            <v>718.70336878494504</v>
          </cell>
          <cell r="AH74">
            <v>752.89008964994866</v>
          </cell>
          <cell r="AI74">
            <v>786.86949652879298</v>
          </cell>
          <cell r="AJ74">
            <v>820.78958605715673</v>
          </cell>
          <cell r="AK74">
            <v>854.71527816525293</v>
          </cell>
          <cell r="AL74">
            <v>888.67726301475</v>
          </cell>
          <cell r="AM74">
            <v>922.69550894656948</v>
          </cell>
          <cell r="AN74">
            <v>956.7896583247458</v>
          </cell>
          <cell r="AO74">
            <v>990.98284824439236</v>
          </cell>
          <cell r="AP74">
            <v>1025.302430077011</v>
          </cell>
          <cell r="AQ74">
            <v>1059.7793777559145</v>
          </cell>
          <cell r="AR74">
            <v>1094.4472674630758</v>
          </cell>
          <cell r="AS74">
            <v>1129.3412346395937</v>
          </cell>
          <cell r="AT74">
            <v>1164.4970718273917</v>
          </cell>
          <cell r="AU74">
            <v>1199.9505133802145</v>
          </cell>
          <cell r="AV74">
            <v>1235.7367005265551</v>
          </cell>
          <cell r="AW74">
            <v>1271.8898002571477</v>
          </cell>
          <cell r="AX74">
            <v>1308.442746963339</v>
          </cell>
          <cell r="AY74">
            <v>1345.4270779039462</v>
          </cell>
          <cell r="AZ74">
            <v>1382.8728381017245</v>
          </cell>
          <cell r="BA74">
            <v>1420.8085351577954</v>
          </cell>
          <cell r="BB74">
            <v>1459.2611288875933</v>
          </cell>
          <cell r="BC74">
            <v>1498.2560443574016</v>
          </cell>
          <cell r="BD74">
            <v>1537.8171998252528</v>
          </cell>
          <cell r="BE74">
            <v>1577.9670433541201</v>
          </cell>
          <cell r="BF74">
            <v>1618.7265935870673</v>
          </cell>
          <cell r="BG74">
            <v>1660.1154814671879</v>
          </cell>
          <cell r="BH74">
            <v>1702.1519906474841</v>
          </cell>
          <cell r="BI74">
            <v>1744.8530950466002</v>
          </cell>
        </row>
        <row r="88">
          <cell r="B88">
            <v>1.1909548556802043</v>
          </cell>
          <cell r="C88">
            <v>1.797001114674365</v>
          </cell>
          <cell r="D88">
            <v>2.7042547106066559</v>
          </cell>
          <cell r="E88">
            <v>3.8608667772473599</v>
          </cell>
          <cell r="F88">
            <v>5.3630712104542422</v>
          </cell>
          <cell r="G88">
            <v>7.1683165267675024</v>
          </cell>
          <cell r="H88">
            <v>9.2146969541856762</v>
          </cell>
          <cell r="I88">
            <v>11.568629584177371</v>
          </cell>
          <cell r="J88">
            <v>14.22598153410085</v>
          </cell>
          <cell r="K88">
            <v>17.37213754780171</v>
          </cell>
          <cell r="L88">
            <v>20.838080480354595</v>
          </cell>
          <cell r="M88">
            <v>24.490417924653016</v>
          </cell>
          <cell r="N88">
            <v>28.30221789234265</v>
          </cell>
          <cell r="O88">
            <v>32.315190682783538</v>
          </cell>
          <cell r="P88">
            <v>36.49439267276972</v>
          </cell>
          <cell r="Q88">
            <v>40.805543537581904</v>
          </cell>
          <cell r="R88">
            <v>45.215856013098112</v>
          </cell>
          <cell r="S88">
            <v>49.694746161477191</v>
          </cell>
          <cell r="T88">
            <v>54.214341274742814</v>
          </cell>
          <cell r="U88">
            <v>58.749799470579887</v>
          </cell>
          <cell r="V88">
            <v>63.121440877189364</v>
          </cell>
          <cell r="W88">
            <v>67.351715739733692</v>
          </cell>
          <cell r="X88">
            <v>71.410931290509964</v>
          </cell>
          <cell r="Y88">
            <v>75.533286609625975</v>
          </cell>
          <cell r="Z88">
            <v>79.649108954427078</v>
          </cell>
          <cell r="AA88">
            <v>83.715003333591241</v>
          </cell>
          <cell r="AB88">
            <v>87.783500439109702</v>
          </cell>
          <cell r="AC88">
            <v>92.08801906236954</v>
          </cell>
          <cell r="AD88">
            <v>96.54712922717637</v>
          </cell>
          <cell r="AE88">
            <v>101.1269438207303</v>
          </cell>
          <cell r="AF88">
            <v>105.87533668625264</v>
          </cell>
          <cell r="AG88">
            <v>110.74164075025217</v>
          </cell>
          <cell r="AH88">
            <v>115.60508162269174</v>
          </cell>
          <cell r="AI88">
            <v>120.47138169943901</v>
          </cell>
          <cell r="AJ88">
            <v>125.34347693708636</v>
          </cell>
          <cell r="AK88">
            <v>130.22314301211352</v>
          </cell>
          <cell r="AL88">
            <v>135.11242311310309</v>
          </cell>
          <cell r="AM88">
            <v>140.01411278690978</v>
          </cell>
          <cell r="AN88">
            <v>144.93180312939813</v>
          </cell>
          <cell r="AO88">
            <v>149.86974571264352</v>
          </cell>
          <cell r="AP88">
            <v>154.83266681433065</v>
          </cell>
          <cell r="AQ88">
            <v>159.82558795473838</v>
          </cell>
          <cell r="AR88">
            <v>164.85367438221633</v>
          </cell>
          <cell r="AS88">
            <v>169.92211635120736</v>
          </cell>
          <cell r="AT88">
            <v>175.03604077346606</v>
          </cell>
          <cell r="AU88">
            <v>180.20044826645338</v>
          </cell>
          <cell r="AV88">
            <v>185.42017025138693</v>
          </cell>
          <cell r="AW88">
            <v>190.69984128933029</v>
          </cell>
          <cell r="AX88">
            <v>196.04388266749945</v>
          </cell>
          <cell r="AY88">
            <v>201.45649407989509</v>
          </cell>
          <cell r="AZ88">
            <v>206.94165097612319</v>
          </cell>
          <cell r="BA88">
            <v>212.50310574999946</v>
          </cell>
          <cell r="BB88">
            <v>218.14439141046279</v>
          </cell>
          <cell r="BC88">
            <v>223.86882673958976</v>
          </cell>
          <cell r="BD88">
            <v>229.6795222168515</v>
          </cell>
          <cell r="BE88">
            <v>235.57938619429251</v>
          </cell>
          <cell r="BF88">
            <v>241.57113096006327</v>
          </cell>
          <cell r="BG88">
            <v>247.65727844049323</v>
          </cell>
          <cell r="BH88">
            <v>253.84016537361276</v>
          </cell>
          <cell r="BI88">
            <v>253.84016537361276</v>
          </cell>
        </row>
        <row r="92">
          <cell r="B92">
            <v>52.762911229991531</v>
          </cell>
        </row>
        <row r="97">
          <cell r="B97">
            <v>0.29788860940944312</v>
          </cell>
        </row>
        <row r="153">
          <cell r="B153">
            <v>52.209008379944173</v>
          </cell>
        </row>
      </sheetData>
      <sheetData sheetId="18">
        <row r="18">
          <cell r="B18">
            <v>1.5</v>
          </cell>
        </row>
        <row r="52">
          <cell r="C52">
            <v>1.779068910963133E-2</v>
          </cell>
        </row>
        <row r="71">
          <cell r="B71">
            <v>0.41212692374686288</v>
          </cell>
          <cell r="C71">
            <v>0.5327436469074458</v>
          </cell>
          <cell r="D71">
            <v>0.67574720152887058</v>
          </cell>
          <cell r="E71">
            <v>0.81197781032526706</v>
          </cell>
          <cell r="F71">
            <v>0.93424012241292442</v>
          </cell>
          <cell r="G71">
            <v>1.035030590943139</v>
          </cell>
          <cell r="H71">
            <v>1.1254773872033221</v>
          </cell>
          <cell r="I71">
            <v>1.2127498120482492</v>
          </cell>
          <cell r="J71">
            <v>1.2971344111085013</v>
          </cell>
          <cell r="K71">
            <v>1.3788466485156408</v>
          </cell>
          <cell r="L71">
            <v>1.4594777331695084</v>
          </cell>
          <cell r="M71">
            <v>1.5370979158703137</v>
          </cell>
          <cell r="N71">
            <v>1.6226875353492025</v>
          </cell>
          <cell r="O71">
            <v>1.6981448386054088</v>
          </cell>
          <cell r="P71">
            <v>1.7662201509901805</v>
          </cell>
          <cell r="Q71">
            <v>1.8284258776479538</v>
          </cell>
          <cell r="R71">
            <v>1.8856249852260745</v>
          </cell>
          <cell r="S71">
            <v>1.9383345664493503</v>
          </cell>
          <cell r="T71">
            <v>1.9868750235683095</v>
          </cell>
          <cell r="U71">
            <v>2.0314385400669597</v>
          </cell>
          <cell r="V71">
            <v>2.0818053229962508</v>
          </cell>
          <cell r="W71">
            <v>2.140673514253578</v>
          </cell>
        </row>
        <row r="74">
          <cell r="B74">
            <v>7.6929611347491704</v>
          </cell>
          <cell r="C74">
            <v>13.411507731249447</v>
          </cell>
          <cell r="D74">
            <v>21.576975937631367</v>
          </cell>
          <cell r="E74">
            <v>31.191978836132748</v>
          </cell>
          <cell r="F74">
            <v>41.926071876596204</v>
          </cell>
          <cell r="G74">
            <v>53.511088712597243</v>
          </cell>
          <cell r="H74">
            <v>66.229718501095633</v>
          </cell>
          <cell r="I74">
            <v>80.21277142305307</v>
          </cell>
          <cell r="J74">
            <v>95.52184728878585</v>
          </cell>
          <cell r="K74">
            <v>112.23111576471703</v>
          </cell>
          <cell r="L74">
            <v>130.53563981543206</v>
          </cell>
          <cell r="M74">
            <v>149.8306019441643</v>
          </cell>
          <cell r="N74">
            <v>174.27108230314445</v>
          </cell>
          <cell r="O74">
            <v>197.84066992699962</v>
          </cell>
          <cell r="P74">
            <v>221.01676704677843</v>
          </cell>
          <cell r="Q74">
            <v>244.0552673736409</v>
          </cell>
          <cell r="R74">
            <v>267.07151850849579</v>
          </cell>
          <cell r="S74">
            <v>290.09918992597437</v>
          </cell>
          <cell r="T74">
            <v>313.12850976281601</v>
          </cell>
          <cell r="U74">
            <v>336.12969007299773</v>
          </cell>
          <cell r="V74">
            <v>359.06665670424957</v>
          </cell>
          <cell r="W74">
            <v>383.10291076123059</v>
          </cell>
          <cell r="X74">
            <v>409.10726925217455</v>
          </cell>
          <cell r="Y74">
            <v>436.43862769512555</v>
          </cell>
          <cell r="Z74">
            <v>464.73057860171309</v>
          </cell>
          <cell r="AA74">
            <v>493.77492219289991</v>
          </cell>
          <cell r="AB74">
            <v>523.45768474562453</v>
          </cell>
          <cell r="AC74">
            <v>553.72319724209137</v>
          </cell>
          <cell r="AD74">
            <v>585.53715854186851</v>
          </cell>
          <cell r="AE74">
            <v>618.82167301255799</v>
          </cell>
          <cell r="AF74">
            <v>653.48176428848456</v>
          </cell>
          <cell r="AG74">
            <v>688.46033913717497</v>
          </cell>
          <cell r="AH74">
            <v>722.99437014874547</v>
          </cell>
          <cell r="AI74">
            <v>757.55814766752019</v>
          </cell>
          <cell r="AJ74">
            <v>792.41188130030855</v>
          </cell>
          <cell r="AK74">
            <v>827.70437773454432</v>
          </cell>
          <cell r="AL74">
            <v>863.52836880293148</v>
          </cell>
          <cell r="AM74">
            <v>899.94987070618106</v>
          </cell>
          <cell r="AN74">
            <v>937.02329045355589</v>
          </cell>
          <cell r="AO74">
            <v>974.79887691584349</v>
          </cell>
          <cell r="AP74">
            <v>1013.3261629921205</v>
          </cell>
          <cell r="AQ74">
            <v>1052.6553788749529</v>
          </cell>
          <cell r="AR74">
            <v>1092.8378899913366</v>
          </cell>
          <cell r="AS74">
            <v>1133.92620581656</v>
          </cell>
          <cell r="AT74">
            <v>1175.9738324094528</v>
          </cell>
          <cell r="AU74">
            <v>1219.0350972234739</v>
          </cell>
          <cell r="AV74">
            <v>1263.1650006473387</v>
          </cell>
          <cell r="AW74">
            <v>1308.4191121841329</v>
          </cell>
          <cell r="AX74">
            <v>1354.8535123057775</v>
          </cell>
          <cell r="AY74">
            <v>1402.5247741546682</v>
          </cell>
          <cell r="AZ74">
            <v>1451.4899772700624</v>
          </cell>
          <cell r="BA74">
            <v>1501.8067457240554</v>
          </cell>
          <cell r="BB74">
            <v>1553.5333041166493</v>
          </cell>
          <cell r="BC74">
            <v>1606.7285461562865</v>
          </cell>
          <cell r="BD74">
            <v>1661.4521117565482</v>
          </cell>
          <cell r="BE74">
            <v>1717.7644696060902</v>
          </cell>
          <cell r="BF74">
            <v>1775.7270029967194</v>
          </cell>
          <cell r="BG74">
            <v>1835.4020973397605</v>
          </cell>
          <cell r="BH74">
            <v>1896.8532282919655</v>
          </cell>
          <cell r="BI74">
            <v>1960.1450497793521</v>
          </cell>
        </row>
        <row r="88">
          <cell r="B88">
            <v>6.2642552265448792</v>
          </cell>
          <cell r="C88">
            <v>8.7708390134631316</v>
          </cell>
          <cell r="D88">
            <v>11.917282246847005</v>
          </cell>
          <cell r="E88">
            <v>15.55700565586619</v>
          </cell>
          <cell r="F88">
            <v>19.702110287392387</v>
          </cell>
          <cell r="G88">
            <v>24.305395264388611</v>
          </cell>
          <cell r="H88">
            <v>29.39349779321644</v>
          </cell>
          <cell r="I88">
            <v>34.946783441978077</v>
          </cell>
          <cell r="J88">
            <v>40.940566277308172</v>
          </cell>
          <cell r="K88">
            <v>47.329703898359384</v>
          </cell>
          <cell r="L88">
            <v>54.19983378978624</v>
          </cell>
          <cell r="M88">
            <v>60.786889267750787</v>
          </cell>
          <cell r="N88">
            <v>68.785808226119343</v>
          </cell>
          <cell r="O88">
            <v>76.853886266531518</v>
          </cell>
          <cell r="P88">
            <v>85.036916022541988</v>
          </cell>
          <cell r="Q88">
            <v>93.349552505761238</v>
          </cell>
          <cell r="R88">
            <v>101.78997391662683</v>
          </cell>
          <cell r="S88">
            <v>110.3484867152423</v>
          </cell>
          <cell r="T88">
            <v>119.012529780227</v>
          </cell>
          <cell r="U88">
            <v>127.76951264085973</v>
          </cell>
          <cell r="V88">
            <v>136.33540940045171</v>
          </cell>
          <cell r="W88">
            <v>144.78431115617798</v>
          </cell>
          <cell r="X88">
            <v>153.46245717214254</v>
          </cell>
          <cell r="Y88">
            <v>162.2906414815323</v>
          </cell>
          <cell r="Z88">
            <v>171.22371019381467</v>
          </cell>
          <cell r="AA88">
            <v>180.23758749311102</v>
          </cell>
          <cell r="AB88">
            <v>189.32172113207193</v>
          </cell>
          <cell r="AC88">
            <v>198.97329414456559</v>
          </cell>
          <cell r="AD88">
            <v>208.97221459420481</v>
          </cell>
          <cell r="AE88">
            <v>219.27723726888345</v>
          </cell>
          <cell r="AF88">
            <v>230.05788019920035</v>
          </cell>
          <cell r="AG88">
            <v>241.21488686825944</v>
          </cell>
          <cell r="AH88">
            <v>252.46417003189185</v>
          </cell>
          <cell r="AI88">
            <v>263.85309668493721</v>
          </cell>
          <cell r="AJ88">
            <v>275.41067456613536</v>
          </cell>
          <cell r="AK88">
            <v>287.15730504236586</v>
          </cell>
          <cell r="AL88">
            <v>299.10981151800587</v>
          </cell>
          <cell r="AM88">
            <v>311.28387160331164</v>
          </cell>
          <cell r="AN88">
            <v>323.69510783528358</v>
          </cell>
          <cell r="AO88">
            <v>336.35950930166484</v>
          </cell>
          <cell r="AP88">
            <v>349.29353805564381</v>
          </cell>
          <cell r="AQ88">
            <v>362.51410172791338</v>
          </cell>
          <cell r="AR88">
            <v>376.03848165978866</v>
          </cell>
          <cell r="AS88">
            <v>389.88425771423272</v>
          </cell>
          <cell r="AT88">
            <v>404.06924645606841</v>
          </cell>
          <cell r="AU88">
            <v>418.61145751102509</v>
          </cell>
          <cell r="AV88">
            <v>433.52906756525232</v>
          </cell>
          <cell r="AW88">
            <v>448.84040940426809</v>
          </cell>
          <cell r="AX88">
            <v>464.56397289977497</v>
          </cell>
          <cell r="AY88">
            <v>480.71841505228997</v>
          </cell>
          <cell r="AZ88">
            <v>497.32257664836214</v>
          </cell>
          <cell r="BA88">
            <v>514.39550358681731</v>
          </cell>
          <cell r="BB88">
            <v>531.95647138081893</v>
          </cell>
          <cell r="BC88">
            <v>550.02501172167513</v>
          </cell>
          <cell r="BD88">
            <v>568.62094029323293</v>
          </cell>
          <cell r="BE88">
            <v>587.76438526042614</v>
          </cell>
          <cell r="BF88">
            <v>607.47581603365199</v>
          </cell>
          <cell r="BG88">
            <v>627.77607204357446</v>
          </cell>
          <cell r="BH88">
            <v>648.68639135878993</v>
          </cell>
          <cell r="BI88">
            <v>648.68639135878993</v>
          </cell>
        </row>
        <row r="92">
          <cell r="B92">
            <v>171.99403077507097</v>
          </cell>
        </row>
        <row r="97">
          <cell r="B97">
            <v>0.23570388608045523</v>
          </cell>
        </row>
        <row r="153">
          <cell r="B153">
            <v>171.22440374131713</v>
          </cell>
        </row>
      </sheetData>
      <sheetData sheetId="19">
        <row r="18">
          <cell r="B18">
            <v>1.5</v>
          </cell>
        </row>
        <row r="52">
          <cell r="C52">
            <v>-0.63479880864855431</v>
          </cell>
        </row>
        <row r="71">
          <cell r="B71">
            <v>0.54156849752830349</v>
          </cell>
          <cell r="C71">
            <v>0.56942681429125508</v>
          </cell>
          <cell r="D71">
            <v>0.6198785706466845</v>
          </cell>
          <cell r="E71">
            <v>0.65004151405599497</v>
          </cell>
          <cell r="F71">
            <v>0.66254100523390036</v>
          </cell>
          <cell r="G71">
            <v>0.65997094055135097</v>
          </cell>
          <cell r="H71">
            <v>0.64939804972843074</v>
          </cell>
          <cell r="I71">
            <v>0.63845975824239232</v>
          </cell>
          <cell r="J71">
            <v>0.62769242509150358</v>
          </cell>
          <cell r="K71">
            <v>0.61728528405323779</v>
          </cell>
          <cell r="L71">
            <v>0.61694898431684086</v>
          </cell>
          <cell r="M71">
            <v>0.62584552503744173</v>
          </cell>
          <cell r="N71">
            <v>0.63954190361073893</v>
          </cell>
          <cell r="O71">
            <v>0.65016036257938015</v>
          </cell>
          <cell r="P71">
            <v>0.65923389506907637</v>
          </cell>
          <cell r="Q71">
            <v>0.66755260579980868</v>
          </cell>
          <cell r="R71">
            <v>0.67551806280560078</v>
          </cell>
          <cell r="S71">
            <v>0.68332753928561574</v>
          </cell>
          <cell r="T71">
            <v>0.69106511873388576</v>
          </cell>
          <cell r="U71">
            <v>0.69874578533247145</v>
          </cell>
          <cell r="V71">
            <v>0.70654018742027791</v>
          </cell>
          <cell r="W71">
            <v>0.7144341493965134</v>
          </cell>
        </row>
        <row r="74">
          <cell r="B74">
            <v>6.870394150413591</v>
          </cell>
          <cell r="C74">
            <v>9.5689494156971797</v>
          </cell>
          <cell r="D74">
            <v>13.649936906201848</v>
          </cell>
          <cell r="E74">
            <v>17.72736736792838</v>
          </cell>
          <cell r="F74">
            <v>21.660350011572266</v>
          </cell>
          <cell r="G74">
            <v>25.434442118149651</v>
          </cell>
          <cell r="H74">
            <v>29.074000642723099</v>
          </cell>
          <cell r="I74">
            <v>32.715458177679004</v>
          </cell>
          <cell r="J74">
            <v>36.386802903628549</v>
          </cell>
          <cell r="K74">
            <v>40.092202604236803</v>
          </cell>
          <cell r="L74">
            <v>44.559331481687096</v>
          </cell>
          <cell r="M74">
            <v>49.786032983851243</v>
          </cell>
          <cell r="N74">
            <v>56.582281724816667</v>
          </cell>
          <cell r="O74">
            <v>62.789123062622629</v>
          </cell>
          <cell r="P74">
            <v>68.667563321297678</v>
          </cell>
          <cell r="Q74">
            <v>74.374095706248283</v>
          </cell>
          <cell r="R74">
            <v>79.996935854833836</v>
          </cell>
          <cell r="S74">
            <v>85.583615289026454</v>
          </cell>
          <cell r="T74">
            <v>91.158355661103016</v>
          </cell>
          <cell r="U74">
            <v>96.732481973727886</v>
          </cell>
          <cell r="V74">
            <v>102.31048239214303</v>
          </cell>
          <cell r="W74">
            <v>107.91368592983989</v>
          </cell>
          <cell r="X74">
            <v>113.55512124504784</v>
          </cell>
          <cell r="Y74">
            <v>119.22061943149683</v>
          </cell>
          <cell r="Z74">
            <v>124.90076608273959</v>
          </cell>
          <cell r="AA74">
            <v>130.58904312205061</v>
          </cell>
          <cell r="AB74">
            <v>136.28126910922268</v>
          </cell>
          <cell r="AC74">
            <v>141.99064717178152</v>
          </cell>
          <cell r="AD74">
            <v>147.98907514968033</v>
          </cell>
          <cell r="AE74">
            <v>154.26724613024192</v>
          </cell>
          <cell r="AF74">
            <v>160.80312654791283</v>
          </cell>
          <cell r="AG74">
            <v>167.33639318922474</v>
          </cell>
          <cell r="AH74">
            <v>173.69161471403871</v>
          </cell>
          <cell r="AI74">
            <v>179.99447862651152</v>
          </cell>
          <cell r="AJ74">
            <v>186.30751435292876</v>
          </cell>
          <cell r="AK74">
            <v>192.66369073370669</v>
          </cell>
          <cell r="AL74">
            <v>199.08122297579018</v>
          </cell>
          <cell r="AM74">
            <v>205.57123991518017</v>
          </cell>
          <cell r="AN74">
            <v>212.14165183449285</v>
          </cell>
          <cell r="AO74">
            <v>218.79902474793403</v>
          </cell>
          <cell r="AP74">
            <v>225.54943477829289</v>
          </cell>
          <cell r="AQ74">
            <v>232.39881809581567</v>
          </cell>
          <cell r="AR74">
            <v>239.35308355032393</v>
          </cell>
          <cell r="AS74">
            <v>246.41812264262995</v>
          </cell>
          <cell r="AT74">
            <v>253.59978207485955</v>
          </cell>
          <cell r="AU74">
            <v>260.90382858088833</v>
          </cell>
          <cell r="AV74">
            <v>268.33591810032016</v>
          </cell>
          <cell r="AW74">
            <v>275.90157300239849</v>
          </cell>
          <cell r="AX74">
            <v>283.60616740080729</v>
          </cell>
          <cell r="AY74">
            <v>291.4549192234461</v>
          </cell>
          <cell r="AZ74">
            <v>299.45288738090005</v>
          </cell>
          <cell r="BA74">
            <v>307.60497249945558</v>
          </cell>
          <cell r="BB74">
            <v>315.9159199555578</v>
          </cell>
          <cell r="BC74">
            <v>324.3903242372283</v>
          </cell>
          <cell r="BD74">
            <v>333.03263391237846</v>
          </cell>
          <cell r="BE74">
            <v>341.8471566895023</v>
          </cell>
          <cell r="BF74">
            <v>350.83806421424941</v>
          </cell>
          <cell r="BG74">
            <v>360.00939636295698</v>
          </cell>
          <cell r="BH74">
            <v>369.36506487964419</v>
          </cell>
          <cell r="BI74">
            <v>378.90885626380765</v>
          </cell>
        </row>
        <row r="88">
          <cell r="B88">
            <v>24.158742952468625</v>
          </cell>
          <cell r="C88">
            <v>29.136631773321746</v>
          </cell>
          <cell r="D88">
            <v>35.858057678764297</v>
          </cell>
          <cell r="E88">
            <v>42.793050784139858</v>
          </cell>
          <cell r="F88">
            <v>49.96418594435297</v>
          </cell>
          <cell r="G88">
            <v>57.445243545770232</v>
          </cell>
          <cell r="H88">
            <v>65.143445154005107</v>
          </cell>
          <cell r="I88">
            <v>73.075393106584784</v>
          </cell>
          <cell r="J88">
            <v>81.235627321242205</v>
          </cell>
          <cell r="K88">
            <v>89.061166567601205</v>
          </cell>
          <cell r="L88">
            <v>97.106862051850172</v>
          </cell>
          <cell r="M88">
            <v>104.70502592718616</v>
          </cell>
          <cell r="N88">
            <v>114.34933771267538</v>
          </cell>
          <cell r="O88">
            <v>123.56568125750395</v>
          </cell>
          <cell r="P88">
            <v>132.53204086683985</v>
          </cell>
          <cell r="Q88">
            <v>141.33952729972944</v>
          </cell>
          <cell r="R88">
            <v>150.03349609399822</v>
          </cell>
          <cell r="S88">
            <v>158.63477296155673</v>
          </cell>
          <cell r="T88">
            <v>167.15148934545721</v>
          </cell>
          <cell r="U88">
            <v>175.58562623199472</v>
          </cell>
          <cell r="V88">
            <v>183.9135897198251</v>
          </cell>
          <cell r="W88">
            <v>192.13924005636468</v>
          </cell>
          <cell r="X88">
            <v>200.28627125654239</v>
          </cell>
          <cell r="Y88">
            <v>208.34398322987326</v>
          </cell>
          <cell r="Z88">
            <v>216.30502096876094</v>
          </cell>
          <cell r="AA88">
            <v>224.16549582605907</v>
          </cell>
          <cell r="AB88">
            <v>231.96231112344205</v>
          </cell>
          <cell r="AC88">
            <v>240.34806750563351</v>
          </cell>
          <cell r="AD88">
            <v>249.0586773064054</v>
          </cell>
          <cell r="AE88">
            <v>258.04201281488872</v>
          </cell>
          <cell r="AF88">
            <v>267.4923633222258</v>
          </cell>
          <cell r="AG88">
            <v>277.2941483686497</v>
          </cell>
          <cell r="AH88">
            <v>287.1193076188033</v>
          </cell>
          <cell r="AI88">
            <v>297.01280842507157</v>
          </cell>
          <cell r="AJ88">
            <v>307.00149473485357</v>
          </cell>
          <cell r="AK88">
            <v>317.10152094100181</v>
          </cell>
          <cell r="AL88">
            <v>327.32437255569619</v>
          </cell>
          <cell r="AM88">
            <v>337.67973761711551</v>
          </cell>
          <cell r="AN88">
            <v>348.17677039848076</v>
          </cell>
          <cell r="AO88">
            <v>358.82457426984138</v>
          </cell>
          <cell r="AP88">
            <v>369.63232679483343</v>
          </cell>
          <cell r="AQ88">
            <v>380.60925717110575</v>
          </cell>
          <cell r="AR88">
            <v>391.76457578957763</v>
          </cell>
          <cell r="AS88">
            <v>403.10739988587875</v>
          </cell>
          <cell r="AT88">
            <v>414.64669200062451</v>
          </cell>
          <cell r="AU88">
            <v>426.39121535283459</v>
          </cell>
          <cell r="AV88">
            <v>438.34950492480561</v>
          </cell>
          <cell r="AW88">
            <v>450.52985125005671</v>
          </cell>
          <cell r="AX88">
            <v>462.94029365842493</v>
          </cell>
          <cell r="AY88">
            <v>475.58862011636171</v>
          </cell>
          <cell r="AZ88">
            <v>488.482371362626</v>
          </cell>
          <cell r="BA88">
            <v>501.62884758880278</v>
          </cell>
          <cell r="BB88">
            <v>515.03511638073553</v>
          </cell>
          <cell r="BC88">
            <v>528.70802100664969</v>
          </cell>
          <cell r="BD88">
            <v>542.65418841864255</v>
          </cell>
          <cell r="BE88">
            <v>556.88003654177749</v>
          </cell>
          <cell r="BF88">
            <v>571.39178057524578</v>
          </cell>
          <cell r="BG88">
            <v>586.19543813685073</v>
          </cell>
          <cell r="BH88">
            <v>601.29683315672207</v>
          </cell>
          <cell r="BI88">
            <v>601.29683315672207</v>
          </cell>
        </row>
        <row r="92">
          <cell r="B92">
            <v>171.99747199971341</v>
          </cell>
        </row>
        <row r="97">
          <cell r="B97">
            <v>0.18690855254026759</v>
          </cell>
        </row>
        <row r="153">
          <cell r="B153">
            <v>170.62722322665581</v>
          </cell>
        </row>
      </sheetData>
      <sheetData sheetId="20">
        <row r="18">
          <cell r="B18">
            <v>1.5</v>
          </cell>
        </row>
        <row r="52">
          <cell r="C52">
            <v>0.70985590577423352</v>
          </cell>
        </row>
        <row r="71">
          <cell r="B71">
            <v>0.36381783863801526</v>
          </cell>
          <cell r="C71">
            <v>0.63050158117884181</v>
          </cell>
          <cell r="D71">
            <v>0.8782657880475192</v>
          </cell>
          <cell r="E71">
            <v>1.15098457244476</v>
          </cell>
          <cell r="F71">
            <v>1.4382766488998717</v>
          </cell>
          <cell r="G71">
            <v>1.7050548497709852</v>
          </cell>
          <cell r="H71">
            <v>1.956065324812265</v>
          </cell>
          <cell r="I71">
            <v>2.2153299483003179</v>
          </cell>
          <cell r="J71">
            <v>2.4819120411883295</v>
          </cell>
          <cell r="K71">
            <v>2.7547871425843264</v>
          </cell>
          <cell r="L71">
            <v>3.0072400297040569</v>
          </cell>
          <cell r="M71">
            <v>3.2389224568624817</v>
          </cell>
          <cell r="N71">
            <v>3.4395394816835436</v>
          </cell>
          <cell r="O71">
            <v>3.6353218090893189</v>
          </cell>
          <cell r="P71">
            <v>3.8229175672042568</v>
          </cell>
          <cell r="Q71">
            <v>4.0003124704777253</v>
          </cell>
          <cell r="R71">
            <v>4.1663139845744075</v>
          </cell>
          <cell r="S71">
            <v>4.3202332930329224</v>
          </cell>
          <cell r="T71">
            <v>4.4616720620087698</v>
          </cell>
          <cell r="U71">
            <v>4.5903709578971146</v>
          </cell>
          <cell r="V71">
            <v>4.7313563993776047</v>
          </cell>
          <cell r="W71">
            <v>4.8917808064143493</v>
          </cell>
        </row>
        <row r="74">
          <cell r="B74">
            <v>4.4201869312950182</v>
          </cell>
          <cell r="C74">
            <v>7.8343403082207699</v>
          </cell>
          <cell r="D74">
            <v>14.343113587738706</v>
          </cell>
          <cell r="E74">
            <v>23.344212947925683</v>
          </cell>
          <cell r="F74">
            <v>35.061333507882694</v>
          </cell>
          <cell r="G74">
            <v>49.114306816976672</v>
          </cell>
          <cell r="H74">
            <v>65.598136858251053</v>
          </cell>
          <cell r="I74">
            <v>85.197069837495619</v>
          </cell>
          <cell r="J74">
            <v>108.17711416646058</v>
          </cell>
          <cell r="K74">
            <v>134.79375327294716</v>
          </cell>
          <cell r="L74">
            <v>164.04867093556118</v>
          </cell>
          <cell r="M74">
            <v>196.86491582796111</v>
          </cell>
          <cell r="N74">
            <v>227.43662087064183</v>
          </cell>
          <cell r="O74">
            <v>260.7717654434793</v>
          </cell>
          <cell r="P74">
            <v>296.20129579976481</v>
          </cell>
          <cell r="Q74">
            <v>333.16560562681497</v>
          </cell>
          <cell r="R74">
            <v>371.17859766964091</v>
          </cell>
          <cell r="S74">
            <v>409.807302688145</v>
          </cell>
          <cell r="T74">
            <v>448.66070458725699</v>
          </cell>
          <cell r="U74">
            <v>487.38355279034744</v>
          </cell>
          <cell r="V74">
            <v>525.6527413996921</v>
          </cell>
          <cell r="W74">
            <v>565.21012595411548</v>
          </cell>
          <cell r="X74">
            <v>607.33619381427172</v>
          </cell>
          <cell r="Y74">
            <v>650.72504701583546</v>
          </cell>
          <cell r="Z74">
            <v>694.51725424540859</v>
          </cell>
          <cell r="AA74">
            <v>738.1021240973065</v>
          </cell>
          <cell r="AB74">
            <v>781.0145054152365</v>
          </cell>
          <cell r="AC74">
            <v>822.88927542474016</v>
          </cell>
          <cell r="AD74">
            <v>865.56436294334071</v>
          </cell>
          <cell r="AE74">
            <v>908.73308559813381</v>
          </cell>
          <cell r="AF74">
            <v>952.0745420072152</v>
          </cell>
          <cell r="AG74">
            <v>994.1452468417483</v>
          </cell>
          <cell r="AH74">
            <v>1033.9418038562733</v>
          </cell>
          <cell r="AI74">
            <v>1071.9612576691663</v>
          </cell>
          <cell r="AJ74">
            <v>1108.4177112294371</v>
          </cell>
          <cell r="AK74">
            <v>1143.3994065904317</v>
          </cell>
          <cell r="AL74">
            <v>1176.9341715662349</v>
          </cell>
          <cell r="AM74">
            <v>1209.0220367020097</v>
          </cell>
          <cell r="AN74">
            <v>1239.650649425017</v>
          </cell>
          <cell r="AO74">
            <v>1268.801920825314</v>
          </cell>
          <cell r="AP74">
            <v>1296.4544304377089</v>
          </cell>
          <cell r="AQ74">
            <v>1322.5839402625534</v>
          </cell>
          <cell r="AR74">
            <v>1347.163189512291</v>
          </cell>
          <cell r="AS74">
            <v>1370.161519487461</v>
          </cell>
          <cell r="AT74">
            <v>1391.5445617041839</v>
          </cell>
          <cell r="AU74">
            <v>1411.2740697344659</v>
          </cell>
          <cell r="AV74">
            <v>1429.3079075797064</v>
          </cell>
          <cell r="AW74">
            <v>1445.6001823138233</v>
          </cell>
          <cell r="AX74">
            <v>1460.1015039001063</v>
          </cell>
          <cell r="AY74">
            <v>1472.7593592209878</v>
          </cell>
          <cell r="AZ74">
            <v>1483.5185950683303</v>
          </cell>
          <cell r="BA74">
            <v>1492.3220137907347</v>
          </cell>
          <cell r="BB74">
            <v>1499.1110946831593</v>
          </cell>
          <cell r="BC74">
            <v>1503.8268639521802</v>
          </cell>
          <cell r="BD74">
            <v>1506.4109464125504</v>
          </cell>
          <cell r="BE74">
            <v>1506.8068432525035</v>
          </cell>
          <cell r="BF74">
            <v>1504.961492473512</v>
          </cell>
          <cell r="BG74">
            <v>1500.8271820459022</v>
          </cell>
          <cell r="BH74">
            <v>1494.3639002841705</v>
          </cell>
          <cell r="BI74">
            <v>1485.5422230001766</v>
          </cell>
        </row>
        <row r="88">
          <cell r="B88">
            <v>2.1158342029235815</v>
          </cell>
          <cell r="C88">
            <v>2.7787030042569181</v>
          </cell>
          <cell r="D88">
            <v>4.1685015817812054</v>
          </cell>
          <cell r="E88">
            <v>5.9428976013768802</v>
          </cell>
          <cell r="F88">
            <v>8.1823751465366836</v>
          </cell>
          <cell r="G88">
            <v>10.872246704244588</v>
          </cell>
          <cell r="H88">
            <v>13.997925946633387</v>
          </cell>
          <cell r="I88">
            <v>17.603435203426976</v>
          </cell>
          <cell r="J88">
            <v>21.686298307381289</v>
          </cell>
          <cell r="K88">
            <v>26.316167063964393</v>
          </cell>
          <cell r="L88">
            <v>31.328256942843247</v>
          </cell>
          <cell r="M88">
            <v>37.188905289982436</v>
          </cell>
          <cell r="N88">
            <v>42.941997644621381</v>
          </cell>
          <cell r="O88">
            <v>49.081265720418649</v>
          </cell>
          <cell r="P88">
            <v>55.538109003088188</v>
          </cell>
          <cell r="Q88">
            <v>62.249471966541151</v>
          </cell>
          <cell r="R88">
            <v>69.15627502758997</v>
          </cell>
          <cell r="S88">
            <v>76.202679275566524</v>
          </cell>
          <cell r="T88">
            <v>83.335744845708291</v>
          </cell>
          <cell r="U88">
            <v>90.505271930231544</v>
          </cell>
          <cell r="V88">
            <v>97.439731120189194</v>
          </cell>
          <cell r="W88">
            <v>104.15483782356972</v>
          </cell>
          <cell r="X88">
            <v>110.89446542524776</v>
          </cell>
          <cell r="Y88">
            <v>117.55617155465933</v>
          </cell>
          <cell r="Z88">
            <v>124.06279859089611</v>
          </cell>
          <cell r="AA88">
            <v>130.35335056410406</v>
          </cell>
          <cell r="AB88">
            <v>136.38025510998435</v>
          </cell>
          <cell r="AC88">
            <v>142.63134291467495</v>
          </cell>
          <cell r="AD88">
            <v>148.87044995538082</v>
          </cell>
          <cell r="AE88">
            <v>155.04505958349694</v>
          </cell>
          <cell r="AF88">
            <v>161.22818755821822</v>
          </cell>
          <cell r="AG88">
            <v>167.3462561819733</v>
          </cell>
          <cell r="AH88">
            <v>173.22470044551022</v>
          </cell>
          <cell r="AI88">
            <v>178.87345299862869</v>
          </cell>
          <cell r="AJ88">
            <v>184.29582250942801</v>
          </cell>
          <cell r="AK88">
            <v>189.49109307122436</v>
          </cell>
          <cell r="AL88">
            <v>194.45690962664679</v>
          </cell>
          <cell r="AM88">
            <v>199.19026195498486</v>
          </cell>
          <cell r="AN88">
            <v>203.68779442947448</v>
          </cell>
          <cell r="AO88">
            <v>207.94582724717179</v>
          </cell>
          <cell r="AP88">
            <v>211.96027742521454</v>
          </cell>
          <cell r="AQ88">
            <v>215.72656518656692</v>
          </cell>
          <cell r="AR88">
            <v>219.23954004950443</v>
          </cell>
          <cell r="AS88">
            <v>222.49343673916715</v>
          </cell>
          <cell r="AT88">
            <v>225.48186072072528</v>
          </cell>
          <cell r="AU88">
            <v>228.19779964477257</v>
          </cell>
          <cell r="AV88">
            <v>230.63365663057559</v>
          </cell>
          <cell r="AW88">
            <v>232.78130226577974</v>
          </cell>
          <cell r="AX88">
            <v>234.63214361823802</v>
          </cell>
          <cell r="AY88">
            <v>236.17721008142931</v>
          </cell>
          <cell r="AZ88">
            <v>237.40725739941161</v>
          </cell>
          <cell r="BA88">
            <v>238.31289274351872</v>
          </cell>
          <cell r="BB88">
            <v>238.88472528940264</v>
          </cell>
          <cell r="BC88">
            <v>239.1135484287436</v>
          </cell>
          <cell r="BD88">
            <v>238.99056159618155</v>
          </cell>
          <cell r="BE88">
            <v>238.50764172982184</v>
          </cell>
          <cell r="BF88">
            <v>237.65767661347823</v>
          </cell>
          <cell r="BG88">
            <v>236.43497472951219</v>
          </cell>
          <cell r="BH88">
            <v>234.83576868876483</v>
          </cell>
          <cell r="BI88">
            <v>234.83576868876483</v>
          </cell>
        </row>
        <row r="92">
          <cell r="B92">
            <v>100.6227610626694</v>
          </cell>
        </row>
        <row r="97">
          <cell r="B97">
            <v>0.24090677874281113</v>
          </cell>
        </row>
        <row r="153">
          <cell r="B153">
            <v>99.853852810223202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A_CO2"/>
      <sheetName val="imf_splice_sum"/>
      <sheetName val="imf_ppp_splice"/>
      <sheetName val="imf_pop_splice"/>
      <sheetName val="imf"/>
      <sheetName val="definitions"/>
      <sheetName val="sum_newregion"/>
      <sheetName val="sum_oldregion"/>
      <sheetName val="WB_pop"/>
      <sheetName val="WB_GDP"/>
      <sheetName val="WB_ppp"/>
      <sheetName val="USDA_GDP"/>
      <sheetName val="new_regioncode"/>
      <sheetName val="NEW_CO2"/>
      <sheetName val="CDIAC_CO2"/>
      <sheetName val="WB_gdp2"/>
      <sheetName val="WB_pp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F2">
            <v>1593086</v>
          </cell>
        </row>
        <row r="3">
          <cell r="AF3">
            <v>1088162</v>
          </cell>
        </row>
        <row r="4">
          <cell r="AF4">
            <v>354597</v>
          </cell>
        </row>
        <row r="5">
          <cell r="AF5">
            <v>413322</v>
          </cell>
        </row>
        <row r="6">
          <cell r="AF6">
            <v>234435</v>
          </cell>
        </row>
        <row r="7">
          <cell r="AF7">
            <v>1534244</v>
          </cell>
        </row>
        <row r="8">
          <cell r="AF8">
            <v>388321</v>
          </cell>
        </row>
        <row r="9">
          <cell r="AF9">
            <v>549457</v>
          </cell>
        </row>
        <row r="10">
          <cell r="AF10">
            <v>183325</v>
          </cell>
        </row>
        <row r="11">
          <cell r="AF11">
            <v>393850</v>
          </cell>
        </row>
        <row r="12">
          <cell r="AF12">
            <v>519270</v>
          </cell>
        </row>
        <row r="13">
          <cell r="AF13">
            <v>347159</v>
          </cell>
        </row>
        <row r="17">
          <cell r="AF17">
            <v>296842578</v>
          </cell>
        </row>
        <row r="18">
          <cell r="AF18">
            <v>490080192.58719164</v>
          </cell>
        </row>
        <row r="19">
          <cell r="AF19">
            <v>127773000</v>
          </cell>
        </row>
        <row r="20">
          <cell r="AF20">
            <v>143150000</v>
          </cell>
        </row>
        <row r="21">
          <cell r="AF21">
            <v>155942468.49385479</v>
          </cell>
        </row>
        <row r="22">
          <cell r="AF22">
            <v>1304500000</v>
          </cell>
        </row>
        <row r="23">
          <cell r="AF23">
            <v>1094583000</v>
          </cell>
        </row>
        <row r="24">
          <cell r="AF24">
            <v>412769001.31562948</v>
          </cell>
        </row>
        <row r="25">
          <cell r="AF25">
            <v>763506111.54103386</v>
          </cell>
        </row>
        <row r="26">
          <cell r="AF26">
            <v>555380078.56447792</v>
          </cell>
        </row>
        <row r="27">
          <cell r="AF27">
            <v>129169624</v>
          </cell>
        </row>
        <row r="28">
          <cell r="AF28">
            <v>937195566.97899199</v>
          </cell>
        </row>
        <row r="29">
          <cell r="AF29">
            <v>6418862622.5301018</v>
          </cell>
        </row>
        <row r="43">
          <cell r="AF43">
            <v>12397900201984</v>
          </cell>
        </row>
        <row r="44">
          <cell r="AF44">
            <v>13031057477827.35</v>
          </cell>
        </row>
        <row r="45">
          <cell r="AF45">
            <v>3870283785358.52</v>
          </cell>
        </row>
        <row r="46">
          <cell r="AF46">
            <v>1697956694818.8101</v>
          </cell>
        </row>
        <row r="47">
          <cell r="AF47">
            <v>807335054286.93616</v>
          </cell>
        </row>
        <row r="48">
          <cell r="AF48">
            <v>5333232742614.5</v>
          </cell>
        </row>
        <row r="49">
          <cell r="AF49">
            <v>2440831512800.7598</v>
          </cell>
        </row>
        <row r="50">
          <cell r="AF50">
            <v>3480103348839.6899</v>
          </cell>
        </row>
        <row r="51">
          <cell r="AF51">
            <v>1300530135551.989</v>
          </cell>
        </row>
        <row r="52">
          <cell r="AF52">
            <v>4558476252491.4141</v>
          </cell>
        </row>
        <row r="53">
          <cell r="AF53">
            <v>3842049750356.4541</v>
          </cell>
        </row>
        <row r="54">
          <cell r="AF54">
            <v>2619188736943.7759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A_CO2"/>
      <sheetName val="imf_splice_sum"/>
      <sheetName val="imf_ppp_splice"/>
      <sheetName val="imf_pop_splice"/>
      <sheetName val="imf"/>
      <sheetName val="definitions"/>
      <sheetName val="sum_newregion"/>
      <sheetName val="sum_oldregion"/>
      <sheetName val="WB_pop"/>
      <sheetName val="WB_GDP"/>
      <sheetName val="WB_ppp"/>
      <sheetName val="USDA_GDP"/>
      <sheetName val="new_regioncode"/>
      <sheetName val="NEW_CO2"/>
      <sheetName val="CDIAC_CO2"/>
      <sheetName val="WB_gdp2"/>
      <sheetName val="WB_pp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F2">
            <v>1662133.4550980104</v>
          </cell>
        </row>
        <row r="3">
          <cell r="AF3">
            <v>1146050.6191660517</v>
          </cell>
        </row>
        <row r="4">
          <cell r="AF4">
            <v>369965.92574248294</v>
          </cell>
        </row>
        <row r="5">
          <cell r="AF5">
            <v>431236.18180563999</v>
          </cell>
        </row>
        <row r="6">
          <cell r="AF6">
            <v>256666.29327477043</v>
          </cell>
        </row>
        <row r="7">
          <cell r="AF7">
            <v>1600741.1280266049</v>
          </cell>
        </row>
        <row r="8">
          <cell r="AF8">
            <v>405151.58969265595</v>
          </cell>
        </row>
        <row r="9">
          <cell r="AF9">
            <v>589674.9604345517</v>
          </cell>
        </row>
        <row r="10">
          <cell r="AF10">
            <v>191377.08401697254</v>
          </cell>
        </row>
        <row r="11">
          <cell r="AF11">
            <v>412272.39850714797</v>
          </cell>
        </row>
        <row r="12">
          <cell r="AF12">
            <v>541778.26149727893</v>
          </cell>
        </row>
        <row r="13">
          <cell r="AF13">
            <v>363952.10273783345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DB91-C134-49BF-BD97-D84764B92169}">
  <dimension ref="A1:DR455"/>
  <sheetViews>
    <sheetView tabSelected="1" topLeftCell="A83" workbookViewId="0">
      <selection activeCell="G99" sqref="G99"/>
    </sheetView>
  </sheetViews>
  <sheetFormatPr baseColWidth="10" defaultColWidth="8.33203125" defaultRowHeight="15" x14ac:dyDescent="0.2"/>
  <cols>
    <col min="1" max="1" width="13.83203125" customWidth="1"/>
    <col min="2" max="2" width="10.1640625" customWidth="1"/>
    <col min="3" max="3" width="10.33203125" customWidth="1"/>
    <col min="4" max="4" width="11.33203125" customWidth="1"/>
    <col min="5" max="5" width="10.5" customWidth="1"/>
    <col min="6" max="6" width="11.1640625" customWidth="1"/>
    <col min="7" max="7" width="11.5" customWidth="1"/>
    <col min="8" max="8" width="10.83203125" customWidth="1"/>
    <col min="9" max="9" width="10.5" customWidth="1"/>
    <col min="10" max="10" width="10.83203125" customWidth="1"/>
    <col min="11" max="11" width="11.1640625" customWidth="1"/>
    <col min="12" max="12" width="14" customWidth="1"/>
    <col min="13" max="13" width="10.83203125" customWidth="1"/>
    <col min="14" max="14" width="9.83203125" customWidth="1"/>
    <col min="15" max="15" width="14.83203125" customWidth="1"/>
    <col min="16" max="16" width="13.6640625" customWidth="1"/>
    <col min="17" max="45" width="14" bestFit="1" customWidth="1"/>
    <col min="46" max="61" width="15" bestFit="1" customWidth="1"/>
    <col min="122" max="122" width="8.83203125" bestFit="1" customWidth="1"/>
  </cols>
  <sheetData>
    <row r="1" spans="3:78" x14ac:dyDescent="0.2">
      <c r="F1" s="1">
        <f>+E4</f>
        <v>1.5093183403803685E-2</v>
      </c>
      <c r="G1" s="1">
        <f>+F4</f>
        <v>0</v>
      </c>
      <c r="I1" s="1">
        <f>+[1]Parameters!B19</f>
        <v>0.1</v>
      </c>
      <c r="L1" s="1">
        <f>+[1]Parameters!B21</f>
        <v>3.3E-3</v>
      </c>
      <c r="N1" s="2">
        <f>+F1+G1</f>
        <v>1.5093183403803685E-2</v>
      </c>
      <c r="O1" s="2">
        <f>+$L$1+(1-$I$1)*(N1-$L$1)</f>
        <v>1.3913865063423316E-2</v>
      </c>
      <c r="P1" s="2">
        <f>+$L$1+(1-$I$1)*(O1-$L$1)</f>
        <v>1.2852478557080983E-2</v>
      </c>
    </row>
    <row r="2" spans="3:78" x14ac:dyDescent="0.2">
      <c r="M2">
        <v>0</v>
      </c>
      <c r="N2">
        <v>1</v>
      </c>
      <c r="O2">
        <v>2</v>
      </c>
      <c r="P2">
        <v>3</v>
      </c>
      <c r="Q2">
        <v>4</v>
      </c>
      <c r="R2">
        <f>+Q2+1</f>
        <v>5</v>
      </c>
      <c r="S2">
        <f t="shared" ref="S2:BT2" si="0">+R2+1</f>
        <v>6</v>
      </c>
      <c r="T2">
        <f t="shared" si="0"/>
        <v>7</v>
      </c>
      <c r="U2">
        <f t="shared" si="0"/>
        <v>8</v>
      </c>
      <c r="V2">
        <f t="shared" si="0"/>
        <v>9</v>
      </c>
      <c r="W2">
        <f t="shared" si="0"/>
        <v>10</v>
      </c>
      <c r="X2">
        <f t="shared" si="0"/>
        <v>11</v>
      </c>
      <c r="Y2">
        <f t="shared" si="0"/>
        <v>12</v>
      </c>
      <c r="Z2">
        <f t="shared" si="0"/>
        <v>13</v>
      </c>
      <c r="AA2">
        <f t="shared" si="0"/>
        <v>14</v>
      </c>
      <c r="AB2">
        <f t="shared" si="0"/>
        <v>15</v>
      </c>
      <c r="AC2">
        <f t="shared" si="0"/>
        <v>16</v>
      </c>
      <c r="AD2">
        <f t="shared" si="0"/>
        <v>17</v>
      </c>
      <c r="AE2">
        <f t="shared" si="0"/>
        <v>18</v>
      </c>
      <c r="AF2">
        <f t="shared" si="0"/>
        <v>19</v>
      </c>
      <c r="AG2">
        <f t="shared" si="0"/>
        <v>20</v>
      </c>
      <c r="AH2">
        <f t="shared" si="0"/>
        <v>21</v>
      </c>
      <c r="AI2">
        <f t="shared" si="0"/>
        <v>22</v>
      </c>
      <c r="AJ2">
        <f t="shared" si="0"/>
        <v>23</v>
      </c>
      <c r="AK2">
        <f t="shared" si="0"/>
        <v>24</v>
      </c>
      <c r="AL2">
        <f t="shared" si="0"/>
        <v>25</v>
      </c>
      <c r="AM2">
        <f t="shared" si="0"/>
        <v>26</v>
      </c>
      <c r="AN2">
        <f t="shared" si="0"/>
        <v>27</v>
      </c>
      <c r="AO2">
        <f t="shared" si="0"/>
        <v>28</v>
      </c>
      <c r="AP2">
        <f t="shared" si="0"/>
        <v>29</v>
      </c>
      <c r="AQ2">
        <f t="shared" si="0"/>
        <v>30</v>
      </c>
      <c r="AR2">
        <f t="shared" si="0"/>
        <v>31</v>
      </c>
      <c r="AS2">
        <f t="shared" si="0"/>
        <v>32</v>
      </c>
      <c r="AT2">
        <f t="shared" si="0"/>
        <v>33</v>
      </c>
      <c r="AU2">
        <f t="shared" si="0"/>
        <v>34</v>
      </c>
      <c r="AV2">
        <f t="shared" si="0"/>
        <v>35</v>
      </c>
      <c r="AW2">
        <f t="shared" si="0"/>
        <v>36</v>
      </c>
      <c r="AX2">
        <f t="shared" si="0"/>
        <v>37</v>
      </c>
      <c r="AY2">
        <f t="shared" si="0"/>
        <v>38</v>
      </c>
      <c r="AZ2">
        <f t="shared" si="0"/>
        <v>39</v>
      </c>
      <c r="BA2">
        <f t="shared" si="0"/>
        <v>40</v>
      </c>
      <c r="BB2">
        <f t="shared" si="0"/>
        <v>41</v>
      </c>
      <c r="BC2">
        <f t="shared" si="0"/>
        <v>42</v>
      </c>
      <c r="BD2">
        <f t="shared" si="0"/>
        <v>43</v>
      </c>
      <c r="BE2">
        <f t="shared" si="0"/>
        <v>44</v>
      </c>
      <c r="BF2">
        <f t="shared" si="0"/>
        <v>45</v>
      </c>
      <c r="BG2">
        <f t="shared" si="0"/>
        <v>46</v>
      </c>
      <c r="BH2">
        <f t="shared" si="0"/>
        <v>47</v>
      </c>
      <c r="BI2">
        <f t="shared" si="0"/>
        <v>48</v>
      </c>
      <c r="BJ2">
        <f t="shared" si="0"/>
        <v>49</v>
      </c>
      <c r="BK2">
        <f t="shared" si="0"/>
        <v>50</v>
      </c>
      <c r="BL2">
        <f t="shared" si="0"/>
        <v>51</v>
      </c>
      <c r="BM2">
        <f t="shared" si="0"/>
        <v>52</v>
      </c>
      <c r="BN2">
        <f t="shared" si="0"/>
        <v>53</v>
      </c>
      <c r="BO2">
        <f t="shared" si="0"/>
        <v>54</v>
      </c>
      <c r="BP2">
        <f t="shared" si="0"/>
        <v>55</v>
      </c>
      <c r="BQ2">
        <f t="shared" si="0"/>
        <v>56</v>
      </c>
      <c r="BR2">
        <f t="shared" si="0"/>
        <v>57</v>
      </c>
      <c r="BS2">
        <f t="shared" si="0"/>
        <v>58</v>
      </c>
      <c r="BT2">
        <f t="shared" si="0"/>
        <v>59</v>
      </c>
      <c r="BU2">
        <v>2005</v>
      </c>
      <c r="BV2">
        <v>2100</v>
      </c>
      <c r="BW2">
        <v>2200</v>
      </c>
      <c r="BX2">
        <v>2300</v>
      </c>
    </row>
    <row r="3" spans="3:78" s="3" customFormat="1" x14ac:dyDescent="0.2"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>
        <v>2005</v>
      </c>
      <c r="N3" s="3">
        <f>+M3+10</f>
        <v>2015</v>
      </c>
      <c r="O3" s="3">
        <f t="shared" ref="O3:BT3" si="1">+N3+10</f>
        <v>2025</v>
      </c>
      <c r="P3" s="3">
        <f t="shared" si="1"/>
        <v>2035</v>
      </c>
      <c r="Q3" s="3">
        <f t="shared" si="1"/>
        <v>2045</v>
      </c>
      <c r="R3" s="3">
        <f t="shared" si="1"/>
        <v>2055</v>
      </c>
      <c r="S3" s="3">
        <f t="shared" si="1"/>
        <v>2065</v>
      </c>
      <c r="T3" s="3">
        <f t="shared" si="1"/>
        <v>2075</v>
      </c>
      <c r="U3" s="3">
        <f t="shared" si="1"/>
        <v>2085</v>
      </c>
      <c r="V3" s="3">
        <f t="shared" si="1"/>
        <v>2095</v>
      </c>
      <c r="W3" s="3">
        <f t="shared" si="1"/>
        <v>2105</v>
      </c>
      <c r="X3" s="3">
        <f t="shared" si="1"/>
        <v>2115</v>
      </c>
      <c r="Y3" s="3">
        <f t="shared" si="1"/>
        <v>2125</v>
      </c>
      <c r="Z3" s="3">
        <f t="shared" si="1"/>
        <v>2135</v>
      </c>
      <c r="AA3" s="3">
        <f t="shared" si="1"/>
        <v>2145</v>
      </c>
      <c r="AB3" s="3">
        <f t="shared" si="1"/>
        <v>2155</v>
      </c>
      <c r="AC3" s="3">
        <f t="shared" si="1"/>
        <v>2165</v>
      </c>
      <c r="AD3" s="3">
        <f t="shared" si="1"/>
        <v>2175</v>
      </c>
      <c r="AE3" s="3">
        <f t="shared" si="1"/>
        <v>2185</v>
      </c>
      <c r="AF3" s="3">
        <f t="shared" si="1"/>
        <v>2195</v>
      </c>
      <c r="AG3" s="3">
        <f t="shared" si="1"/>
        <v>2205</v>
      </c>
      <c r="AH3" s="4">
        <f t="shared" si="1"/>
        <v>2215</v>
      </c>
      <c r="AI3" s="4">
        <f t="shared" si="1"/>
        <v>2225</v>
      </c>
      <c r="AJ3" s="4">
        <f t="shared" si="1"/>
        <v>2235</v>
      </c>
      <c r="AK3" s="4">
        <f t="shared" si="1"/>
        <v>2245</v>
      </c>
      <c r="AL3" s="4">
        <f t="shared" si="1"/>
        <v>2255</v>
      </c>
      <c r="AM3" s="4">
        <f t="shared" si="1"/>
        <v>2265</v>
      </c>
      <c r="AN3" s="4">
        <f t="shared" si="1"/>
        <v>2275</v>
      </c>
      <c r="AO3" s="4">
        <f t="shared" si="1"/>
        <v>2285</v>
      </c>
      <c r="AP3" s="4">
        <f t="shared" si="1"/>
        <v>2295</v>
      </c>
      <c r="AQ3" s="4">
        <f t="shared" si="1"/>
        <v>2305</v>
      </c>
      <c r="AR3" s="4">
        <f t="shared" si="1"/>
        <v>2315</v>
      </c>
      <c r="AS3" s="4">
        <f t="shared" si="1"/>
        <v>2325</v>
      </c>
      <c r="AT3" s="4">
        <f t="shared" si="1"/>
        <v>2335</v>
      </c>
      <c r="AU3" s="4">
        <f t="shared" si="1"/>
        <v>2345</v>
      </c>
      <c r="AV3" s="4">
        <f t="shared" si="1"/>
        <v>2355</v>
      </c>
      <c r="AW3" s="4">
        <f t="shared" si="1"/>
        <v>2365</v>
      </c>
      <c r="AX3" s="4">
        <f t="shared" si="1"/>
        <v>2375</v>
      </c>
      <c r="AY3" s="4">
        <f t="shared" si="1"/>
        <v>2385</v>
      </c>
      <c r="AZ3" s="4">
        <f t="shared" si="1"/>
        <v>2395</v>
      </c>
      <c r="BA3" s="4">
        <f t="shared" si="1"/>
        <v>2405</v>
      </c>
      <c r="BB3" s="4">
        <f t="shared" si="1"/>
        <v>2415</v>
      </c>
      <c r="BC3" s="4">
        <f t="shared" si="1"/>
        <v>2425</v>
      </c>
      <c r="BD3" s="4">
        <f t="shared" si="1"/>
        <v>2435</v>
      </c>
      <c r="BE3" s="4">
        <f t="shared" si="1"/>
        <v>2445</v>
      </c>
      <c r="BF3" s="4">
        <f t="shared" si="1"/>
        <v>2455</v>
      </c>
      <c r="BG3" s="4">
        <f t="shared" si="1"/>
        <v>2465</v>
      </c>
      <c r="BH3" s="4">
        <f t="shared" si="1"/>
        <v>2475</v>
      </c>
      <c r="BI3" s="4">
        <f t="shared" si="1"/>
        <v>2485</v>
      </c>
      <c r="BJ3" s="4">
        <f t="shared" si="1"/>
        <v>2495</v>
      </c>
      <c r="BK3" s="4">
        <f t="shared" si="1"/>
        <v>2505</v>
      </c>
      <c r="BL3" s="4">
        <f t="shared" si="1"/>
        <v>2515</v>
      </c>
      <c r="BM3" s="4">
        <f t="shared" si="1"/>
        <v>2525</v>
      </c>
      <c r="BN3" s="4">
        <f t="shared" si="1"/>
        <v>2535</v>
      </c>
      <c r="BO3" s="4">
        <f t="shared" si="1"/>
        <v>2545</v>
      </c>
      <c r="BP3" s="4">
        <f t="shared" si="1"/>
        <v>2555</v>
      </c>
      <c r="BQ3" s="4">
        <f t="shared" si="1"/>
        <v>2565</v>
      </c>
      <c r="BR3" s="4">
        <f t="shared" si="1"/>
        <v>2575</v>
      </c>
      <c r="BS3" s="4">
        <f t="shared" si="1"/>
        <v>2585</v>
      </c>
      <c r="BT3" s="4">
        <f t="shared" si="1"/>
        <v>2595</v>
      </c>
    </row>
    <row r="4" spans="3:78" x14ac:dyDescent="0.2">
      <c r="C4" s="3" t="s">
        <v>8</v>
      </c>
      <c r="E4" s="2">
        <f t="shared" ref="E4:E15" si="2">+AVERAGE(E21:F21)</f>
        <v>1.5093183403803685E-2</v>
      </c>
      <c r="F4" s="5">
        <f>+[1]Parameters!B24</f>
        <v>0</v>
      </c>
      <c r="G4" s="1">
        <f>+E4+F4</f>
        <v>1.5093183403803685E-2</v>
      </c>
      <c r="H4" s="1">
        <f>+G4-L4</f>
        <v>1.1793183403803684E-2</v>
      </c>
      <c r="I4" s="2">
        <f>+I1</f>
        <v>0.1</v>
      </c>
      <c r="J4" s="2"/>
      <c r="L4" s="2">
        <f>+L1</f>
        <v>3.3E-3</v>
      </c>
      <c r="M4" s="6">
        <f>+F108*1000</f>
        <v>41765.909343315296</v>
      </c>
      <c r="N4" s="6">
        <f>+M4*EXP(10*(G4))</f>
        <v>48570.302033817075</v>
      </c>
      <c r="O4" s="6">
        <f>+N4*EXP(10*$L4)*EXP(10*$H4*EXP(-$I4*(O$2-1)))</f>
        <v>55852.89788395707</v>
      </c>
      <c r="P4" s="6">
        <f>+O4*EXP(10*$L4)*EXP(10*$H4*EXP(-$I4*(P$2-1)))</f>
        <v>63578.529722563937</v>
      </c>
      <c r="Q4" s="6">
        <f t="shared" ref="Q4:BT4" si="3">+P4*EXP(10*$L4)*EXP(10*$H4*EXP(-$I4*(Q$2-1)))</f>
        <v>71710.837142612319</v>
      </c>
      <c r="R4" s="6">
        <f t="shared" si="3"/>
        <v>80213.670402935808</v>
      </c>
      <c r="S4" s="6">
        <f t="shared" si="3"/>
        <v>89052.245656782557</v>
      </c>
      <c r="T4" s="6">
        <f t="shared" si="3"/>
        <v>98194.046783322294</v>
      </c>
      <c r="U4" s="6">
        <f t="shared" si="3"/>
        <v>107609.48622321592</v>
      </c>
      <c r="V4" s="6">
        <f t="shared" si="3"/>
        <v>117272.34848651761</v>
      </c>
      <c r="W4" s="6">
        <f t="shared" si="3"/>
        <v>127160.04631003131</v>
      </c>
      <c r="X4" s="6">
        <f t="shared" si="3"/>
        <v>137253.72186450873</v>
      </c>
      <c r="Y4" s="6">
        <f t="shared" si="3"/>
        <v>147538.22501218447</v>
      </c>
      <c r="Z4" s="6">
        <f t="shared" si="3"/>
        <v>158001.99833597982</v>
      </c>
      <c r="AA4" s="6">
        <f>+Z4*EXP(10*$L4)*EXP(10*$H4*EXP(-$I4*(AA$2-1)))</f>
        <v>168636.89527785275</v>
      </c>
      <c r="AB4" s="6">
        <f t="shared" si="3"/>
        <v>179437.95382919742</v>
      </c>
      <c r="AC4" s="6">
        <f t="shared" si="3"/>
        <v>190403.14423697791</v>
      </c>
      <c r="AD4" s="6">
        <f t="shared" si="3"/>
        <v>201533.1054086017</v>
      </c>
      <c r="AE4" s="6">
        <f t="shared" si="3"/>
        <v>212830.88128593651</v>
      </c>
      <c r="AF4" s="6">
        <f t="shared" si="3"/>
        <v>224301.66549871213</v>
      </c>
      <c r="AG4" s="6">
        <f t="shared" si="3"/>
        <v>235952.56012404044</v>
      </c>
      <c r="AH4" s="6">
        <f t="shared" si="3"/>
        <v>247792.35235647907</v>
      </c>
      <c r="AI4" s="6">
        <f t="shared" si="3"/>
        <v>259831.31129263213</v>
      </c>
      <c r="AJ4" s="6">
        <f t="shared" si="3"/>
        <v>272081.00580414518</v>
      </c>
      <c r="AK4" s="6">
        <f t="shared" si="3"/>
        <v>284554.1435573005</v>
      </c>
      <c r="AL4" s="6">
        <f t="shared" si="3"/>
        <v>297264.43058149033</v>
      </c>
      <c r="AM4" s="6">
        <f t="shared" si="3"/>
        <v>310226.45034205698</v>
      </c>
      <c r="AN4" s="6">
        <f t="shared" si="3"/>
        <v>323455.560990609</v>
      </c>
      <c r="AO4" s="6">
        <f t="shared" si="3"/>
        <v>336967.80930964043</v>
      </c>
      <c r="AP4" s="6">
        <f t="shared" si="3"/>
        <v>350779.85980620509</v>
      </c>
      <c r="AQ4" s="6">
        <f t="shared" si="3"/>
        <v>364908.93741555396</v>
      </c>
      <c r="AR4" s="6">
        <f t="shared" si="3"/>
        <v>379372.78232934786</v>
      </c>
      <c r="AS4" s="6">
        <f t="shared" si="3"/>
        <v>394189.61554817006</v>
      </c>
      <c r="AT4" s="6">
        <f t="shared" si="3"/>
        <v>409378.11386224482</v>
      </c>
      <c r="AU4" s="6">
        <f t="shared" si="3"/>
        <v>424957.39307829301</v>
      </c>
      <c r="AV4" s="6">
        <f t="shared" si="3"/>
        <v>440946.9984276208</v>
      </c>
      <c r="AW4" s="6">
        <f t="shared" si="3"/>
        <v>457366.90120608977</v>
      </c>
      <c r="AX4" s="6">
        <f t="shared" si="3"/>
        <v>474237.50080736174</v>
      </c>
      <c r="AY4" s="6">
        <f t="shared" si="3"/>
        <v>491579.6314146971</v>
      </c>
      <c r="AZ4" s="6">
        <f t="shared" si="3"/>
        <v>509414.57271245064</v>
      </c>
      <c r="BA4" s="6">
        <f t="shared" si="3"/>
        <v>527764.06406571332</v>
      </c>
      <c r="BB4" s="6">
        <f t="shared" si="3"/>
        <v>546650.32169521402</v>
      </c>
      <c r="BC4" s="6">
        <f t="shared" si="3"/>
        <v>566096.05844484782</v>
      </c>
      <c r="BD4" s="6">
        <f t="shared" si="3"/>
        <v>586124.50580147724</v>
      </c>
      <c r="BE4" s="6">
        <f t="shared" si="3"/>
        <v>606759.43788150616</v>
      </c>
      <c r="BF4" s="6">
        <f t="shared" si="3"/>
        <v>628025.19714678696</v>
      </c>
      <c r="BG4" s="6">
        <f t="shared" si="3"/>
        <v>649946.72165432596</v>
      </c>
      <c r="BH4" s="6">
        <f t="shared" si="3"/>
        <v>672549.57368064485</v>
      </c>
      <c r="BI4" s="6">
        <f t="shared" si="3"/>
        <v>695859.96959314961</v>
      </c>
      <c r="BJ4" s="6">
        <f t="shared" si="3"/>
        <v>719904.8108680353</v>
      </c>
      <c r="BK4" s="6">
        <f t="shared" si="3"/>
        <v>744711.71617763583</v>
      </c>
      <c r="BL4" s="6">
        <f t="shared" si="3"/>
        <v>770309.05449021549</v>
      </c>
      <c r="BM4" s="6">
        <f t="shared" si="3"/>
        <v>796725.97914241406</v>
      </c>
      <c r="BN4" s="6">
        <f t="shared" si="3"/>
        <v>823992.46285930404</v>
      </c>
      <c r="BO4" s="6">
        <f t="shared" si="3"/>
        <v>852139.33370963566</v>
      </c>
      <c r="BP4" s="6">
        <f t="shared" si="3"/>
        <v>881198.31199463608</v>
      </c>
      <c r="BQ4" s="6">
        <f t="shared" si="3"/>
        <v>911202.04807797424</v>
      </c>
      <c r="BR4" s="6">
        <f t="shared" si="3"/>
        <v>942184.1611724199</v>
      </c>
      <c r="BS4" s="6">
        <f t="shared" si="3"/>
        <v>974179.27910552453</v>
      </c>
      <c r="BT4" s="6">
        <f t="shared" si="3"/>
        <v>1007223.0790925145</v>
      </c>
      <c r="BU4" s="7">
        <f t="shared" ref="BU4:BU15" si="4">+M4/M$4</f>
        <v>1</v>
      </c>
      <c r="BV4" s="7">
        <f t="shared" ref="BV4:BV15" si="5">+V4/V$4</f>
        <v>1</v>
      </c>
      <c r="BW4" s="7">
        <f t="shared" ref="BW4:BW15" si="6">+AG4/AG$4</f>
        <v>1</v>
      </c>
      <c r="BX4" s="7">
        <f t="shared" ref="BX4:BX15" si="7">+AQ4/AQ$4</f>
        <v>1</v>
      </c>
      <c r="BY4" s="7"/>
      <c r="BZ4" s="3">
        <f t="shared" ref="BZ4:BZ15" si="8">+J4</f>
        <v>0</v>
      </c>
    </row>
    <row r="5" spans="3:78" x14ac:dyDescent="0.2">
      <c r="C5" t="s">
        <v>9</v>
      </c>
      <c r="E5" s="2">
        <f t="shared" si="2"/>
        <v>1.4299541439382682E-2</v>
      </c>
      <c r="F5" s="5">
        <v>2E-3</v>
      </c>
      <c r="G5" s="1">
        <f t="shared" ref="G5:G15" si="9">+E5+F5</f>
        <v>1.6299541439382684E-2</v>
      </c>
      <c r="H5" s="1">
        <f t="shared" ref="H5:H15" si="10">+G5-L5</f>
        <v>1.2999541439382683E-2</v>
      </c>
      <c r="I5" s="2"/>
      <c r="J5" s="8">
        <f>+MAX(J22+[1]Parameters!$B$30,0.1)</f>
        <v>0.9</v>
      </c>
      <c r="K5">
        <f>+[1]Parameters!B20</f>
        <v>0.1</v>
      </c>
      <c r="L5" s="2">
        <f>+L4</f>
        <v>3.3E-3</v>
      </c>
      <c r="M5" s="6">
        <f t="shared" ref="M5:M15" si="11">+F109*1000</f>
        <v>26589.643235803611</v>
      </c>
      <c r="N5" s="6">
        <f t="shared" ref="N5:N15" si="12">+M5*EXP(10*(G5))</f>
        <v>31296.842138946056</v>
      </c>
      <c r="O5" s="6">
        <f>+N5*(O$4/N$4)*(N$4*$J5/N5)^$K5</f>
        <v>37212.316464240379</v>
      </c>
      <c r="P5" s="6">
        <f t="shared" ref="P5:AE15" si="13">+O5*(P$4/O$4)*(O$4*$J5/O5)^$K5</f>
        <v>43652.75184199166</v>
      </c>
      <c r="Q5" s="6">
        <f t="shared" si="13"/>
        <v>50587.133950282325</v>
      </c>
      <c r="R5" s="6">
        <f t="shared" si="13"/>
        <v>57980.558485101617</v>
      </c>
      <c r="S5" s="6">
        <f t="shared" si="13"/>
        <v>65796.036252901278</v>
      </c>
      <c r="T5" s="6">
        <f t="shared" si="13"/>
        <v>73996.091292269179</v>
      </c>
      <c r="U5" s="6">
        <f t="shared" si="13"/>
        <v>82544.105893192187</v>
      </c>
      <c r="V5" s="6">
        <f t="shared" si="13"/>
        <v>91405.395502125961</v>
      </c>
      <c r="W5" s="6">
        <f t="shared" si="13"/>
        <v>100548.01867523116</v>
      </c>
      <c r="X5" s="6">
        <f t="shared" si="13"/>
        <v>109943.34258578418</v>
      </c>
      <c r="Y5" s="6">
        <f t="shared" si="13"/>
        <v>119566.39391555435</v>
      </c>
      <c r="Z5" s="6">
        <f t="shared" si="13"/>
        <v>129396.02940853611</v>
      </c>
      <c r="AA5" s="6">
        <f t="shared" si="13"/>
        <v>139414.96115856728</v>
      </c>
      <c r="AB5" s="6">
        <f t="shared" si="13"/>
        <v>149609.6699716867</v>
      </c>
      <c r="AC5" s="6">
        <f t="shared" si="13"/>
        <v>159970.23684716958</v>
      </c>
      <c r="AD5" s="6">
        <f t="shared" si="13"/>
        <v>170490.11851096177</v>
      </c>
      <c r="AE5" s="6">
        <f t="shared" si="13"/>
        <v>181165.888564833</v>
      </c>
      <c r="AF5" s="6">
        <f t="shared" ref="AF5:AU15" si="14">+AE5*(AF$4/AE$4)*(AE$4*$J5/AE5)^$K5</f>
        <v>191996.96156173217</v>
      </c>
      <c r="AG5" s="6">
        <f t="shared" si="14"/>
        <v>202985.31341764019</v>
      </c>
      <c r="AH5" s="6">
        <f t="shared" si="14"/>
        <v>214135.20814886814</v>
      </c>
      <c r="AI5" s="6">
        <f t="shared" si="14"/>
        <v>225452.93802914227</v>
      </c>
      <c r="AJ5" s="6">
        <f t="shared" si="14"/>
        <v>236946.58188817455</v>
      </c>
      <c r="AK5" s="6">
        <f t="shared" si="14"/>
        <v>248625.78438535539</v>
      </c>
      <c r="AL5" s="6">
        <f t="shared" si="14"/>
        <v>260501.55763365066</v>
      </c>
      <c r="AM5" s="6">
        <f t="shared" si="14"/>
        <v>272586.10545746284</v>
      </c>
      <c r="AN5" s="6">
        <f t="shared" si="14"/>
        <v>284892.66978162155</v>
      </c>
      <c r="AO5" s="6">
        <f t="shared" si="14"/>
        <v>297435.39810827968</v>
      </c>
      <c r="AP5" s="6">
        <f t="shared" si="14"/>
        <v>310229.23069213412</v>
      </c>
      <c r="AQ5" s="6">
        <f t="shared" si="14"/>
        <v>323289.80582716491</v>
      </c>
      <c r="AR5" s="6">
        <f t="shared" si="14"/>
        <v>336633.38157244882</v>
      </c>
      <c r="AS5" s="6">
        <f t="shared" si="14"/>
        <v>350276.7722399708</v>
      </c>
      <c r="AT5" s="6">
        <f t="shared" si="14"/>
        <v>364237.29801931483</v>
      </c>
      <c r="AU5" s="6">
        <f t="shared" si="14"/>
        <v>378532.74620362103</v>
      </c>
      <c r="AV5" s="6">
        <f t="shared" ref="AV5:BK15" si="15">+AU5*(AV$4/AU$4)*(AU$4*$J5/AU5)^$K5</f>
        <v>393181.34259369934</v>
      </c>
      <c r="AW5" s="6">
        <f t="shared" si="15"/>
        <v>408201.73178181448</v>
      </c>
      <c r="AX5" s="6">
        <f t="shared" si="15"/>
        <v>423612.96514549875</v>
      </c>
      <c r="AY5" s="6">
        <f t="shared" si="15"/>
        <v>439434.49550922582</v>
      </c>
      <c r="AZ5" s="6">
        <f t="shared" si="15"/>
        <v>455686.17755412136</v>
      </c>
      <c r="BA5" s="6">
        <f t="shared" si="15"/>
        <v>472388.27317069098</v>
      </c>
      <c r="BB5" s="6">
        <f t="shared" si="15"/>
        <v>489561.46105543454</v>
      </c>
      <c r="BC5" s="6">
        <f t="shared" si="15"/>
        <v>507226.84994855436</v>
      </c>
      <c r="BD5" s="6">
        <f t="shared" si="15"/>
        <v>525405.99499664502</v>
      </c>
      <c r="BE5" s="6">
        <f t="shared" si="15"/>
        <v>544120.91680152772</v>
      </c>
      <c r="BF5" s="6">
        <f t="shared" si="15"/>
        <v>563394.12278475554</v>
      </c>
      <c r="BG5" s="6">
        <f t="shared" si="15"/>
        <v>583248.63055739412</v>
      </c>
      <c r="BH5" s="6">
        <f t="shared" si="15"/>
        <v>603707.99303718761</v>
      </c>
      <c r="BI5" s="6">
        <f t="shared" si="15"/>
        <v>624796.32510087697</v>
      </c>
      <c r="BJ5" s="6">
        <f t="shared" si="15"/>
        <v>646538.33159898128</v>
      </c>
      <c r="BK5" s="6">
        <f t="shared" si="15"/>
        <v>668959.33659445867</v>
      </c>
      <c r="BL5" s="6">
        <f t="shared" ref="BL5:BT15" si="16">+BK5*(BL$4/BK$4)*(BK$4*$J5/BK5)^$K5</f>
        <v>692085.31371600565</v>
      </c>
      <c r="BM5" s="6">
        <f t="shared" si="16"/>
        <v>715942.91754191066</v>
      </c>
      <c r="BN5" s="6">
        <f t="shared" si="16"/>
        <v>740559.51595190307</v>
      </c>
      <c r="BO5" s="6">
        <f t="shared" si="16"/>
        <v>765963.22340282518</v>
      </c>
      <c r="BP5" s="6">
        <f t="shared" si="16"/>
        <v>792182.93509962177</v>
      </c>
      <c r="BQ5" s="6">
        <f t="shared" si="16"/>
        <v>819248.36204650009</v>
      </c>
      <c r="BR5" s="6">
        <f t="shared" si="16"/>
        <v>847190.06697447516</v>
      </c>
      <c r="BS5" s="6">
        <f t="shared" si="16"/>
        <v>876039.50115119142</v>
      </c>
      <c r="BT5" s="6">
        <f t="shared" si="16"/>
        <v>905829.04208715959</v>
      </c>
      <c r="BU5" s="7">
        <f t="shared" si="4"/>
        <v>0.63663508478259268</v>
      </c>
      <c r="BV5" s="7">
        <f t="shared" si="5"/>
        <v>0.77942837064130688</v>
      </c>
      <c r="BW5" s="7">
        <f t="shared" si="6"/>
        <v>0.86028019069142825</v>
      </c>
      <c r="BX5" s="7">
        <f t="shared" si="7"/>
        <v>0.88594652714413058</v>
      </c>
      <c r="BY5" s="7"/>
      <c r="BZ5" s="7">
        <f t="shared" si="8"/>
        <v>0.9</v>
      </c>
    </row>
    <row r="6" spans="3:78" x14ac:dyDescent="0.2">
      <c r="C6" t="s">
        <v>10</v>
      </c>
      <c r="E6" s="2">
        <f t="shared" si="2"/>
        <v>1.0784143099648206E-2</v>
      </c>
      <c r="F6" s="5">
        <v>3.0000000000000001E-3</v>
      </c>
      <c r="G6" s="1">
        <f t="shared" si="9"/>
        <v>1.3784143099648205E-2</v>
      </c>
      <c r="H6" s="1">
        <f t="shared" si="10"/>
        <v>1.0484143099648204E-2</v>
      </c>
      <c r="I6" s="2"/>
      <c r="J6" s="8">
        <v>0.9</v>
      </c>
      <c r="K6">
        <f t="shared" ref="K6:L15" si="17">+K5</f>
        <v>0.1</v>
      </c>
      <c r="L6" s="2">
        <f t="shared" si="17"/>
        <v>3.3E-3</v>
      </c>
      <c r="M6" s="6">
        <f t="shared" si="11"/>
        <v>30290.310044833575</v>
      </c>
      <c r="N6" s="6">
        <f t="shared" si="12"/>
        <v>34767.021932553827</v>
      </c>
      <c r="O6" s="6">
        <f t="shared" ref="O6:AD15" si="18">+N6*(O$4/N$4)*(N$4*$J6/N6)^$K6</f>
        <v>40905.99686077865</v>
      </c>
      <c r="P6" s="6">
        <f t="shared" si="18"/>
        <v>47533.727712201726</v>
      </c>
      <c r="Q6" s="6">
        <f t="shared" si="18"/>
        <v>54617.434637022721</v>
      </c>
      <c r="R6" s="6">
        <f t="shared" si="18"/>
        <v>62121.866329451921</v>
      </c>
      <c r="S6" s="6">
        <f t="shared" si="13"/>
        <v>70010.893722629975</v>
      </c>
      <c r="T6" s="6">
        <f t="shared" si="13"/>
        <v>78248.871144685065</v>
      </c>
      <c r="U6" s="6">
        <f t="shared" si="13"/>
        <v>86801.741586476899</v>
      </c>
      <c r="V6" s="6">
        <f t="shared" si="13"/>
        <v>95637.885660962915</v>
      </c>
      <c r="W6" s="6">
        <f t="shared" si="13"/>
        <v>104728.73018959431</v>
      </c>
      <c r="X6" s="6">
        <f t="shared" si="13"/>
        <v>114049.14274872479</v>
      </c>
      <c r="Y6" s="6">
        <f t="shared" si="13"/>
        <v>123577.6439659333</v>
      </c>
      <c r="Z6" s="6">
        <f t="shared" si="13"/>
        <v>133296.47102075786</v>
      </c>
      <c r="AA6" s="6">
        <f t="shared" si="13"/>
        <v>143191.52477872637</v>
      </c>
      <c r="AB6" s="6">
        <f t="shared" si="13"/>
        <v>153252.23022803749</v>
      </c>
      <c r="AC6" s="6">
        <f t="shared" si="13"/>
        <v>163471.3361632516</v>
      </c>
      <c r="AD6" s="6">
        <f t="shared" si="13"/>
        <v>173844.67594683493</v>
      </c>
      <c r="AE6" s="6">
        <f t="shared" si="13"/>
        <v>184370.9070813267</v>
      </c>
      <c r="AF6" s="6">
        <f t="shared" si="14"/>
        <v>195051.24350240765</v>
      </c>
      <c r="AG6" s="6">
        <f t="shared" si="14"/>
        <v>205889.19110433399</v>
      </c>
      <c r="AH6" s="6">
        <f t="shared" si="14"/>
        <v>216890.29409999345</v>
      </c>
      <c r="AI6" s="6">
        <f t="shared" si="14"/>
        <v>228061.89740752842</v>
      </c>
      <c r="AJ6" s="6">
        <f t="shared" si="14"/>
        <v>239412.92831716887</v>
      </c>
      <c r="AK6" s="6">
        <f t="shared" si="14"/>
        <v>250953.69917801529</v>
      </c>
      <c r="AL6" s="6">
        <f t="shared" si="14"/>
        <v>262695.7316977788</v>
      </c>
      <c r="AM6" s="6">
        <f t="shared" si="14"/>
        <v>274651.602609572</v>
      </c>
      <c r="AN6" s="6">
        <f t="shared" si="14"/>
        <v>286834.80987206183</v>
      </c>
      <c r="AO6" s="6">
        <f t="shared" si="14"/>
        <v>299259.65818128036</v>
      </c>
      <c r="AP6" s="6">
        <f t="shared" si="14"/>
        <v>311941.16233943583</v>
      </c>
      <c r="AQ6" s="6">
        <f t="shared" si="14"/>
        <v>324894.96691040893</v>
      </c>
      <c r="AR6" s="6">
        <f t="shared" si="14"/>
        <v>338137.28056218778</v>
      </c>
      <c r="AS6" s="6">
        <f t="shared" si="14"/>
        <v>351684.82352829905</v>
      </c>
      <c r="AT6" s="6">
        <f t="shared" si="14"/>
        <v>365554.78669366305</v>
      </c>
      <c r="AU6" s="6">
        <f t="shared" si="14"/>
        <v>379764.80091005471</v>
      </c>
      <c r="AV6" s="6">
        <f t="shared" si="15"/>
        <v>394332.91526107403</v>
      </c>
      <c r="AW6" s="6">
        <f t="shared" si="15"/>
        <v>409277.58311777725</v>
      </c>
      <c r="AX6" s="6">
        <f t="shared" si="15"/>
        <v>424617.65494788589</v>
      </c>
      <c r="AY6" s="6">
        <f t="shared" si="15"/>
        <v>440372.376959619</v>
      </c>
      <c r="AZ6" s="6">
        <f t="shared" si="15"/>
        <v>456561.3947729693</v>
      </c>
      <c r="BA6" s="6">
        <f t="shared" si="15"/>
        <v>473204.76141502138</v>
      </c>
      <c r="BB6" s="6">
        <f t="shared" si="15"/>
        <v>490322.94903085171</v>
      </c>
      <c r="BC6" s="6">
        <f t="shared" si="15"/>
        <v>507936.86378735991</v>
      </c>
      <c r="BD6" s="6">
        <f t="shared" si="15"/>
        <v>526067.86352420144</v>
      </c>
      <c r="BE6" s="6">
        <f t="shared" si="15"/>
        <v>544737.77777417749</v>
      </c>
      <c r="BF6" s="6">
        <f t="shared" si="15"/>
        <v>563968.92983556178</v>
      </c>
      <c r="BG6" s="6">
        <f t="shared" si="15"/>
        <v>583784.1606315301</v>
      </c>
      <c r="BH6" s="6">
        <f t="shared" si="15"/>
        <v>604206.85413779388</v>
      </c>
      <c r="BI6" s="6">
        <f t="shared" si="15"/>
        <v>625260.96419941972</v>
      </c>
      <c r="BJ6" s="6">
        <f t="shared" si="15"/>
        <v>646971.04259229789</v>
      </c>
      <c r="BK6" s="6">
        <f t="shared" si="15"/>
        <v>669362.26821442798</v>
      </c>
      <c r="BL6" s="6">
        <f t="shared" si="16"/>
        <v>692460.47731773707</v>
      </c>
      <c r="BM6" s="6">
        <f t="shared" si="16"/>
        <v>716292.19471302058</v>
      </c>
      <c r="BN6" s="6">
        <f t="shared" si="16"/>
        <v>740884.66589932749</v>
      </c>
      <c r="BO6" s="6">
        <f t="shared" si="16"/>
        <v>766265.8900850967</v>
      </c>
      <c r="BP6" s="6">
        <f t="shared" si="16"/>
        <v>792464.65408199548</v>
      </c>
      <c r="BQ6" s="6">
        <f t="shared" si="16"/>
        <v>819510.56706403627</v>
      </c>
      <c r="BR6" s="6">
        <f t="shared" si="16"/>
        <v>847434.09619446809</v>
      </c>
      <c r="BS6" s="6">
        <f t="shared" si="16"/>
        <v>876266.60313138575</v>
      </c>
      <c r="BT6" s="6">
        <f t="shared" si="16"/>
        <v>906040.38143022859</v>
      </c>
      <c r="BU6" s="7">
        <f t="shared" si="4"/>
        <v>0.72524004675314435</v>
      </c>
      <c r="BV6" s="7">
        <f t="shared" si="5"/>
        <v>0.81551948856859524</v>
      </c>
      <c r="BW6" s="7">
        <f t="shared" si="6"/>
        <v>0.87258723107771274</v>
      </c>
      <c r="BX6" s="7">
        <f t="shared" si="7"/>
        <v>0.89034532618317974</v>
      </c>
      <c r="BY6" s="7"/>
      <c r="BZ6" s="7">
        <f t="shared" si="8"/>
        <v>0.9</v>
      </c>
    </row>
    <row r="7" spans="3:78" x14ac:dyDescent="0.2">
      <c r="C7" t="s">
        <v>11</v>
      </c>
      <c r="E7" s="2">
        <f t="shared" si="2"/>
        <v>4.0982312872819823E-2</v>
      </c>
      <c r="F7" s="5">
        <v>-1.4999999999999999E-2</v>
      </c>
      <c r="G7" s="1">
        <f t="shared" si="9"/>
        <v>2.5982312872819824E-2</v>
      </c>
      <c r="H7" s="1">
        <f t="shared" si="10"/>
        <v>2.2682312872819823E-2</v>
      </c>
      <c r="I7" s="2"/>
      <c r="J7" s="8">
        <v>0.6</v>
      </c>
      <c r="K7">
        <f t="shared" si="17"/>
        <v>0.1</v>
      </c>
      <c r="L7" s="2">
        <f t="shared" si="17"/>
        <v>3.3E-3</v>
      </c>
      <c r="M7" s="6">
        <f t="shared" si="11"/>
        <v>11861.38103261481</v>
      </c>
      <c r="N7" s="6">
        <f t="shared" si="12"/>
        <v>15380.661292886609</v>
      </c>
      <c r="O7" s="6">
        <f t="shared" si="18"/>
        <v>18854.048500695229</v>
      </c>
      <c r="P7" s="6">
        <f t="shared" si="18"/>
        <v>22732.574523454754</v>
      </c>
      <c r="Q7" s="6">
        <f t="shared" si="18"/>
        <v>27002.516876717946</v>
      </c>
      <c r="R7" s="6">
        <f t="shared" si="18"/>
        <v>31644.702898665422</v>
      </c>
      <c r="S7" s="6">
        <f t="shared" si="13"/>
        <v>36635.94267417807</v>
      </c>
      <c r="T7" s="6">
        <f t="shared" si="13"/>
        <v>41950.440861178206</v>
      </c>
      <c r="U7" s="6">
        <f t="shared" si="13"/>
        <v>47561.102848528622</v>
      </c>
      <c r="V7" s="6">
        <f t="shared" si="13"/>
        <v>53440.679328815226</v>
      </c>
      <c r="W7" s="6">
        <f t="shared" si="13"/>
        <v>59562.719090971492</v>
      </c>
      <c r="X7" s="6">
        <f t="shared" si="13"/>
        <v>65902.32084846108</v>
      </c>
      <c r="Y7" s="6">
        <f t="shared" si="13"/>
        <v>72436.690618508816</v>
      </c>
      <c r="Z7" s="6">
        <f t="shared" si="13"/>
        <v>79145.521769209925</v>
      </c>
      <c r="AA7" s="6">
        <f t="shared" si="13"/>
        <v>86011.221043679805</v>
      </c>
      <c r="AB7" s="6">
        <f t="shared" si="13"/>
        <v>93019.006554587031</v>
      </c>
      <c r="AC7" s="6">
        <f t="shared" si="13"/>
        <v>100156.90384553184</v>
      </c>
      <c r="AD7" s="6">
        <f t="shared" si="13"/>
        <v>107415.66447836038</v>
      </c>
      <c r="AE7" s="6">
        <f t="shared" si="13"/>
        <v>114788.62892570502</v>
      </c>
      <c r="AF7" s="6">
        <f t="shared" si="14"/>
        <v>122271.55236504246</v>
      </c>
      <c r="AG7" s="6">
        <f t="shared" si="14"/>
        <v>129862.40867302049</v>
      </c>
      <c r="AH7" s="6">
        <f t="shared" si="14"/>
        <v>137561.18476600249</v>
      </c>
      <c r="AI7" s="6">
        <f t="shared" si="14"/>
        <v>145369.67458066481</v>
      </c>
      <c r="AJ7" s="6">
        <f t="shared" si="14"/>
        <v>153291.27951549331</v>
      </c>
      <c r="AK7" s="6">
        <f t="shared" si="14"/>
        <v>161330.82008394826</v>
      </c>
      <c r="AL7" s="6">
        <f t="shared" si="14"/>
        <v>169494.36185075811</v>
      </c>
      <c r="AM7" s="6">
        <f t="shared" si="14"/>
        <v>177789.05740063623</v>
      </c>
      <c r="AN7" s="6">
        <f t="shared" si="14"/>
        <v>186223.00507912025</v>
      </c>
      <c r="AO7" s="6">
        <f t="shared" si="14"/>
        <v>194805.12449995166</v>
      </c>
      <c r="AP7" s="6">
        <f t="shared" si="14"/>
        <v>203545.04828522186</v>
      </c>
      <c r="AQ7" s="6">
        <f t="shared" si="14"/>
        <v>212453.02914998677</v>
      </c>
      <c r="AR7" s="6">
        <f t="shared" si="14"/>
        <v>221539.86122398719</v>
      </c>
      <c r="AS7" s="6">
        <f t="shared" si="14"/>
        <v>230816.81438702243</v>
      </c>
      <c r="AT7" s="6">
        <f t="shared" si="14"/>
        <v>240295.58035452798</v>
      </c>
      <c r="AU7" s="6">
        <f t="shared" si="14"/>
        <v>249988.22926429403</v>
      </c>
      <c r="AV7" s="6">
        <f t="shared" si="15"/>
        <v>259907.17556690349</v>
      </c>
      <c r="AW7" s="6">
        <f t="shared" si="15"/>
        <v>270065.15209810028</v>
      </c>
      <c r="AX7" s="6">
        <f t="shared" si="15"/>
        <v>280475.19130091439</v>
      </c>
      <c r="AY7" s="6">
        <f t="shared" si="15"/>
        <v>291150.61266157345</v>
      </c>
      <c r="AZ7" s="6">
        <f t="shared" si="15"/>
        <v>302105.01552071783</v>
      </c>
      <c r="BA7" s="6">
        <f t="shared" si="15"/>
        <v>313352.27651653643</v>
      </c>
      <c r="BB7" s="6">
        <f t="shared" si="15"/>
        <v>324906.55100673006</v>
      </c>
      <c r="BC7" s="6">
        <f t="shared" si="15"/>
        <v>336782.27790021128</v>
      </c>
      <c r="BD7" s="6">
        <f t="shared" si="15"/>
        <v>348994.1874063724</v>
      </c>
      <c r="BE7" s="6">
        <f t="shared" si="15"/>
        <v>361557.31127930991</v>
      </c>
      <c r="BF7" s="6">
        <f t="shared" si="15"/>
        <v>374486.99519663717</v>
      </c>
      <c r="BG7" s="6">
        <f t="shared" si="15"/>
        <v>387798.91296774417</v>
      </c>
      <c r="BH7" s="6">
        <f t="shared" si="15"/>
        <v>401509.08231499791</v>
      </c>
      <c r="BI7" s="6">
        <f t="shared" si="15"/>
        <v>415633.88201395021</v>
      </c>
      <c r="BJ7" s="6">
        <f t="shared" si="15"/>
        <v>430190.07021568145</v>
      </c>
      <c r="BK7" s="6">
        <f t="shared" si="15"/>
        <v>445194.80380651832</v>
      </c>
      <c r="BL7" s="6">
        <f t="shared" si="16"/>
        <v>460665.65868807869</v>
      </c>
      <c r="BM7" s="6">
        <f t="shared" si="16"/>
        <v>476620.6508844234</v>
      </c>
      <c r="BN7" s="6">
        <f t="shared" si="16"/>
        <v>493078.25840352307</v>
      </c>
      <c r="BO7" s="6">
        <f t="shared" si="16"/>
        <v>510057.4437977075</v>
      </c>
      <c r="BP7" s="6">
        <f t="shared" si="16"/>
        <v>527577.67738266103</v>
      </c>
      <c r="BQ7" s="6">
        <f t="shared" si="16"/>
        <v>545658.96108720533</v>
      </c>
      <c r="BR7" s="6">
        <f t="shared" si="16"/>
        <v>564321.85291689052</v>
      </c>
      <c r="BS7" s="6">
        <f t="shared" si="16"/>
        <v>583587.49202357</v>
      </c>
      <c r="BT7" s="6">
        <f t="shared" si="16"/>
        <v>603477.62438089901</v>
      </c>
      <c r="BU7" s="7">
        <f t="shared" si="4"/>
        <v>0.28399671452414443</v>
      </c>
      <c r="BV7" s="7">
        <f t="shared" si="5"/>
        <v>0.4556971870906048</v>
      </c>
      <c r="BW7" s="7">
        <f t="shared" si="6"/>
        <v>0.55037507795953444</v>
      </c>
      <c r="BX7" s="7">
        <f t="shared" si="7"/>
        <v>0.58220834670335242</v>
      </c>
      <c r="BY7" s="7"/>
      <c r="BZ7" s="7">
        <f t="shared" si="8"/>
        <v>0.6</v>
      </c>
    </row>
    <row r="8" spans="3:78" x14ac:dyDescent="0.2">
      <c r="C8" t="s">
        <v>12</v>
      </c>
      <c r="E8" s="2">
        <f t="shared" si="2"/>
        <v>3.9698219696993955E-2</v>
      </c>
      <c r="F8" s="5">
        <v>-1.4999999999999999E-2</v>
      </c>
      <c r="G8" s="1">
        <f t="shared" si="9"/>
        <v>2.4698219696993956E-2</v>
      </c>
      <c r="H8" s="1">
        <f t="shared" si="10"/>
        <v>2.1398219696993955E-2</v>
      </c>
      <c r="I8" s="2"/>
      <c r="J8" s="8">
        <f>+MAX(J25+[1]Parameters!$B$30,0.1)</f>
        <v>0.6</v>
      </c>
      <c r="K8">
        <f t="shared" si="17"/>
        <v>0.1</v>
      </c>
      <c r="L8" s="2">
        <f t="shared" si="17"/>
        <v>3.3E-3</v>
      </c>
      <c r="M8" s="6">
        <f t="shared" si="11"/>
        <v>5177.1339910445931</v>
      </c>
      <c r="N8" s="6">
        <f t="shared" si="12"/>
        <v>6627.5408080311599</v>
      </c>
      <c r="O8" s="6">
        <f t="shared" si="18"/>
        <v>8837.8022917656017</v>
      </c>
      <c r="P8" s="6">
        <f t="shared" si="18"/>
        <v>11494.612077896756</v>
      </c>
      <c r="Q8" s="6">
        <f t="shared" si="18"/>
        <v>14617.239819608063</v>
      </c>
      <c r="R8" s="6">
        <f t="shared" si="18"/>
        <v>18214.448918417289</v>
      </c>
      <c r="S8" s="6">
        <f t="shared" si="18"/>
        <v>22284.909922136059</v>
      </c>
      <c r="T8" s="6">
        <f t="shared" si="18"/>
        <v>26818.204009637426</v>
      </c>
      <c r="U8" s="6">
        <f t="shared" si="18"/>
        <v>31796.239630684089</v>
      </c>
      <c r="V8" s="6">
        <f t="shared" si="18"/>
        <v>37194.903008566063</v>
      </c>
      <c r="W8" s="6">
        <f t="shared" si="18"/>
        <v>42985.781796245283</v>
      </c>
      <c r="X8" s="6">
        <f t="shared" si="18"/>
        <v>49137.832106883019</v>
      </c>
      <c r="Y8" s="6">
        <f t="shared" si="18"/>
        <v>55618.894867456351</v>
      </c>
      <c r="Z8" s="6">
        <f t="shared" si="18"/>
        <v>62397.002306586059</v>
      </c>
      <c r="AA8" s="6">
        <f t="shared" si="18"/>
        <v>69441.445780736045</v>
      </c>
      <c r="AB8" s="6">
        <f t="shared" si="18"/>
        <v>76723.600277605627</v>
      </c>
      <c r="AC8" s="6">
        <f t="shared" si="18"/>
        <v>84217.518400361689</v>
      </c>
      <c r="AD8" s="6">
        <f t="shared" si="18"/>
        <v>91900.317926649936</v>
      </c>
      <c r="AE8" s="6">
        <f t="shared" si="13"/>
        <v>99752.393143150271</v>
      </c>
      <c r="AF8" s="6">
        <f t="shared" si="14"/>
        <v>107757.48225505993</v>
      </c>
      <c r="AG8" s="6">
        <f t="shared" si="14"/>
        <v>115902.62241186001</v>
      </c>
      <c r="AH8" s="6">
        <f t="shared" si="14"/>
        <v>124178.02128483857</v>
      </c>
      <c r="AI8" s="6">
        <f t="shared" si="14"/>
        <v>132576.87049178849</v>
      </c>
      <c r="AJ8" s="6">
        <f t="shared" si="14"/>
        <v>141095.12210092411</v>
      </c>
      <c r="AK8" s="6">
        <f t="shared" si="14"/>
        <v>149731.24538584641</v>
      </c>
      <c r="AL8" s="6">
        <f t="shared" si="14"/>
        <v>158485.97721935966</v>
      </c>
      <c r="AM8" s="6">
        <f t="shared" si="14"/>
        <v>167362.07613998957</v>
      </c>
      <c r="AN8" s="6">
        <f t="shared" si="14"/>
        <v>176364.08726820291</v>
      </c>
      <c r="AO8" s="6">
        <f t="shared" si="14"/>
        <v>185498.12289727491</v>
      </c>
      <c r="AP8" s="6">
        <f t="shared" si="14"/>
        <v>194771.66170682557</v>
      </c>
      <c r="AQ8" s="6">
        <f t="shared" si="14"/>
        <v>204193.36809460449</v>
      </c>
      <c r="AR8" s="6">
        <f t="shared" si="14"/>
        <v>213772.93203423152</v>
      </c>
      <c r="AS8" s="6">
        <f t="shared" si="14"/>
        <v>223520.9290818866</v>
      </c>
      <c r="AT8" s="6">
        <f t="shared" si="14"/>
        <v>233448.69961530206</v>
      </c>
      <c r="AU8" s="6">
        <f t="shared" si="14"/>
        <v>243568.24604175173</v>
      </c>
      <c r="AV8" s="6">
        <f t="shared" si="15"/>
        <v>253892.14651314489</v>
      </c>
      <c r="AW8" s="6">
        <f t="shared" si="15"/>
        <v>264433.48359825421</v>
      </c>
      <c r="AX8" s="6">
        <f t="shared" si="15"/>
        <v>275205.78635396756</v>
      </c>
      <c r="AY8" s="6">
        <f t="shared" si="15"/>
        <v>286222.98428491986</v>
      </c>
      <c r="AZ8" s="6">
        <f t="shared" si="15"/>
        <v>297499.37176501751</v>
      </c>
      <c r="BA8" s="6">
        <f t="shared" si="15"/>
        <v>309049.58160081477</v>
      </c>
      <c r="BB8" s="6">
        <f t="shared" si="15"/>
        <v>320888.56653474388</v>
      </c>
      <c r="BC8" s="6">
        <f t="shared" si="15"/>
        <v>333031.5876081051</v>
      </c>
      <c r="BD8" s="6">
        <f t="shared" si="15"/>
        <v>345494.20842407935</v>
      </c>
      <c r="BE8" s="6">
        <f t="shared" si="15"/>
        <v>358292.2944662075</v>
      </c>
      <c r="BF8" s="6">
        <f t="shared" si="15"/>
        <v>371442.01673552481</v>
      </c>
      <c r="BG8" s="6">
        <f t="shared" si="15"/>
        <v>384959.8590685575</v>
      </c>
      <c r="BH8" s="6">
        <f t="shared" si="15"/>
        <v>398862.62858814321</v>
      </c>
      <c r="BI8" s="6">
        <f t="shared" si="15"/>
        <v>413167.46881947067</v>
      </c>
      <c r="BJ8" s="6">
        <f t="shared" si="15"/>
        <v>427891.87507515302</v>
      </c>
      <c r="BK8" s="6">
        <f t="shared" si="15"/>
        <v>443053.71177604952</v>
      </c>
      <c r="BL8" s="6">
        <f t="shared" si="16"/>
        <v>458671.23142959934</v>
      </c>
      <c r="BM8" s="6">
        <f t="shared" si="16"/>
        <v>474763.0950353092</v>
      </c>
      <c r="BN8" s="6">
        <f t="shared" si="16"/>
        <v>491348.39372848469</v>
      </c>
      <c r="BO8" s="6">
        <f t="shared" si="16"/>
        <v>508446.67150900996</v>
      </c>
      <c r="BP8" s="6">
        <f t="shared" si="16"/>
        <v>526077.94893263606</v>
      </c>
      <c r="BQ8" s="6">
        <f t="shared" si="16"/>
        <v>544262.74766846828</v>
      </c>
      <c r="BR8" s="6">
        <f t="shared" si="16"/>
        <v>563022.11584871367</v>
      </c>
      <c r="BS8" s="6">
        <f t="shared" si="16"/>
        <v>582377.65415577637</v>
      </c>
      <c r="BT8" s="6">
        <f t="shared" si="16"/>
        <v>602351.54260794469</v>
      </c>
      <c r="BU8" s="7">
        <f t="shared" si="4"/>
        <v>0.12395597444050867</v>
      </c>
      <c r="BV8" s="7">
        <f t="shared" si="5"/>
        <v>0.31716686404418881</v>
      </c>
      <c r="BW8" s="7">
        <f t="shared" si="6"/>
        <v>0.4912115484185885</v>
      </c>
      <c r="BX8" s="7">
        <f t="shared" si="7"/>
        <v>0.55957349124083389</v>
      </c>
      <c r="BY8" s="7"/>
      <c r="BZ8" s="7">
        <f t="shared" si="8"/>
        <v>0.6</v>
      </c>
    </row>
    <row r="9" spans="3:78" x14ac:dyDescent="0.2">
      <c r="C9" t="s">
        <v>13</v>
      </c>
      <c r="E9" s="2">
        <f t="shared" si="2"/>
        <v>8.1398792147585844E-2</v>
      </c>
      <c r="F9" s="5">
        <v>-0.01</v>
      </c>
      <c r="G9" s="1">
        <f t="shared" si="9"/>
        <v>7.1398792147585849E-2</v>
      </c>
      <c r="H9" s="1">
        <f t="shared" si="10"/>
        <v>6.8098792147585852E-2</v>
      </c>
      <c r="I9" s="2"/>
      <c r="J9" s="8">
        <v>0.6</v>
      </c>
      <c r="K9">
        <f t="shared" si="17"/>
        <v>0.1</v>
      </c>
      <c r="L9" s="2">
        <f t="shared" si="17"/>
        <v>3.3E-3</v>
      </c>
      <c r="M9" s="6">
        <f t="shared" si="11"/>
        <v>4088.3347969448068</v>
      </c>
      <c r="N9" s="6">
        <f t="shared" si="12"/>
        <v>8348.8655596682911</v>
      </c>
      <c r="O9" s="6">
        <f t="shared" si="18"/>
        <v>10879.071557400061</v>
      </c>
      <c r="P9" s="6">
        <f t="shared" si="18"/>
        <v>13858.52838110537</v>
      </c>
      <c r="Q9" s="6">
        <f t="shared" si="18"/>
        <v>17296.804989469278</v>
      </c>
      <c r="R9" s="6">
        <f t="shared" si="18"/>
        <v>21193.686268753852</v>
      </c>
      <c r="S9" s="6">
        <f t="shared" si="18"/>
        <v>25540.082835881298</v>
      </c>
      <c r="T9" s="6">
        <f t="shared" si="18"/>
        <v>30319.355614365184</v>
      </c>
      <c r="U9" s="6">
        <f t="shared" si="18"/>
        <v>35508.882953432912</v>
      </c>
      <c r="V9" s="6">
        <f t="shared" si="18"/>
        <v>41081.713986334747</v>
      </c>
      <c r="W9" s="6">
        <f t="shared" si="18"/>
        <v>47008.180479098206</v>
      </c>
      <c r="X9" s="6">
        <f t="shared" si="18"/>
        <v>53257.373273218298</v>
      </c>
      <c r="Y9" s="6">
        <f t="shared" si="18"/>
        <v>59798.422976075301</v>
      </c>
      <c r="Z9" s="6">
        <f t="shared" si="18"/>
        <v>66601.554158886735</v>
      </c>
      <c r="AA9" s="6">
        <f t="shared" si="18"/>
        <v>73638.906100858032</v>
      </c>
      <c r="AB9" s="6">
        <f t="shared" si="18"/>
        <v>80885.130545373962</v>
      </c>
      <c r="AC9" s="6">
        <f t="shared" si="18"/>
        <v>88317.788396359887</v>
      </c>
      <c r="AD9" s="6">
        <f t="shared" si="18"/>
        <v>95917.573680194677</v>
      </c>
      <c r="AE9" s="6">
        <f t="shared" si="13"/>
        <v>103668.39553676879</v>
      </c>
      <c r="AF9" s="6">
        <f t="shared" si="14"/>
        <v>111557.34858621044</v>
      </c>
      <c r="AG9" s="6">
        <f t="shared" si="14"/>
        <v>119574.59972471232</v>
      </c>
      <c r="AH9" s="6">
        <f t="shared" si="14"/>
        <v>127713.21603203446</v>
      </c>
      <c r="AI9" s="6">
        <f t="shared" si="14"/>
        <v>135968.9546300449</v>
      </c>
      <c r="AJ9" s="6">
        <f t="shared" si="14"/>
        <v>144340.03144357295</v>
      </c>
      <c r="AK9" s="6">
        <f t="shared" si="14"/>
        <v>152826.88215964989</v>
      </c>
      <c r="AL9" s="6">
        <f t="shared" si="14"/>
        <v>161431.92541926162</v>
      </c>
      <c r="AM9" s="6">
        <f t="shared" si="14"/>
        <v>170159.33548097021</v>
      </c>
      <c r="AN9" s="6">
        <f t="shared" si="14"/>
        <v>179014.82928246059</v>
      </c>
      <c r="AO9" s="6">
        <f t="shared" si="14"/>
        <v>188005.47097033425</v>
      </c>
      <c r="AP9" s="6">
        <f t="shared" si="14"/>
        <v>197139.4955245356</v>
      </c>
      <c r="AQ9" s="6">
        <f t="shared" si="14"/>
        <v>206426.15201564424</v>
      </c>
      <c r="AR9" s="6">
        <f t="shared" si="14"/>
        <v>215875.56624251392</v>
      </c>
      <c r="AS9" s="6">
        <f t="shared" si="14"/>
        <v>225498.62194858881</v>
      </c>
      <c r="AT9" s="6">
        <f t="shared" si="14"/>
        <v>235306.85945724568</v>
      </c>
      <c r="AU9" s="6">
        <f t="shared" si="14"/>
        <v>245312.39035593683</v>
      </c>
      <c r="AV9" s="6">
        <f t="shared" si="15"/>
        <v>255527.82675898369</v>
      </c>
      <c r="AW9" s="6">
        <f t="shared" si="15"/>
        <v>265966.22365949606</v>
      </c>
      <c r="AX9" s="6">
        <f t="shared" si="15"/>
        <v>276641.03291804349</v>
      </c>
      <c r="AY9" s="6">
        <f t="shared" si="15"/>
        <v>287566.06751059066</v>
      </c>
      <c r="AZ9" s="6">
        <f t="shared" si="15"/>
        <v>298755.47475647868</v>
      </c>
      <c r="BA9" s="6">
        <f t="shared" si="15"/>
        <v>310223.71735816426</v>
      </c>
      <c r="BB9" s="6">
        <f t="shared" si="15"/>
        <v>321985.56120021775</v>
      </c>
      <c r="BC9" s="6">
        <f t="shared" si="15"/>
        <v>334056.06897023373</v>
      </c>
      <c r="BD9" s="6">
        <f t="shared" si="15"/>
        <v>346450.59877510153</v>
      </c>
      <c r="BE9" s="6">
        <f t="shared" si="15"/>
        <v>359184.80703014554</v>
      </c>
      <c r="BF9" s="6">
        <f t="shared" si="15"/>
        <v>372274.65499461087</v>
      </c>
      <c r="BG9" s="6">
        <f t="shared" si="15"/>
        <v>385736.41841419408</v>
      </c>
      <c r="BH9" s="6">
        <f t="shared" si="15"/>
        <v>399586.69980967679</v>
      </c>
      <c r="BI9" s="6">
        <f t="shared" si="15"/>
        <v>413842.44302043674</v>
      </c>
      <c r="BJ9" s="6">
        <f t="shared" si="15"/>
        <v>428520.94967313955</v>
      </c>
      <c r="BK9" s="6">
        <f t="shared" si="15"/>
        <v>443639.89729983878</v>
      </c>
      <c r="BL9" s="6">
        <f t="shared" si="16"/>
        <v>459217.35887669842</v>
      </c>
      <c r="BM9" s="6">
        <f t="shared" si="16"/>
        <v>475271.82359527901</v>
      </c>
      <c r="BN9" s="6">
        <f t="shared" si="16"/>
        <v>491822.21871347452</v>
      </c>
      <c r="BO9" s="6">
        <f t="shared" si="16"/>
        <v>508887.93236339284</v>
      </c>
      <c r="BP9" s="6">
        <f t="shared" si="16"/>
        <v>526488.83721934794</v>
      </c>
      <c r="BQ9" s="6">
        <f t="shared" si="16"/>
        <v>544645.31495122612</v>
      </c>
      <c r="BR9" s="6">
        <f t="shared" si="16"/>
        <v>563378.28140730713</v>
      </c>
      <c r="BS9" s="6">
        <f t="shared" si="16"/>
        <v>582709.21248661098</v>
      </c>
      <c r="BT9" s="6">
        <f t="shared" si="16"/>
        <v>602660.17067440262</v>
      </c>
      <c r="BU9" s="7">
        <f t="shared" si="4"/>
        <v>9.7886885769414039E-2</v>
      </c>
      <c r="BV9" s="7">
        <f t="shared" si="5"/>
        <v>0.3503103205190588</v>
      </c>
      <c r="BW9" s="7">
        <f t="shared" si="6"/>
        <v>0.50677390260928667</v>
      </c>
      <c r="BX9" s="7">
        <f t="shared" si="7"/>
        <v>0.56569223400677793</v>
      </c>
      <c r="BY9" s="7"/>
      <c r="BZ9" s="7">
        <f t="shared" si="8"/>
        <v>0.6</v>
      </c>
    </row>
    <row r="10" spans="3:78" x14ac:dyDescent="0.2">
      <c r="C10" t="s">
        <v>14</v>
      </c>
      <c r="E10" s="2">
        <f t="shared" si="2"/>
        <v>5.0495487566615635E-2</v>
      </c>
      <c r="F10" s="5">
        <v>-5.0000000000000001E-3</v>
      </c>
      <c r="G10" s="1">
        <f t="shared" si="9"/>
        <v>4.5495487566615637E-2</v>
      </c>
      <c r="H10" s="1">
        <f t="shared" si="10"/>
        <v>4.219548756661564E-2</v>
      </c>
      <c r="I10" s="2"/>
      <c r="J10" s="8">
        <v>0.5</v>
      </c>
      <c r="K10">
        <f t="shared" si="17"/>
        <v>0.1</v>
      </c>
      <c r="L10" s="2">
        <f t="shared" si="17"/>
        <v>3.3E-3</v>
      </c>
      <c r="M10" s="6">
        <f t="shared" si="11"/>
        <v>2229.9190767632604</v>
      </c>
      <c r="N10" s="6">
        <f t="shared" si="12"/>
        <v>3514.580498431993</v>
      </c>
      <c r="O10" s="6">
        <f t="shared" si="18"/>
        <v>4903.3752792245468</v>
      </c>
      <c r="P10" s="6">
        <f t="shared" si="18"/>
        <v>6642.2001916940626</v>
      </c>
      <c r="Q10" s="6">
        <f t="shared" si="18"/>
        <v>8761.5940093398222</v>
      </c>
      <c r="R10" s="6">
        <f t="shared" si="18"/>
        <v>11283.501450567375</v>
      </c>
      <c r="S10" s="6">
        <f t="shared" si="18"/>
        <v>14220.596900748789</v>
      </c>
      <c r="T10" s="6">
        <f t="shared" si="18"/>
        <v>17576.314473584178</v>
      </c>
      <c r="U10" s="6">
        <f t="shared" si="18"/>
        <v>21345.481138889107</v>
      </c>
      <c r="V10" s="6">
        <f t="shared" si="18"/>
        <v>25515.405481027174</v>
      </c>
      <c r="W10" s="6">
        <f t="shared" si="18"/>
        <v>30067.259414972767</v>
      </c>
      <c r="X10" s="6">
        <f t="shared" si="18"/>
        <v>34977.597900399334</v>
      </c>
      <c r="Y10" s="6">
        <f t="shared" si="18"/>
        <v>40219.884635486924</v>
      </c>
      <c r="Z10" s="6">
        <f t="shared" si="18"/>
        <v>45765.922393984947</v>
      </c>
      <c r="AA10" s="6">
        <f t="shared" si="18"/>
        <v>51587.119006781009</v>
      </c>
      <c r="AB10" s="6">
        <f t="shared" si="18"/>
        <v>57655.549750842787</v>
      </c>
      <c r="AC10" s="6">
        <f t="shared" si="18"/>
        <v>63944.801662242804</v>
      </c>
      <c r="AD10" s="6">
        <f t="shared" si="18"/>
        <v>70430.604074749077</v>
      </c>
      <c r="AE10" s="6">
        <f t="shared" si="13"/>
        <v>77091.262581940959</v>
      </c>
      <c r="AF10" s="6">
        <f t="shared" si="14"/>
        <v>83907.921341491034</v>
      </c>
      <c r="AG10" s="6">
        <f t="shared" si="14"/>
        <v>90864.68219663456</v>
      </c>
      <c r="AH10" s="6">
        <f t="shared" si="14"/>
        <v>97948.60955570417</v>
      </c>
      <c r="AI10" s="6">
        <f t="shared" si="14"/>
        <v>105149.6483349084</v>
      </c>
      <c r="AJ10" s="6">
        <f t="shared" si="14"/>
        <v>112460.47936092934</v>
      </c>
      <c r="AK10" s="6">
        <f t="shared" si="14"/>
        <v>119876.3330919141</v>
      </c>
      <c r="AL10" s="6">
        <f t="shared" si="14"/>
        <v>127394.77881335003</v>
      </c>
      <c r="AM10" s="6">
        <f t="shared" si="14"/>
        <v>135015.50291025871</v>
      </c>
      <c r="AN10" s="6">
        <f t="shared" si="14"/>
        <v>142740.0865966971</v>
      </c>
      <c r="AO10" s="6">
        <f t="shared" si="14"/>
        <v>150571.79069255473</v>
      </c>
      <c r="AP10" s="6">
        <f t="shared" si="14"/>
        <v>158515.35270564113</v>
      </c>
      <c r="AQ10" s="6">
        <f t="shared" si="14"/>
        <v>166576.79959080438</v>
      </c>
      <c r="AR10" s="6">
        <f t="shared" si="14"/>
        <v>174763.2780785714</v>
      </c>
      <c r="AS10" s="6">
        <f t="shared" si="14"/>
        <v>183082.90334192669</v>
      </c>
      <c r="AT10" s="6">
        <f t="shared" si="14"/>
        <v>191544.62594549009</v>
      </c>
      <c r="AU10" s="6">
        <f t="shared" si="14"/>
        <v>200158.11644196694</v>
      </c>
      <c r="AV10" s="6">
        <f t="shared" si="15"/>
        <v>208933.66659636659</v>
      </c>
      <c r="AW10" s="6">
        <f t="shared" si="15"/>
        <v>217882.10598532704</v>
      </c>
      <c r="AX10" s="6">
        <f t="shared" si="15"/>
        <v>227014.73259989504</v>
      </c>
      <c r="AY10" s="6">
        <f t="shared" si="15"/>
        <v>236343.25604479393</v>
      </c>
      <c r="AZ10" s="6">
        <f t="shared" si="15"/>
        <v>245879.75195109076</v>
      </c>
      <c r="BA10" s="6">
        <f t="shared" si="15"/>
        <v>255636.62628303457</v>
      </c>
      <c r="BB10" s="6">
        <f t="shared" si="15"/>
        <v>265626.58830894495</v>
      </c>
      <c r="BC10" s="6">
        <f t="shared" si="15"/>
        <v>275862.63110932143</v>
      </c>
      <c r="BD10" s="6">
        <f t="shared" si="15"/>
        <v>286358.01860474824</v>
      </c>
      <c r="BE10" s="6">
        <f t="shared" si="15"/>
        <v>297126.27819595049</v>
      </c>
      <c r="BF10" s="6">
        <f t="shared" si="15"/>
        <v>308181.1982146118</v>
      </c>
      <c r="BG10" s="6">
        <f t="shared" si="15"/>
        <v>319536.82948376966</v>
      </c>
      <c r="BH10" s="6">
        <f t="shared" si="15"/>
        <v>331207.49037927052</v>
      </c>
      <c r="BI10" s="6">
        <f t="shared" si="15"/>
        <v>343207.77486815897</v>
      </c>
      <c r="BJ10" s="6">
        <f t="shared" si="15"/>
        <v>355552.56307578919</v>
      </c>
      <c r="BK10" s="6">
        <f t="shared" si="15"/>
        <v>368257.03400104295</v>
      </c>
      <c r="BL10" s="6">
        <f t="shared" si="16"/>
        <v>381336.68005872588</v>
      </c>
      <c r="BM10" s="6">
        <f t="shared" si="16"/>
        <v>394807.32318053197</v>
      </c>
      <c r="BN10" s="6">
        <f t="shared" si="16"/>
        <v>408685.1322515512</v>
      </c>
      <c r="BO10" s="6">
        <f t="shared" si="16"/>
        <v>422986.64169879147</v>
      </c>
      <c r="BP10" s="6">
        <f t="shared" si="16"/>
        <v>437728.77108225628</v>
      </c>
      <c r="BQ10" s="6">
        <f t="shared" si="16"/>
        <v>452928.84556837979</v>
      </c>
      <c r="BR10" s="6">
        <f t="shared" si="16"/>
        <v>468604.61719066912</v>
      </c>
      <c r="BS10" s="6">
        <f t="shared" si="16"/>
        <v>484774.28682376246</v>
      </c>
      <c r="BT10" s="6">
        <f t="shared" si="16"/>
        <v>501456.52681529109</v>
      </c>
      <c r="BU10" s="7">
        <f t="shared" si="4"/>
        <v>5.339089012604397E-2</v>
      </c>
      <c r="BV10" s="7">
        <f t="shared" si="5"/>
        <v>0.21757392778708265</v>
      </c>
      <c r="BW10" s="7">
        <f t="shared" si="6"/>
        <v>0.38509725068830331</v>
      </c>
      <c r="BX10" s="7">
        <f t="shared" si="7"/>
        <v>0.45648868117776109</v>
      </c>
      <c r="BY10" s="7"/>
      <c r="BZ10" s="7">
        <f t="shared" si="8"/>
        <v>0.5</v>
      </c>
    </row>
    <row r="11" spans="3:78" x14ac:dyDescent="0.2">
      <c r="C11" t="s">
        <v>15</v>
      </c>
      <c r="E11" s="2">
        <f t="shared" si="2"/>
        <v>2.353379739247316E-2</v>
      </c>
      <c r="F11" s="5">
        <v>0</v>
      </c>
      <c r="G11" s="1">
        <f t="shared" si="9"/>
        <v>2.353379739247316E-2</v>
      </c>
      <c r="H11" s="1">
        <f t="shared" si="10"/>
        <v>2.0233797392473159E-2</v>
      </c>
      <c r="I11" s="2"/>
      <c r="J11" s="8">
        <v>0.5</v>
      </c>
      <c r="K11">
        <f t="shared" si="17"/>
        <v>0.1</v>
      </c>
      <c r="L11" s="2">
        <f t="shared" si="17"/>
        <v>3.3E-3</v>
      </c>
      <c r="M11" s="6">
        <f t="shared" si="11"/>
        <v>8431.1160425018952</v>
      </c>
      <c r="N11" s="6">
        <f t="shared" si="12"/>
        <v>10668.197575743563</v>
      </c>
      <c r="O11" s="6">
        <f t="shared" si="18"/>
        <v>13319.592340135114</v>
      </c>
      <c r="P11" s="6">
        <f t="shared" si="18"/>
        <v>16327.067215063762</v>
      </c>
      <c r="Q11" s="6">
        <f t="shared" si="18"/>
        <v>19684.288565171235</v>
      </c>
      <c r="R11" s="6">
        <f t="shared" si="18"/>
        <v>23379.048243120495</v>
      </c>
      <c r="S11" s="6">
        <f t="shared" si="18"/>
        <v>27394.442731775918</v>
      </c>
      <c r="T11" s="6">
        <f t="shared" si="18"/>
        <v>31710.127932610903</v>
      </c>
      <c r="U11" s="6">
        <f t="shared" si="18"/>
        <v>36303.551258145242</v>
      </c>
      <c r="V11" s="6">
        <f t="shared" si="18"/>
        <v>41151.087805663439</v>
      </c>
      <c r="W11" s="6">
        <f t="shared" si="18"/>
        <v>46229.032636055432</v>
      </c>
      <c r="X11" s="6">
        <f t="shared" si="18"/>
        <v>51514.423717900172</v>
      </c>
      <c r="Y11" s="6">
        <f t="shared" si="18"/>
        <v>56985.688403607499</v>
      </c>
      <c r="Z11" s="6">
        <f t="shared" si="18"/>
        <v>62623.119896561075</v>
      </c>
      <c r="AA11" s="6">
        <f t="shared" si="18"/>
        <v>68409.199267681426</v>
      </c>
      <c r="AB11" s="6">
        <f t="shared" si="18"/>
        <v>74328.783817888194</v>
      </c>
      <c r="AC11" s="6">
        <f t="shared" si="18"/>
        <v>80369.184766873193</v>
      </c>
      <c r="AD11" s="6">
        <f t="shared" si="18"/>
        <v>86520.157200469272</v>
      </c>
      <c r="AE11" s="6">
        <f t="shared" si="13"/>
        <v>92773.823668551369</v>
      </c>
      <c r="AF11" s="6">
        <f t="shared" si="14"/>
        <v>99124.550403358007</v>
      </c>
      <c r="AG11" s="6">
        <f t="shared" si="14"/>
        <v>105568.79229304161</v>
      </c>
      <c r="AH11" s="6">
        <f t="shared" si="14"/>
        <v>112104.9198326029</v>
      </c>
      <c r="AI11" s="6">
        <f t="shared" si="14"/>
        <v>118733.03850595988</v>
      </c>
      <c r="AJ11" s="6">
        <f t="shared" si="14"/>
        <v>125454.8085603855</v>
      </c>
      <c r="AK11" s="6">
        <f t="shared" si="14"/>
        <v>132273.27098234466</v>
      </c>
      <c r="AL11" s="6">
        <f t="shared" si="14"/>
        <v>139192.68368924296</v>
      </c>
      <c r="AM11" s="6">
        <f t="shared" si="14"/>
        <v>146218.37050149209</v>
      </c>
      <c r="AN11" s="6">
        <f t="shared" si="14"/>
        <v>153356.58432225231</v>
      </c>
      <c r="AO11" s="6">
        <f t="shared" si="14"/>
        <v>160614.38508790958</v>
      </c>
      <c r="AP11" s="6">
        <f t="shared" si="14"/>
        <v>167999.53241774504</v>
      </c>
      <c r="AQ11" s="6">
        <f t="shared" si="14"/>
        <v>175520.3924445913</v>
      </c>
      <c r="AR11" s="6">
        <f t="shared" si="14"/>
        <v>183185.85801136808</v>
      </c>
      <c r="AS11" s="6">
        <f t="shared" si="14"/>
        <v>191005.28123784566</v>
      </c>
      <c r="AT11" s="6">
        <f t="shared" si="14"/>
        <v>198988.41736949468</v>
      </c>
      <c r="AU11" s="6">
        <f t="shared" si="14"/>
        <v>207145.37879252867</v>
      </c>
      <c r="AV11" s="6">
        <f t="shared" si="15"/>
        <v>215486.59811747703</v>
      </c>
      <c r="AW11" s="6">
        <f t="shared" si="15"/>
        <v>224022.79928307739</v>
      </c>
      <c r="AX11" s="6">
        <f t="shared" si="15"/>
        <v>232764.97570158623</v>
      </c>
      <c r="AY11" s="6">
        <f t="shared" si="15"/>
        <v>241724.37454722181</v>
      </c>
      <c r="AZ11" s="6">
        <f t="shared" si="15"/>
        <v>250912.48637509029</v>
      </c>
      <c r="BA11" s="6">
        <f t="shared" si="15"/>
        <v>260341.03934412461</v>
      </c>
      <c r="BB11" s="6">
        <f t="shared" si="15"/>
        <v>270021.99740121228</v>
      </c>
      <c r="BC11" s="6">
        <f t="shared" si="15"/>
        <v>279967.56186278863</v>
      </c>
      <c r="BD11" s="6">
        <f t="shared" si="15"/>
        <v>290190.17590353155</v>
      </c>
      <c r="BE11" s="6">
        <f t="shared" si="15"/>
        <v>300702.53152878612</v>
      </c>
      <c r="BF11" s="6">
        <f t="shared" si="15"/>
        <v>311517.578667783</v>
      </c>
      <c r="BG11" s="6">
        <f t="shared" si="15"/>
        <v>322648.53607868339</v>
      </c>
      <c r="BH11" s="6">
        <f t="shared" si="15"/>
        <v>334108.90380427206</v>
      </c>
      <c r="BI11" s="6">
        <f t="shared" si="15"/>
        <v>345912.47695913707</v>
      </c>
      <c r="BJ11" s="6">
        <f t="shared" si="15"/>
        <v>358073.36066589184</v>
      </c>
      <c r="BK11" s="6">
        <f t="shared" si="15"/>
        <v>370605.98598990188</v>
      </c>
      <c r="BL11" s="6">
        <f t="shared" si="16"/>
        <v>383525.12674959633</v>
      </c>
      <c r="BM11" s="6">
        <f t="shared" si="16"/>
        <v>396845.91710323037</v>
      </c>
      <c r="BN11" s="6">
        <f t="shared" si="16"/>
        <v>410583.86983339902</v>
      </c>
      <c r="BO11" s="6">
        <f t="shared" si="16"/>
        <v>424754.89526808792</v>
      </c>
      <c r="BP11" s="6">
        <f t="shared" si="16"/>
        <v>439375.32079197845</v>
      </c>
      <c r="BQ11" s="6">
        <f t="shared" si="16"/>
        <v>454461.91091444017</v>
      </c>
      <c r="BR11" s="6">
        <f t="shared" si="16"/>
        <v>470031.8878714582</v>
      </c>
      <c r="BS11" s="6">
        <f t="shared" si="16"/>
        <v>486102.95274791738</v>
      </c>
      <c r="BT11" s="6">
        <f t="shared" si="16"/>
        <v>502693.30711445253</v>
      </c>
      <c r="BU11" s="7">
        <f t="shared" si="4"/>
        <v>0.20186597574587012</v>
      </c>
      <c r="BV11" s="7">
        <f t="shared" si="5"/>
        <v>0.35090188212948115</v>
      </c>
      <c r="BW11" s="7">
        <f t="shared" si="6"/>
        <v>0.44741532890147079</v>
      </c>
      <c r="BX11" s="7">
        <f t="shared" si="7"/>
        <v>0.48099778999030318</v>
      </c>
      <c r="BY11" s="7"/>
      <c r="BZ11" s="7">
        <f t="shared" si="8"/>
        <v>0.5</v>
      </c>
    </row>
    <row r="12" spans="3:78" x14ac:dyDescent="0.2">
      <c r="C12" t="s">
        <v>16</v>
      </c>
      <c r="E12" s="2">
        <f t="shared" si="2"/>
        <v>2.6482695228487542E-2</v>
      </c>
      <c r="F12" s="5">
        <v>0.01</v>
      </c>
      <c r="G12" s="1">
        <f t="shared" si="9"/>
        <v>3.6482695228487544E-2</v>
      </c>
      <c r="H12" s="1">
        <f t="shared" si="10"/>
        <v>3.3182695228487546E-2</v>
      </c>
      <c r="I12" s="2"/>
      <c r="J12" s="8">
        <v>0.4</v>
      </c>
      <c r="K12">
        <f t="shared" si="17"/>
        <v>0.1</v>
      </c>
      <c r="L12" s="2">
        <f t="shared" si="17"/>
        <v>3.3E-3</v>
      </c>
      <c r="M12" s="6">
        <f t="shared" si="11"/>
        <v>1703.3657175671385</v>
      </c>
      <c r="N12" s="6">
        <f t="shared" si="12"/>
        <v>2453.2976028771627</v>
      </c>
      <c r="O12" s="6">
        <f t="shared" si="18"/>
        <v>3469.7101577495555</v>
      </c>
      <c r="P12" s="6">
        <f t="shared" si="18"/>
        <v>4758.161924790511</v>
      </c>
      <c r="Q12" s="6">
        <f t="shared" si="18"/>
        <v>6346.0962518785491</v>
      </c>
      <c r="R12" s="6">
        <f t="shared" si="18"/>
        <v>8254.3725149345337</v>
      </c>
      <c r="S12" s="6">
        <f t="shared" si="18"/>
        <v>10496.463080257025</v>
      </c>
      <c r="T12" s="6">
        <f t="shared" si="18"/>
        <v>13078.244548073028</v>
      </c>
      <c r="U12" s="6">
        <f t="shared" si="18"/>
        <v>15998.321601032469</v>
      </c>
      <c r="V12" s="6">
        <f t="shared" si="18"/>
        <v>19248.775173056918</v>
      </c>
      <c r="W12" s="6">
        <f t="shared" si="18"/>
        <v>22816.204794587749</v>
      </c>
      <c r="X12" s="6">
        <f t="shared" si="18"/>
        <v>26682.934190034583</v>
      </c>
      <c r="Y12" s="6">
        <f t="shared" si="18"/>
        <v>30828.263548559938</v>
      </c>
      <c r="Z12" s="6">
        <f t="shared" si="18"/>
        <v>35229.675002842363</v>
      </c>
      <c r="AA12" s="6">
        <f t="shared" si="18"/>
        <v>39863.924204778647</v>
      </c>
      <c r="AB12" s="6">
        <f t="shared" si="18"/>
        <v>44707.976379292617</v>
      </c>
      <c r="AC12" s="6">
        <f t="shared" si="18"/>
        <v>49739.76729342818</v>
      </c>
      <c r="AD12" s="6">
        <f t="shared" si="18"/>
        <v>54938.786955768221</v>
      </c>
      <c r="AE12" s="6">
        <f t="shared" si="13"/>
        <v>60286.496319041085</v>
      </c>
      <c r="AF12" s="6">
        <f t="shared" si="14"/>
        <v>65766.59520418063</v>
      </c>
      <c r="AG12" s="6">
        <f t="shared" si="14"/>
        <v>71365.163852085403</v>
      </c>
      <c r="AH12" s="6">
        <f t="shared" si="14"/>
        <v>77070.701815788576</v>
      </c>
      <c r="AI12" s="6">
        <f t="shared" si="14"/>
        <v>82874.087178397065</v>
      </c>
      <c r="AJ12" s="6">
        <f t="shared" si="14"/>
        <v>88768.477056694057</v>
      </c>
      <c r="AK12" s="6">
        <f t="shared" si="14"/>
        <v>94749.167615185725</v>
      </c>
      <c r="AL12" s="6">
        <f t="shared" si="14"/>
        <v>100813.42880859225</v>
      </c>
      <c r="AM12" s="6">
        <f t="shared" si="14"/>
        <v>106960.32609504985</v>
      </c>
      <c r="AN12" s="6">
        <f t="shared" si="14"/>
        <v>113190.53860876705</v>
      </c>
      <c r="AO12" s="6">
        <f t="shared" si="14"/>
        <v>119506.18085482619</v>
      </c>
      <c r="AP12" s="6">
        <f t="shared" si="14"/>
        <v>125910.6329334529</v>
      </c>
      <c r="AQ12" s="6">
        <f t="shared" si="14"/>
        <v>132408.38261765146</v>
      </c>
      <c r="AR12" s="6">
        <f t="shared" si="14"/>
        <v>139004.88127183387</v>
      </c>
      <c r="AS12" s="6">
        <f t="shared" si="14"/>
        <v>145706.4145709099</v>
      </c>
      <c r="AT12" s="6">
        <f t="shared" si="14"/>
        <v>152519.98821425668</v>
      </c>
      <c r="AU12" s="6">
        <f t="shared" si="14"/>
        <v>159453.22828158148</v>
      </c>
      <c r="AV12" s="6">
        <f t="shared" si="15"/>
        <v>166514.29550533829</v>
      </c>
      <c r="AW12" s="6">
        <f t="shared" si="15"/>
        <v>173711.81249913434</v>
      </c>
      <c r="AX12" s="6">
        <f t="shared" si="15"/>
        <v>181054.80285096329</v>
      </c>
      <c r="AY12" s="6">
        <f t="shared" si="15"/>
        <v>188552.64093709798</v>
      </c>
      <c r="AZ12" s="6">
        <f t="shared" si="15"/>
        <v>196215.01131517178</v>
      </c>
      <c r="BA12" s="6">
        <f t="shared" si="15"/>
        <v>204051.87659603605</v>
      </c>
      <c r="BB12" s="6">
        <f t="shared" si="15"/>
        <v>212073.45275999085</v>
      </c>
      <c r="BC12" s="6">
        <f t="shared" si="15"/>
        <v>220290.19096379445</v>
      </c>
      <c r="BD12" s="6">
        <f t="shared" si="15"/>
        <v>228712.76497297015</v>
      </c>
      <c r="BE12" s="6">
        <f t="shared" si="15"/>
        <v>237352.06344396633</v>
      </c>
      <c r="BF12" s="6">
        <f t="shared" si="15"/>
        <v>246219.18636895879</v>
      </c>
      <c r="BG12" s="6">
        <f t="shared" si="15"/>
        <v>255325.44508005193</v>
      </c>
      <c r="BH12" s="6">
        <f t="shared" si="15"/>
        <v>264682.3652878172</v>
      </c>
      <c r="BI12" s="6">
        <f t="shared" si="15"/>
        <v>274301.69270069519</v>
      </c>
      <c r="BJ12" s="6">
        <f t="shared" si="15"/>
        <v>284195.40083646064</v>
      </c>
      <c r="BK12" s="6">
        <f t="shared" si="15"/>
        <v>294375.70069474191</v>
      </c>
      <c r="BL12" s="6">
        <f t="shared" si="16"/>
        <v>304855.05201076512</v>
      </c>
      <c r="BM12" s="6">
        <f t="shared" si="16"/>
        <v>315646.17585546558</v>
      </c>
      <c r="BN12" s="6">
        <f t="shared" si="16"/>
        <v>326762.06838637521</v>
      </c>
      <c r="BO12" s="6">
        <f t="shared" si="16"/>
        <v>338216.01558777649</v>
      </c>
      <c r="BP12" s="6">
        <f t="shared" si="16"/>
        <v>350021.60886805737</v>
      </c>
      <c r="BQ12" s="6">
        <f t="shared" si="16"/>
        <v>362192.76140752592</v>
      </c>
      <c r="BR12" s="6">
        <f t="shared" si="16"/>
        <v>374743.72517163947</v>
      </c>
      <c r="BS12" s="6">
        <f t="shared" si="16"/>
        <v>387689.10852312902</v>
      </c>
      <c r="BT12" s="6">
        <f t="shared" si="16"/>
        <v>401043.89438227424</v>
      </c>
      <c r="BU12" s="7">
        <f t="shared" si="4"/>
        <v>4.0783637764605862E-2</v>
      </c>
      <c r="BV12" s="7">
        <f t="shared" si="5"/>
        <v>0.16413737271808693</v>
      </c>
      <c r="BW12" s="7">
        <f t="shared" si="6"/>
        <v>0.30245556062018858</v>
      </c>
      <c r="BX12" s="7">
        <f t="shared" si="7"/>
        <v>0.3628532190946761</v>
      </c>
      <c r="BY12" s="7"/>
      <c r="BZ12" s="7">
        <f t="shared" si="8"/>
        <v>0.4</v>
      </c>
    </row>
    <row r="13" spans="3:78" x14ac:dyDescent="0.2">
      <c r="C13" t="s">
        <v>17</v>
      </c>
      <c r="E13" s="2">
        <f t="shared" si="2"/>
        <v>1.926661009086492E-2</v>
      </c>
      <c r="F13" s="5">
        <v>0.01</v>
      </c>
      <c r="G13" s="1">
        <f t="shared" si="9"/>
        <v>2.9266610090864918E-2</v>
      </c>
      <c r="H13" s="1">
        <f t="shared" si="10"/>
        <v>2.5966610090864917E-2</v>
      </c>
      <c r="I13" s="2"/>
      <c r="J13" s="8">
        <v>0.7</v>
      </c>
      <c r="K13">
        <f t="shared" si="17"/>
        <v>0.1</v>
      </c>
      <c r="L13" s="2">
        <f t="shared" si="17"/>
        <v>3.3E-3</v>
      </c>
      <c r="M13" s="6">
        <f t="shared" si="11"/>
        <v>8207.8497742914424</v>
      </c>
      <c r="N13" s="6">
        <f t="shared" si="12"/>
        <v>10998.480059226418</v>
      </c>
      <c r="O13" s="6">
        <f t="shared" si="18"/>
        <v>14158.628800351009</v>
      </c>
      <c r="P13" s="6">
        <f t="shared" si="18"/>
        <v>17840.138466678389</v>
      </c>
      <c r="Q13" s="6">
        <f t="shared" si="18"/>
        <v>22048.221475525534</v>
      </c>
      <c r="R13" s="6">
        <f t="shared" si="18"/>
        <v>26777.380291286638</v>
      </c>
      <c r="S13" s="6">
        <f t="shared" si="18"/>
        <v>32012.707555027111</v>
      </c>
      <c r="T13" s="6">
        <f t="shared" si="18"/>
        <v>37731.558232531592</v>
      </c>
      <c r="U13" s="6">
        <f t="shared" si="18"/>
        <v>43905.404843653036</v>
      </c>
      <c r="V13" s="6">
        <f t="shared" si="18"/>
        <v>50501.713263256454</v>
      </c>
      <c r="W13" s="6">
        <f t="shared" si="18"/>
        <v>57485.7129355121</v>
      </c>
      <c r="X13" s="6">
        <f t="shared" si="18"/>
        <v>64821.974235709124</v>
      </c>
      <c r="Y13" s="6">
        <f t="shared" si="18"/>
        <v>72475.741926389324</v>
      </c>
      <c r="Z13" s="6">
        <f t="shared" si="18"/>
        <v>80414.004109133035</v>
      </c>
      <c r="AA13" s="6">
        <f t="shared" si="18"/>
        <v>88606.299469238598</v>
      </c>
      <c r="AB13" s="6">
        <f t="shared" si="18"/>
        <v>97025.28192876195</v>
      </c>
      <c r="AC13" s="6">
        <f t="shared" si="18"/>
        <v>105647.07183996079</v>
      </c>
      <c r="AD13" s="6">
        <f t="shared" si="18"/>
        <v>114451.42773591938</v>
      </c>
      <c r="AE13" s="6">
        <f t="shared" si="13"/>
        <v>123421.77368100618</v>
      </c>
      <c r="AF13" s="6">
        <f t="shared" si="14"/>
        <v>132545.11562242018</v>
      </c>
      <c r="AG13" s="6">
        <f t="shared" si="14"/>
        <v>141811.87684720234</v>
      </c>
      <c r="AH13" s="6">
        <f t="shared" si="14"/>
        <v>151215.67849252332</v>
      </c>
      <c r="AI13" s="6">
        <f t="shared" si="14"/>
        <v>160753.08662425258</v>
      </c>
      <c r="AJ13" s="6">
        <f t="shared" si="14"/>
        <v>170423.34308658837</v>
      </c>
      <c r="AK13" s="6">
        <f t="shared" si="14"/>
        <v>180228.09337918076</v>
      </c>
      <c r="AL13" s="6">
        <f t="shared" si="14"/>
        <v>190171.12136776562</v>
      </c>
      <c r="AM13" s="6">
        <f t="shared" si="14"/>
        <v>200258.09772757089</v>
      </c>
      <c r="AN13" s="6">
        <f t="shared" si="14"/>
        <v>210496.34664843424</v>
      </c>
      <c r="AO13" s="6">
        <f t="shared" si="14"/>
        <v>220894.6334558611</v>
      </c>
      <c r="AP13" s="6">
        <f t="shared" si="14"/>
        <v>231462.9743645144</v>
      </c>
      <c r="AQ13" s="6">
        <f t="shared" si="14"/>
        <v>242212.46851435732</v>
      </c>
      <c r="AR13" s="6">
        <f t="shared" si="14"/>
        <v>253155.15167969649</v>
      </c>
      <c r="AS13" s="6">
        <f t="shared" si="14"/>
        <v>264303.87052719266</v>
      </c>
      <c r="AT13" s="6">
        <f t="shared" si="14"/>
        <v>275672.1759769374</v>
      </c>
      <c r="AU13" s="6">
        <f t="shared" si="14"/>
        <v>287274.23404517473</v>
      </c>
      <c r="AV13" s="6">
        <f t="shared" si="15"/>
        <v>299124.75248021103</v>
      </c>
      <c r="AW13" s="6">
        <f t="shared" si="15"/>
        <v>311238.92151377513</v>
      </c>
      <c r="AX13" s="6">
        <f t="shared" si="15"/>
        <v>323632.36711426964</v>
      </c>
      <c r="AY13" s="6">
        <f t="shared" si="15"/>
        <v>336321.11522718589</v>
      </c>
      <c r="AZ13" s="6">
        <f t="shared" si="15"/>
        <v>349321.56560721569</v>
      </c>
      <c r="BA13" s="6">
        <f t="shared" si="15"/>
        <v>362650.47397577163</v>
      </c>
      <c r="BB13" s="6">
        <f t="shared" si="15"/>
        <v>376324.94136918365</v>
      </c>
      <c r="BC13" s="6">
        <f t="shared" si="15"/>
        <v>390362.40967153508</v>
      </c>
      <c r="BD13" s="6">
        <f t="shared" si="15"/>
        <v>404780.66244848853</v>
      </c>
      <c r="BE13" s="6">
        <f t="shared" si="15"/>
        <v>419597.8303123978</v>
      </c>
      <c r="BF13" s="6">
        <f t="shared" si="15"/>
        <v>434832.40015337087</v>
      </c>
      <c r="BG13" s="6">
        <f t="shared" si="15"/>
        <v>450503.22766530828</v>
      </c>
      <c r="BH13" s="6">
        <f t="shared" si="15"/>
        <v>466629.55268032884</v>
      </c>
      <c r="BI13" s="6">
        <f t="shared" si="15"/>
        <v>483231.01689982053</v>
      </c>
      <c r="BJ13" s="6">
        <f t="shared" si="15"/>
        <v>500327.6836761866</v>
      </c>
      <c r="BK13" s="6">
        <f t="shared" si="15"/>
        <v>517940.05955690978</v>
      </c>
      <c r="BL13" s="6">
        <f t="shared" si="16"/>
        <v>536089.11735260754</v>
      </c>
      <c r="BM13" s="6">
        <f t="shared" si="16"/>
        <v>554796.32053404488</v>
      </c>
      <c r="BN13" s="6">
        <f t="shared" si="16"/>
        <v>574083.64880038647</v>
      </c>
      <c r="BO13" s="6">
        <f t="shared" si="16"/>
        <v>593973.62469299138</v>
      </c>
      <c r="BP13" s="6">
        <f t="shared" si="16"/>
        <v>614489.34115645988</v>
      </c>
      <c r="BQ13" s="6">
        <f t="shared" si="16"/>
        <v>635654.48997202131</v>
      </c>
      <c r="BR13" s="6">
        <f t="shared" si="16"/>
        <v>657493.39100825647</v>
      </c>
      <c r="BS13" s="6">
        <f t="shared" si="16"/>
        <v>680031.02225104393</v>
      </c>
      <c r="BT13" s="6">
        <f t="shared" si="16"/>
        <v>703293.05058895668</v>
      </c>
      <c r="BU13" s="7">
        <f t="shared" si="4"/>
        <v>0.19652031772666581</v>
      </c>
      <c r="BV13" s="7">
        <f t="shared" si="5"/>
        <v>0.43063615519785087</v>
      </c>
      <c r="BW13" s="7">
        <f t="shared" si="6"/>
        <v>0.60101859785989065</v>
      </c>
      <c r="BX13" s="7">
        <f t="shared" si="7"/>
        <v>0.66376140368008751</v>
      </c>
      <c r="BY13" s="7"/>
      <c r="BZ13" s="7">
        <f t="shared" si="8"/>
        <v>0.7</v>
      </c>
    </row>
    <row r="14" spans="3:78" x14ac:dyDescent="0.2">
      <c r="C14" t="s">
        <v>18</v>
      </c>
      <c r="E14" s="2">
        <f t="shared" si="2"/>
        <v>2.3825929457759708E-2</v>
      </c>
      <c r="F14" s="5">
        <v>-5.0000000000000001E-3</v>
      </c>
      <c r="G14" s="1">
        <f t="shared" si="9"/>
        <v>1.8825929457759707E-2</v>
      </c>
      <c r="H14" s="1">
        <f t="shared" si="10"/>
        <v>1.5525929457759706E-2</v>
      </c>
      <c r="I14" s="2"/>
      <c r="J14" s="8">
        <v>0.9</v>
      </c>
      <c r="K14">
        <f t="shared" si="17"/>
        <v>0.1</v>
      </c>
      <c r="L14" s="2">
        <f t="shared" si="17"/>
        <v>3.3E-3</v>
      </c>
      <c r="M14" s="6">
        <f t="shared" si="11"/>
        <v>29744.220284766441</v>
      </c>
      <c r="N14" s="6">
        <f t="shared" si="12"/>
        <v>35905.630856054406</v>
      </c>
      <c r="O14" s="6">
        <f t="shared" si="18"/>
        <v>42109.738428636992</v>
      </c>
      <c r="P14" s="6">
        <f t="shared" si="18"/>
        <v>48790.793453261089</v>
      </c>
      <c r="Q14" s="6">
        <f t="shared" si="18"/>
        <v>55915.691959661446</v>
      </c>
      <c r="R14" s="6">
        <f t="shared" si="18"/>
        <v>63449.274448760872</v>
      </c>
      <c r="S14" s="6">
        <f t="shared" si="18"/>
        <v>71355.847815572226</v>
      </c>
      <c r="T14" s="6">
        <f t="shared" si="18"/>
        <v>79600.470535208122</v>
      </c>
      <c r="U14" s="6">
        <f t="shared" si="18"/>
        <v>88149.983948554058</v>
      </c>
      <c r="V14" s="6">
        <f t="shared" si="18"/>
        <v>96973.793501382039</v>
      </c>
      <c r="W14" s="6">
        <f t="shared" si="18"/>
        <v>106044.41844279552</v>
      </c>
      <c r="X14" s="6">
        <f t="shared" si="18"/>
        <v>115337.83749892526</v>
      </c>
      <c r="Y14" s="6">
        <f t="shared" si="18"/>
        <v>124833.66245239736</v>
      </c>
      <c r="Z14" s="6">
        <f t="shared" si="18"/>
        <v>134515.17250493955</v>
      </c>
      <c r="AA14" s="6">
        <f t="shared" si="18"/>
        <v>144369.24083380305</v>
      </c>
      <c r="AB14" s="6">
        <f t="shared" si="18"/>
        <v>154386.18177034537</v>
      </c>
      <c r="AC14" s="6">
        <f t="shared" si="18"/>
        <v>164559.54324167085</v>
      </c>
      <c r="AD14" s="6">
        <f t="shared" si="18"/>
        <v>174885.86504929682</v>
      </c>
      <c r="AE14" s="6">
        <f t="shared" si="13"/>
        <v>185364.4195744732</v>
      </c>
      <c r="AF14" s="6">
        <f t="shared" si="14"/>
        <v>195996.94782613983</v>
      </c>
      <c r="AG14" s="6">
        <f t="shared" si="14"/>
        <v>206787.40050968627</v>
      </c>
      <c r="AH14" s="6">
        <f t="shared" si="14"/>
        <v>217741.69104323426</v>
      </c>
      <c r="AI14" s="6">
        <f t="shared" si="14"/>
        <v>228867.46518299312</v>
      </c>
      <c r="AJ14" s="6">
        <f t="shared" si="14"/>
        <v>240173.89010848454</v>
      </c>
      <c r="AK14" s="6">
        <f t="shared" si="14"/>
        <v>251671.46441263775</v>
      </c>
      <c r="AL14" s="6">
        <f t="shared" si="14"/>
        <v>263371.84938386793</v>
      </c>
      <c r="AM14" s="6">
        <f t="shared" si="14"/>
        <v>275287.72119934188</v>
      </c>
      <c r="AN14" s="6">
        <f t="shared" si="14"/>
        <v>287432.64311608853</v>
      </c>
      <c r="AO14" s="6">
        <f t="shared" si="14"/>
        <v>299820.95640037878</v>
      </c>
      <c r="AP14" s="6">
        <f t="shared" si="14"/>
        <v>312467.68853348243</v>
      </c>
      <c r="AQ14" s="6">
        <f t="shared" si="14"/>
        <v>325388.4771378953</v>
      </c>
      <c r="AR14" s="6">
        <f t="shared" si="14"/>
        <v>338599.50805323565</v>
      </c>
      <c r="AS14" s="6">
        <f t="shared" si="14"/>
        <v>352117.46603188931</v>
      </c>
      <c r="AT14" s="6">
        <f t="shared" si="14"/>
        <v>365959.49660280318</v>
      </c>
      <c r="AU14" s="6">
        <f t="shared" si="14"/>
        <v>380143.1777535227</v>
      </c>
      <c r="AV14" s="6">
        <f t="shared" si="15"/>
        <v>394686.50019508315</v>
      </c>
      <c r="AW14" s="6">
        <f t="shared" si="15"/>
        <v>409607.85509395128</v>
      </c>
      <c r="AX14" s="6">
        <f t="shared" si="15"/>
        <v>424926.02827437542</v>
      </c>
      <c r="AY14" s="6">
        <f t="shared" si="15"/>
        <v>440660.20000948041</v>
      </c>
      <c r="AZ14" s="6">
        <f t="shared" si="15"/>
        <v>456829.94962780725</v>
      </c>
      <c r="BA14" s="6">
        <f t="shared" si="15"/>
        <v>473455.26426229975</v>
      </c>
      <c r="BB14" s="6">
        <f t="shared" si="15"/>
        <v>490556.55116028973</v>
      </c>
      <c r="BC14" s="6">
        <f t="shared" si="15"/>
        <v>508154.65305562416</v>
      </c>
      <c r="BD14" s="6">
        <f t="shared" si="15"/>
        <v>526270.86617789767</v>
      </c>
      <c r="BE14" s="6">
        <f t="shared" si="15"/>
        <v>544926.96053920861</v>
      </c>
      <c r="BF14" s="6">
        <f t="shared" si="15"/>
        <v>564145.20219650446</v>
      </c>
      <c r="BG14" s="6">
        <f t="shared" si="15"/>
        <v>583948.37723806489</v>
      </c>
      <c r="BH14" s="6">
        <f t="shared" si="15"/>
        <v>604359.81728665554</v>
      </c>
      <c r="BI14" s="6">
        <f t="shared" si="15"/>
        <v>625403.426350047</v>
      </c>
      <c r="BJ14" s="6">
        <f t="shared" si="15"/>
        <v>647103.70888258389</v>
      </c>
      <c r="BK14" s="6">
        <f t="shared" si="15"/>
        <v>669485.79894989647</v>
      </c>
      <c r="BL14" s="6">
        <f t="shared" si="16"/>
        <v>692575.49041327008</v>
      </c>
      <c r="BM14" s="6">
        <f t="shared" si="16"/>
        <v>716399.2680711071</v>
      </c>
      <c r="BN14" s="6">
        <f t="shared" si="16"/>
        <v>740984.33971282293</v>
      </c>
      <c r="BO14" s="6">
        <f t="shared" si="16"/>
        <v>766358.66905580077</v>
      </c>
      <c r="BP14" s="6">
        <f t="shared" si="16"/>
        <v>792551.00954908004</v>
      </c>
      <c r="BQ14" s="6">
        <f t="shared" si="16"/>
        <v>819590.93903857877</v>
      </c>
      <c r="BR14" s="6">
        <f t="shared" si="16"/>
        <v>847508.89529814105</v>
      </c>
      <c r="BS14" s="6">
        <f t="shared" si="16"/>
        <v>876336.21243879967</v>
      </c>
      <c r="BT14" s="6">
        <f t="shared" si="16"/>
        <v>906105.15821556514</v>
      </c>
      <c r="BU14" s="7">
        <f t="shared" si="4"/>
        <v>0.71216503489171734</v>
      </c>
      <c r="BV14" s="7">
        <f t="shared" si="5"/>
        <v>0.82691098756780479</v>
      </c>
      <c r="BW14" s="7">
        <f t="shared" si="6"/>
        <v>0.87639396835100236</v>
      </c>
      <c r="BX14" s="7">
        <f t="shared" si="7"/>
        <v>0.89169774640884381</v>
      </c>
      <c r="BY14" s="7"/>
      <c r="BZ14" s="7">
        <f t="shared" si="8"/>
        <v>0.9</v>
      </c>
    </row>
    <row r="15" spans="3:78" x14ac:dyDescent="0.2">
      <c r="C15" t="s">
        <v>19</v>
      </c>
      <c r="E15" s="2">
        <f t="shared" si="2"/>
        <v>2.7948054705052162E-2</v>
      </c>
      <c r="F15" s="5">
        <v>0</v>
      </c>
      <c r="G15" s="1">
        <f t="shared" si="9"/>
        <v>2.7948054705052162E-2</v>
      </c>
      <c r="H15" s="1">
        <f t="shared" si="10"/>
        <v>2.4648054705052162E-2</v>
      </c>
      <c r="I15" s="2"/>
      <c r="J15" s="8">
        <v>0.6</v>
      </c>
      <c r="K15">
        <f t="shared" si="17"/>
        <v>0.1</v>
      </c>
      <c r="L15" s="2">
        <f t="shared" si="17"/>
        <v>3.3E-3</v>
      </c>
      <c r="M15" s="6">
        <f t="shared" si="11"/>
        <v>2794.7088411724071</v>
      </c>
      <c r="N15" s="6">
        <f t="shared" si="12"/>
        <v>3695.8422696769981</v>
      </c>
      <c r="O15" s="6">
        <f t="shared" si="18"/>
        <v>5224.7943098970609</v>
      </c>
      <c r="P15" s="6">
        <f t="shared" si="18"/>
        <v>7162.2049359929506</v>
      </c>
      <c r="Q15" s="6">
        <f t="shared" si="18"/>
        <v>9549.1024815060064</v>
      </c>
      <c r="R15" s="6">
        <f t="shared" si="18"/>
        <v>12416.623136938475</v>
      </c>
      <c r="S15" s="6">
        <f t="shared" si="18"/>
        <v>15784.818781344427</v>
      </c>
      <c r="T15" s="6">
        <f t="shared" si="18"/>
        <v>19662.355129566855</v>
      </c>
      <c r="U15" s="6">
        <f t="shared" si="18"/>
        <v>24047.006590701047</v>
      </c>
      <c r="V15" s="6">
        <f t="shared" si="18"/>
        <v>28926.784854693171</v>
      </c>
      <c r="W15" s="6">
        <f t="shared" si="18"/>
        <v>34281.50590952194</v>
      </c>
      <c r="X15" s="6">
        <f t="shared" si="18"/>
        <v>40084.599374727019</v>
      </c>
      <c r="Y15" s="6">
        <f t="shared" si="18"/>
        <v>46304.985769975989</v>
      </c>
      <c r="Z15" s="6">
        <f t="shared" si="18"/>
        <v>52908.882096693225</v>
      </c>
      <c r="AA15" s="6">
        <f t="shared" si="18"/>
        <v>59861.43563472361</v>
      </c>
      <c r="AB15" s="6">
        <f t="shared" si="18"/>
        <v>67128.124024011908</v>
      </c>
      <c r="AC15" s="6">
        <f t="shared" si="18"/>
        <v>74675.892682917663</v>
      </c>
      <c r="AD15" s="6">
        <f t="shared" si="18"/>
        <v>82474.026570888265</v>
      </c>
      <c r="AE15" s="6">
        <f t="shared" si="13"/>
        <v>90494.771886816481</v>
      </c>
      <c r="AF15" s="6">
        <f t="shared" si="14"/>
        <v>98713.735125785868</v>
      </c>
      <c r="AG15" s="6">
        <f t="shared" si="14"/>
        <v>107110.09313194889</v>
      </c>
      <c r="AH15" s="6">
        <f t="shared" si="14"/>
        <v>115666.64969758751</v>
      </c>
      <c r="AI15" s="6">
        <f t="shared" si="14"/>
        <v>124369.77313713175</v>
      </c>
      <c r="AJ15" s="6">
        <f t="shared" si="14"/>
        <v>133209.24621028552</v>
      </c>
      <c r="AK15" s="6">
        <f t="shared" si="14"/>
        <v>142178.05565963362</v>
      </c>
      <c r="AL15" s="6">
        <f t="shared" si="14"/>
        <v>151272.14411897529</v>
      </c>
      <c r="AM15" s="6">
        <f t="shared" si="14"/>
        <v>160490.14269057871</v>
      </c>
      <c r="AN15" s="6">
        <f t="shared" si="14"/>
        <v>169833.09836727686</v>
      </c>
      <c r="AO15" s="6">
        <f t="shared" si="14"/>
        <v>179304.20684524506</v>
      </c>
      <c r="AP15" s="6">
        <f t="shared" si="14"/>
        <v>188908.55819922485</v>
      </c>
      <c r="AQ15" s="6">
        <f t="shared" si="14"/>
        <v>198652.90037517031</v>
      </c>
      <c r="AR15" s="6">
        <f t="shared" si="14"/>
        <v>208545.42345825923</v>
      </c>
      <c r="AS15" s="6">
        <f t="shared" si="14"/>
        <v>218595.56613823885</v>
      </c>
      <c r="AT15" s="6">
        <f t="shared" si="14"/>
        <v>228813.84465165893</v>
      </c>
      <c r="AU15" s="6">
        <f t="shared" si="14"/>
        <v>239211.70366355623</v>
      </c>
      <c r="AV15" s="6">
        <f t="shared" si="15"/>
        <v>249801.38799582783</v>
      </c>
      <c r="AW15" s="6">
        <f t="shared" si="15"/>
        <v>260595.8337591099</v>
      </c>
      <c r="AX15" s="6">
        <f t="shared" si="15"/>
        <v>271608.57725085021</v>
      </c>
      <c r="AY15" s="6">
        <f t="shared" si="15"/>
        <v>282853.67990400392</v>
      </c>
      <c r="AZ15" s="6">
        <f t="shared" si="15"/>
        <v>294345.66757566214</v>
      </c>
      <c r="BA15" s="6">
        <f t="shared" si="15"/>
        <v>306099.48252703273</v>
      </c>
      <c r="BB15" s="6">
        <f t="shared" si="15"/>
        <v>318130.44654549175</v>
      </c>
      <c r="BC15" s="6">
        <f t="shared" si="15"/>
        <v>330454.23378074821</v>
      </c>
      <c r="BD15" s="6">
        <f t="shared" si="15"/>
        <v>343086.8519993262</v>
      </c>
      <c r="BE15" s="6">
        <f t="shared" si="15"/>
        <v>356044.63109653274</v>
      </c>
      <c r="BF15" s="6">
        <f t="shared" si="15"/>
        <v>369344.21783728566</v>
      </c>
      <c r="BG15" s="6">
        <f t="shared" si="15"/>
        <v>383002.57592295198</v>
      </c>
      <c r="BH15" s="6">
        <f t="shared" si="15"/>
        <v>397036.99059843243</v>
      </c>
      <c r="BI15" s="6">
        <f t="shared" si="15"/>
        <v>411465.07712091797</v>
      </c>
      <c r="BJ15" s="6">
        <f t="shared" si="15"/>
        <v>426304.79250856832</v>
      </c>
      <c r="BK15" s="6">
        <f t="shared" si="15"/>
        <v>441574.45007387211</v>
      </c>
      <c r="BL15" s="6">
        <f t="shared" si="16"/>
        <v>457292.73632305575</v>
      </c>
      <c r="BM15" s="6">
        <f t="shared" si="16"/>
        <v>473478.72987021756</v>
      </c>
      <c r="BN15" s="6">
        <f t="shared" si="16"/>
        <v>490151.92207362497</v>
      </c>
      <c r="BO15" s="6">
        <f t="shared" si="16"/>
        <v>507332.23915262328</v>
      </c>
      <c r="BP15" s="6">
        <f t="shared" si="16"/>
        <v>525040.06558765844</v>
      </c>
      <c r="BQ15" s="6">
        <f t="shared" si="16"/>
        <v>543296.26864381507</v>
      </c>
      <c r="BR15" s="6">
        <f t="shared" si="16"/>
        <v>562122.22389073251</v>
      </c>
      <c r="BS15" s="6">
        <f t="shared" si="16"/>
        <v>581539.84161948436</v>
      </c>
      <c r="BT15" s="6">
        <f t="shared" si="16"/>
        <v>601571.59408060519</v>
      </c>
      <c r="BU15" s="7">
        <f t="shared" si="4"/>
        <v>6.6913635668744392E-2</v>
      </c>
      <c r="BV15" s="7">
        <f t="shared" si="5"/>
        <v>0.24666330322547247</v>
      </c>
      <c r="BW15" s="7">
        <f t="shared" si="6"/>
        <v>0.45394757774885353</v>
      </c>
      <c r="BX15" s="7">
        <f t="shared" si="7"/>
        <v>0.54439033963409544</v>
      </c>
      <c r="BY15" s="7"/>
      <c r="BZ15" s="7">
        <f t="shared" si="8"/>
        <v>0.6</v>
      </c>
    </row>
    <row r="16" spans="3:78" x14ac:dyDescent="0.2">
      <c r="C16" s="9" t="s">
        <v>20</v>
      </c>
      <c r="E16" s="2"/>
      <c r="G16" s="1"/>
      <c r="J16" s="10">
        <f>+AVERAGE(J5:J15)</f>
        <v>0.65454545454545454</v>
      </c>
      <c r="L16" s="9" t="s">
        <v>21</v>
      </c>
      <c r="M16" s="6">
        <f>+SUMPRODUCT(M4:M15*$A$21:$A32)/SUM($A$21:$A$32)</f>
        <v>8638.2595376147347</v>
      </c>
      <c r="N16" s="6">
        <f>+SUMPRODUCT(N4:N15*$A$21:$A32)/SUM($A$21:$A$32)</f>
        <v>11333.513109016103</v>
      </c>
      <c r="O16" s="6">
        <f>+SUMPRODUCT(O4:O15*$A$21:$A32)/SUM($A$21:$A$32)</f>
        <v>14042.617430789982</v>
      </c>
      <c r="P16" s="6">
        <f>+SUMPRODUCT(P4:P15*$A$21:$A32)/SUM($A$21:$A$32)</f>
        <v>17163.00613050324</v>
      </c>
      <c r="Q16" s="6">
        <f>+SUMPRODUCT(Q4:Q15*$A$21:$A32)/SUM($A$21:$A$32)</f>
        <v>20705.937948499217</v>
      </c>
      <c r="R16" s="6">
        <f>+SUMPRODUCT(R4:R15*$A$21:$A32)/SUM($A$21:$A$32)</f>
        <v>24674.921588479978</v>
      </c>
      <c r="S16" s="6">
        <f>+SUMPRODUCT(S4:S15*$A$21:$A32)/SUM($A$21:$A$32)</f>
        <v>29065.999971880905</v>
      </c>
      <c r="T16" s="6">
        <f>+SUMPRODUCT(T4:T15*$A$21:$A32)/SUM($A$21:$A$32)</f>
        <v>33868.454441339774</v>
      </c>
      <c r="U16" s="6">
        <f>+SUMPRODUCT(U4:U15*$A$21:$A32)/SUM($A$21:$A$32)</f>
        <v>39065.822550584548</v>
      </c>
      <c r="V16" s="6">
        <f>+SUMPRODUCT(V4:V15*$A$21:$A32)/SUM($A$21:$A$32)</f>
        <v>44637.111202584296</v>
      </c>
      <c r="W16" s="6">
        <f>+SUMPRODUCT(W4:W15*$A$21:$A32)/SUM($A$21:$A$32)</f>
        <v>50558.091188824466</v>
      </c>
      <c r="X16" s="6">
        <f>+SUMPRODUCT(X4:X15*$A$21:$A32)/SUM($A$21:$A$32)</f>
        <v>56802.57489126498</v>
      </c>
      <c r="Y16" s="6">
        <f>+SUMPRODUCT(Y4:Y15*$A$21:$A32)/SUM($A$21:$A$32)</f>
        <v>63343.600965311707</v>
      </c>
      <c r="Z16" s="6">
        <f>+SUMPRODUCT(Z4:Z15*$A$21:$A32)/SUM($A$21:$A$32)</f>
        <v>70154.473804042747</v>
      </c>
      <c r="AA16" s="6">
        <f>+SUMPRODUCT(AA4:AA15*$A$21:$A32)/SUM($A$21:$A$32)</f>
        <v>77209.628204579611</v>
      </c>
      <c r="AB16" s="6">
        <f>+SUMPRODUCT(AB4:AB15*$A$21:$A32)/SUM($A$21:$A$32)</f>
        <v>84485.308870947658</v>
      </c>
      <c r="AC16" s="6">
        <f>+SUMPRODUCT(AC4:AC15*$A$21:$A32)/SUM($A$21:$A$32)</f>
        <v>91960.069243494057</v>
      </c>
      <c r="AD16" s="6">
        <f>+SUMPRODUCT(AD4:AD15*$A$21:$A32)/SUM($A$21:$A$32)</f>
        <v>99615.104522974056</v>
      </c>
      <c r="AE16" s="6">
        <f>+SUMPRODUCT(AE4:AE15*$A$21:$A32)/SUM($A$21:$A$32)</f>
        <v>107434.44008017352</v>
      </c>
      <c r="AF16" s="6">
        <f>+SUMPRODUCT(AF4:AF15*$A$21:$A32)/SUM($A$21:$A$32)</f>
        <v>115404.99942060796</v>
      </c>
      <c r="AG16" s="6">
        <f>+SUMPRODUCT(AG4:AG15*$A$21:$A32)/SUM($A$21:$A$32)</f>
        <v>123516.57631543723</v>
      </c>
      <c r="AH16" s="6">
        <f>+SUMPRODUCT(AH4:AH15*$A$21:$A32)/SUM($A$21:$A$32)</f>
        <v>131761.73438850904</v>
      </c>
      <c r="AI16" s="6">
        <f>+SUMPRODUCT(AI4:AI15*$A$21:$A32)/SUM($A$21:$A$32)</f>
        <v>140135.65503404889</v>
      </c>
      <c r="AJ16" s="6">
        <f>+SUMPRODUCT(AJ4:AJ15*$A$21:$A32)/SUM($A$21:$A$32)</f>
        <v>148635.95156241511</v>
      </c>
      <c r="AK16" s="6">
        <f>+SUMPRODUCT(AK4:AK15*$A$21:$A32)/SUM($A$21:$A$32)</f>
        <v>157262.46432644603</v>
      </c>
      <c r="AL16" s="6">
        <f>+SUMPRODUCT(AL4:AL15*$A$21:$A32)/SUM($A$21:$A$32)</f>
        <v>166017.04853778356</v>
      </c>
      <c r="AM16" s="6">
        <f>+SUMPRODUCT(AM4:AM15*$A$21:$A32)/SUM($A$21:$A$32)</f>
        <v>174903.36370818713</v>
      </c>
      <c r="AN16" s="6">
        <f>+SUMPRODUCT(AN4:AN15*$A$21:$A32)/SUM($A$21:$A$32)</f>
        <v>183926.67123348865</v>
      </c>
      <c r="AO16" s="6">
        <f>+SUMPRODUCT(AO4:AO15*$A$21:$A32)/SUM($A$21:$A$32)</f>
        <v>193093.64460892984</v>
      </c>
      <c r="AP16" s="6">
        <f>+SUMPRODUCT(AP4:AP15*$A$21:$A32)/SUM($A$21:$A$32)</f>
        <v>202412.19511753792</v>
      </c>
      <c r="AQ16" s="6">
        <f>+SUMPRODUCT(AQ4:AQ15*$A$21:$A32)/SUM($A$21:$A$32)</f>
        <v>211891.31453794305</v>
      </c>
      <c r="AR16" s="6">
        <f>+SUMPRODUCT(AR4:AR15*$A$21:$A32)/SUM($A$21:$A$32)</f>
        <v>221540.93543223219</v>
      </c>
      <c r="AS16" s="6">
        <f>+SUMPRODUCT(AS4:AS15*$A$21:$A32)/SUM($A$21:$A$32)</f>
        <v>231371.8088510113</v>
      </c>
      <c r="AT16" s="6">
        <f>+SUMPRODUCT(AT4:AT15*$A$21:$A32)/SUM($A$21:$A$32)</f>
        <v>241395.39878510317</v>
      </c>
      <c r="AU16" s="6">
        <f>+SUMPRODUCT(AU4:AU15*$A$21:$A32)/SUM($A$21:$A$32)</f>
        <v>251623.79235796511</v>
      </c>
      <c r="AV16" s="6">
        <f>+SUMPRODUCT(AV4:AV15*$A$21:$A32)/SUM($A$21:$A$32)</f>
        <v>262069.62455173305</v>
      </c>
      <c r="AW16" s="6">
        <f>+SUMPRODUCT(AW4:AW15*$A$21:$A32)/SUM($A$21:$A$32)</f>
        <v>272746.01616016316</v>
      </c>
      <c r="AX16" s="6">
        <f>+SUMPRODUCT(AX4:AX15*$A$21:$A32)/SUM($A$21:$A$32)</f>
        <v>283666.52363668923</v>
      </c>
      <c r="AY16" s="6">
        <f>+SUMPRODUCT(AY4:AY15*$A$21:$A32)/SUM($A$21:$A$32)</f>
        <v>294845.09953354462</v>
      </c>
      <c r="AZ16" s="6">
        <f>+SUMPRODUCT(AZ4:AZ15*$A$21:$A32)/SUM($A$21:$A$32)</f>
        <v>306296.06229128106</v>
      </c>
      <c r="BA16" s="6">
        <f>+SUMPRODUCT(BA4:BA15*$A$21:$A32)/SUM($A$21:$A$32)</f>
        <v>318034.07422381977</v>
      </c>
      <c r="BB16" s="6">
        <f>+SUMPRODUCT(BB4:BB15*$A$21:$A32)/SUM($A$21:$A$32)</f>
        <v>330074.12664246786</v>
      </c>
      <c r="BC16" s="6">
        <f>+SUMPRODUCT(BC4:BC15*$A$21:$A32)/SUM($A$21:$A$32)</f>
        <v>342431.53116583428</v>
      </c>
      <c r="BD16" s="6">
        <f>+SUMPRODUCT(BD4:BD15*$A$21:$A32)/SUM($A$21:$A$32)</f>
        <v>355121.91636611865</v>
      </c>
      <c r="BE16" s="6">
        <f>+SUMPRODUCT(BE4:BE15*$A$21:$A32)/SUM($A$21:$A$32)</f>
        <v>368161.22900228028</v>
      </c>
      <c r="BF16" s="6">
        <f>+SUMPRODUCT(BF4:BF15*$A$21:$A32)/SUM($A$21:$A$32)</f>
        <v>381565.73918485484</v>
      </c>
      <c r="BG16" s="6">
        <f>+SUMPRODUCT(BG4:BG15*$A$21:$A32)/SUM($A$21:$A$32)</f>
        <v>395352.04890432302</v>
      </c>
      <c r="BH16" s="6">
        <f>+SUMPRODUCT(BH4:BH15*$A$21:$A32)/SUM($A$21:$A$32)</f>
        <v>409537.10343428259</v>
      </c>
      <c r="BI16" s="6">
        <f>+SUMPRODUCT(BI4:BI15*$A$21:$A32)/SUM($A$21:$A$32)</f>
        <v>424138.20519207744</v>
      </c>
      <c r="BJ16" s="6">
        <f>+SUMPRODUCT(BJ4:BJ15*$A$21:$A32)/SUM($A$21:$A$32)</f>
        <v>439173.029703137</v>
      </c>
      <c r="BK16" s="6">
        <f>+SUMPRODUCT(BK4:BK15*$A$21:$A32)/SUM($A$21:$A$32)</f>
        <v>454659.64337146661</v>
      </c>
      <c r="BL16" s="6">
        <f>+SUMPRODUCT(BL4:BL15*$A$21:$A32)/SUM($A$21:$A$32)</f>
        <v>470616.52280801901</v>
      </c>
      <c r="BM16" s="6">
        <f>+SUMPRODUCT(BM4:BM15*$A$21:$A32)/SUM($A$21:$A$32)</f>
        <v>487062.5755116535</v>
      </c>
      <c r="BN16" s="6">
        <f>+SUMPRODUCT(BN4:BN15*$A$21:$A32)/SUM($A$21:$A$32)</f>
        <v>504017.16173466074</v>
      </c>
      <c r="BO16" s="6">
        <f>+SUMPRODUCT(BO4:BO15*$A$21:$A32)/SUM($A$21:$A$32)</f>
        <v>521500.11739701481</v>
      </c>
      <c r="BP16" s="6">
        <f>+SUMPRODUCT(BP4:BP15*$A$21:$A32)/SUM($A$21:$A$32)</f>
        <v>539531.77794119064</v>
      </c>
      <c r="BQ16" s="6">
        <f>+SUMPRODUCT(BQ4:BQ15*$A$21:$A32)/SUM($A$21:$A$32)</f>
        <v>558133.00304309872</v>
      </c>
      <c r="BR16" s="6">
        <f>+SUMPRODUCT(BR4:BR15*$A$21:$A32)/SUM($A$21:$A$32)</f>
        <v>577325.20211495704</v>
      </c>
      <c r="BS16" s="6">
        <f>+SUMPRODUCT(BS4:BS15*$A$21:$A32)/SUM($A$21:$A$32)</f>
        <v>597130.36055318941</v>
      </c>
      <c r="BT16" s="6">
        <f>+SUMPRODUCT(BT4:BT15*$A$21:$A32)/SUM($A$21:$A$32)</f>
        <v>617571.06669911754</v>
      </c>
    </row>
    <row r="17" spans="1:106" x14ac:dyDescent="0.2">
      <c r="J17" s="10">
        <f>+STDEV(J5:J15)</f>
        <v>0.17529196424044302</v>
      </c>
      <c r="M17" s="6"/>
      <c r="N17" s="11"/>
      <c r="O17" s="12"/>
      <c r="P17" s="12"/>
      <c r="Q17" s="12"/>
      <c r="R17" s="12"/>
      <c r="S17" s="11"/>
    </row>
    <row r="18" spans="1:106" x14ac:dyDescent="0.2">
      <c r="E18" t="s">
        <v>22</v>
      </c>
      <c r="M18" t="s">
        <v>23</v>
      </c>
    </row>
    <row r="19" spans="1:106" x14ac:dyDescent="0.2">
      <c r="E19" s="9" t="s">
        <v>24</v>
      </c>
    </row>
    <row r="20" spans="1:106" x14ac:dyDescent="0.2">
      <c r="A20" s="9" t="s">
        <v>25</v>
      </c>
      <c r="E20" s="1" t="s">
        <v>26</v>
      </c>
      <c r="F20" s="1" t="s">
        <v>27</v>
      </c>
      <c r="N20" t="s">
        <v>28</v>
      </c>
      <c r="O20" t="s">
        <v>29</v>
      </c>
    </row>
    <row r="21" spans="1:106" x14ac:dyDescent="0.2">
      <c r="A21" s="13">
        <f>+[2]sum_newregion!AF17/1000000</f>
        <v>296.842578</v>
      </c>
      <c r="C21" s="3" t="s">
        <v>8</v>
      </c>
      <c r="E21" s="5">
        <v>2.1372936709409068E-2</v>
      </c>
      <c r="F21" s="5">
        <v>8.8134300981983008E-3</v>
      </c>
      <c r="M21" s="3" t="s">
        <v>8</v>
      </c>
      <c r="N21" s="2">
        <f>+LN(W4/M4)/100</f>
        <v>1.1133660594031609E-2</v>
      </c>
      <c r="O21" s="2">
        <f>+LN(AG4/W4)/100</f>
        <v>6.1818426816591032E-3</v>
      </c>
      <c r="P21" s="2">
        <f>+LN(AQ4/AG4)/100</f>
        <v>4.36017067527277E-3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</row>
    <row r="22" spans="1:106" x14ac:dyDescent="0.2">
      <c r="A22" s="13">
        <f>+[2]sum_newregion!AF18/1000000</f>
        <v>490.08019258719162</v>
      </c>
      <c r="C22" t="s">
        <v>9</v>
      </c>
      <c r="E22" s="5">
        <v>1.9405918692944939E-2</v>
      </c>
      <c r="F22" s="5">
        <v>9.1931641858204235E-3</v>
      </c>
      <c r="J22" s="5">
        <v>0.9</v>
      </c>
      <c r="M22" t="s">
        <v>9</v>
      </c>
      <c r="N22" s="2">
        <f t="shared" ref="N22:N32" si="19">+LN(W5/M5)/100</f>
        <v>1.3301136232206088E-2</v>
      </c>
      <c r="O22" s="2">
        <f t="shared" ref="O22:O32" si="20">+LN(AG5/W5)/100</f>
        <v>7.0249821757459386E-3</v>
      </c>
      <c r="P22" s="2">
        <f t="shared" ref="P22:P32" si="21">+LN(AQ5/AG5)/100</f>
        <v>4.6541552388576699E-3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</row>
    <row r="23" spans="1:106" x14ac:dyDescent="0.2">
      <c r="A23" s="13">
        <f>+[2]sum_newregion!AF19/1000000</f>
        <v>127.773</v>
      </c>
      <c r="C23" t="s">
        <v>10</v>
      </c>
      <c r="E23" s="5">
        <v>9.4777508624843288E-3</v>
      </c>
      <c r="F23" s="5">
        <v>1.2090535336812081E-2</v>
      </c>
      <c r="J23" s="5">
        <v>0.85</v>
      </c>
      <c r="M23" t="s">
        <v>10</v>
      </c>
      <c r="N23" s="2">
        <f t="shared" si="19"/>
        <v>1.2405456242338504E-2</v>
      </c>
      <c r="O23" s="2">
        <f t="shared" si="20"/>
        <v>6.7596463170350807E-3</v>
      </c>
      <c r="P23" s="2">
        <f t="shared" si="21"/>
        <v>4.5616383455397702E-3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</row>
    <row r="24" spans="1:106" x14ac:dyDescent="0.2">
      <c r="A24" s="13">
        <f>+[2]sum_newregion!AF20/1000000</f>
        <v>143.15</v>
      </c>
      <c r="C24" t="s">
        <v>11</v>
      </c>
      <c r="E24" s="5">
        <v>4.1235271490353345E-2</v>
      </c>
      <c r="F24" s="5">
        <v>4.0729354255286301E-2</v>
      </c>
      <c r="J24" s="5">
        <v>0.5</v>
      </c>
      <c r="M24" t="s">
        <v>11</v>
      </c>
      <c r="N24" s="2">
        <f t="shared" si="19"/>
        <v>1.6137420283833893E-2</v>
      </c>
      <c r="O24" s="2">
        <f t="shared" si="20"/>
        <v>7.7944563539228649E-3</v>
      </c>
      <c r="P24" s="2">
        <f t="shared" si="21"/>
        <v>4.9224542950016235E-3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</row>
    <row r="25" spans="1:106" x14ac:dyDescent="0.2">
      <c r="A25" s="13">
        <f>+[2]sum_newregion!AF21/1000000</f>
        <v>155.94246849385479</v>
      </c>
      <c r="C25" t="s">
        <v>12</v>
      </c>
      <c r="E25" s="5">
        <v>3.8240844402048495E-2</v>
      </c>
      <c r="F25" s="5">
        <v>4.1155594991939416E-2</v>
      </c>
      <c r="J25" s="5">
        <v>0.6</v>
      </c>
      <c r="M25" t="s">
        <v>12</v>
      </c>
      <c r="N25" s="2">
        <f t="shared" si="19"/>
        <v>2.1166177855421492E-2</v>
      </c>
      <c r="O25" s="2">
        <f t="shared" si="20"/>
        <v>9.9188097148055713E-3</v>
      </c>
      <c r="P25" s="2">
        <f t="shared" si="21"/>
        <v>5.6631705110954059E-3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</row>
    <row r="26" spans="1:106" x14ac:dyDescent="0.2">
      <c r="A26" s="13">
        <f>+[2]sum_newregion!AF22/1000000</f>
        <v>1304.5</v>
      </c>
      <c r="C26" t="s">
        <v>13</v>
      </c>
      <c r="E26" s="5">
        <v>7.9109032327296408E-2</v>
      </c>
      <c r="F26" s="5">
        <v>8.368855196787528E-2</v>
      </c>
      <c r="J26" s="5">
        <v>0.5</v>
      </c>
      <c r="M26" t="s">
        <v>13</v>
      </c>
      <c r="N26" s="2">
        <f t="shared" si="19"/>
        <v>2.442183892272029E-2</v>
      </c>
      <c r="O26" s="2">
        <f t="shared" si="20"/>
        <v>9.3361880276628412E-3</v>
      </c>
      <c r="P26" s="2">
        <f t="shared" si="21"/>
        <v>5.4600228900540471E-3</v>
      </c>
      <c r="Q26" s="14"/>
      <c r="R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</row>
    <row r="27" spans="1:106" x14ac:dyDescent="0.2">
      <c r="A27" s="13">
        <f>+[2]sum_newregion!AF23/1000000</f>
        <v>1094.5830000000001</v>
      </c>
      <c r="C27" t="s">
        <v>14</v>
      </c>
      <c r="E27" s="5">
        <v>4.5898349817007841E-2</v>
      </c>
      <c r="F27" s="5">
        <v>5.5092625316223429E-2</v>
      </c>
      <c r="J27" s="5">
        <v>0.4</v>
      </c>
      <c r="M27" t="s">
        <v>14</v>
      </c>
      <c r="N27" s="2">
        <f t="shared" si="19"/>
        <v>2.6014715563064669E-2</v>
      </c>
      <c r="O27" s="2">
        <f t="shared" si="20"/>
        <v>1.1059345383207004E-2</v>
      </c>
      <c r="P27" s="2">
        <f t="shared" si="21"/>
        <v>6.0608507088320282E-3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</row>
    <row r="28" spans="1:106" x14ac:dyDescent="0.2">
      <c r="A28" s="13">
        <f>+[2]sum_newregion!AF24/1000000</f>
        <v>412.76900131562951</v>
      </c>
      <c r="C28" t="s">
        <v>15</v>
      </c>
      <c r="E28" s="5">
        <v>2.1206491581115958E-2</v>
      </c>
      <c r="F28" s="5">
        <v>2.5861103203830359E-2</v>
      </c>
      <c r="J28" s="5">
        <v>0.4</v>
      </c>
      <c r="M28" t="s">
        <v>15</v>
      </c>
      <c r="N28" s="2">
        <f t="shared" si="19"/>
        <v>1.7016788601209198E-2</v>
      </c>
      <c r="O28" s="2">
        <f t="shared" si="20"/>
        <v>8.2575478731191782E-3</v>
      </c>
      <c r="P28" s="2">
        <f t="shared" si="21"/>
        <v>5.0839243235385415E-3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</row>
    <row r="29" spans="1:106" x14ac:dyDescent="0.2">
      <c r="A29" s="13">
        <f>+[2]sum_newregion!AF25/1000000</f>
        <v>763.50611154103387</v>
      </c>
      <c r="C29" t="s">
        <v>16</v>
      </c>
      <c r="E29" s="5">
        <v>2.1621116102774684E-2</v>
      </c>
      <c r="F29" s="5">
        <v>3.1344274354200403E-2</v>
      </c>
      <c r="J29" s="5">
        <v>0.35</v>
      </c>
      <c r="M29" t="s">
        <v>16</v>
      </c>
      <c r="N29" s="2">
        <f t="shared" si="19"/>
        <v>2.5948648924743637E-2</v>
      </c>
      <c r="O29" s="2">
        <f t="shared" si="20"/>
        <v>1.1403388289402355E-2</v>
      </c>
      <c r="P29" s="2">
        <f t="shared" si="21"/>
        <v>6.1808110526916926E-3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</row>
    <row r="30" spans="1:106" x14ac:dyDescent="0.2">
      <c r="A30" s="13">
        <f>+[2]sum_newregion!AF26/1000000</f>
        <v>555.38007856447791</v>
      </c>
      <c r="C30" t="s">
        <v>17</v>
      </c>
      <c r="E30" s="5">
        <v>1.3704363870838393E-2</v>
      </c>
      <c r="F30" s="5">
        <v>2.4828856310891448E-2</v>
      </c>
      <c r="J30" s="5">
        <v>0.5</v>
      </c>
      <c r="M30" t="s">
        <v>17</v>
      </c>
      <c r="N30" s="2">
        <f t="shared" si="19"/>
        <v>1.9464454603340869E-2</v>
      </c>
      <c r="O30" s="2">
        <f t="shared" si="20"/>
        <v>9.0296492208561552E-3</v>
      </c>
      <c r="P30" s="2">
        <f t="shared" si="21"/>
        <v>5.3531394170665781E-3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</row>
    <row r="31" spans="1:106" x14ac:dyDescent="0.2">
      <c r="A31" s="13">
        <f>+[2]sum_newregion!AF27/1000000</f>
        <v>129.169624</v>
      </c>
      <c r="C31" t="s">
        <v>18</v>
      </c>
      <c r="E31" s="5">
        <v>2.8315552989219717E-2</v>
      </c>
      <c r="F31" s="5">
        <v>1.9336305926299695E-2</v>
      </c>
      <c r="J31" s="5">
        <v>0.85</v>
      </c>
      <c r="M31" t="s">
        <v>18</v>
      </c>
      <c r="N31" s="2">
        <f t="shared" si="19"/>
        <v>1.2712232112764097E-2</v>
      </c>
      <c r="O31" s="2">
        <f t="shared" si="20"/>
        <v>6.6783316655788716E-3</v>
      </c>
      <c r="P31" s="2">
        <f t="shared" si="21"/>
        <v>4.5332856797127416E-3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</row>
    <row r="32" spans="1:106" x14ac:dyDescent="0.2">
      <c r="A32" s="13">
        <f>+[2]sum_newregion!AF28/1000000</f>
        <v>937.19556697899202</v>
      </c>
      <c r="C32" t="s">
        <v>19</v>
      </c>
      <c r="E32" s="5">
        <v>2.0751458282108549E-2</v>
      </c>
      <c r="F32" s="5">
        <v>3.514465112799578E-2</v>
      </c>
      <c r="J32" s="5">
        <v>0.5</v>
      </c>
      <c r="M32" t="s">
        <v>19</v>
      </c>
      <c r="N32" s="2">
        <f t="shared" si="19"/>
        <v>2.5068780925822907E-2</v>
      </c>
      <c r="O32" s="2">
        <f t="shared" si="20"/>
        <v>1.1392511908269603E-2</v>
      </c>
      <c r="P32" s="2">
        <f t="shared" si="21"/>
        <v>6.1770186930843896E-3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</row>
    <row r="33" spans="1:42" x14ac:dyDescent="0.2">
      <c r="A33" s="13">
        <f>+[2]sum_newregion!AF29/1000000</f>
        <v>6418.8626225301014</v>
      </c>
      <c r="C33" t="s">
        <v>20</v>
      </c>
      <c r="M33" t="s">
        <v>20</v>
      </c>
      <c r="N33" s="2"/>
      <c r="O33" s="2"/>
      <c r="P33" s="2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x14ac:dyDescent="0.2">
      <c r="D34">
        <f>+LN([1]Parameters!B27)/20</f>
        <v>0</v>
      </c>
      <c r="E34">
        <f>+LN([1]Parameters!B27)</f>
        <v>0</v>
      </c>
    </row>
    <row r="35" spans="1:42" s="16" customFormat="1" x14ac:dyDescent="0.2">
      <c r="A35" s="15"/>
      <c r="AF35" s="17"/>
    </row>
    <row r="36" spans="1:42" s="18" customFormat="1" x14ac:dyDescent="0.2">
      <c r="A36" s="9" t="s">
        <v>30</v>
      </c>
    </row>
    <row r="37" spans="1:42" s="18" customFormat="1" x14ac:dyDescent="0.2">
      <c r="A37" s="19" t="s">
        <v>31</v>
      </c>
      <c r="B37" s="17">
        <v>2015</v>
      </c>
      <c r="C37" s="17">
        <v>2025</v>
      </c>
      <c r="D37" s="17">
        <v>2035</v>
      </c>
      <c r="E37" s="17">
        <v>2045</v>
      </c>
      <c r="F37" s="17">
        <v>2055</v>
      </c>
      <c r="G37" s="17">
        <v>2065</v>
      </c>
      <c r="H37" s="17">
        <v>2075</v>
      </c>
      <c r="I37" s="17">
        <v>2085</v>
      </c>
      <c r="J37" s="17">
        <v>2095</v>
      </c>
      <c r="K37" s="17">
        <v>2105</v>
      </c>
      <c r="L37" s="17">
        <v>2115</v>
      </c>
      <c r="M37" s="17">
        <v>2125</v>
      </c>
      <c r="N37" s="17">
        <v>2135</v>
      </c>
      <c r="O37" s="17">
        <v>2145</v>
      </c>
      <c r="P37" s="17">
        <v>2155</v>
      </c>
      <c r="Q37" s="17">
        <v>2165</v>
      </c>
      <c r="R37" s="17">
        <v>2175</v>
      </c>
      <c r="S37" s="17">
        <v>2185</v>
      </c>
      <c r="T37" s="17">
        <v>2195</v>
      </c>
      <c r="U37" s="17">
        <v>2205</v>
      </c>
      <c r="V37" s="17">
        <v>2215</v>
      </c>
      <c r="W37" s="17">
        <v>2225</v>
      </c>
      <c r="X37" s="17">
        <v>2235</v>
      </c>
      <c r="Y37" s="17">
        <v>2245</v>
      </c>
      <c r="Z37" s="17">
        <v>2255</v>
      </c>
      <c r="AA37" s="17">
        <v>2265</v>
      </c>
      <c r="AB37" s="17">
        <v>2275</v>
      </c>
      <c r="AC37" s="17">
        <v>2285</v>
      </c>
      <c r="AD37" s="17">
        <v>2295</v>
      </c>
      <c r="AE37" s="17">
        <v>2305</v>
      </c>
    </row>
    <row r="38" spans="1:42" s="20" customFormat="1" x14ac:dyDescent="0.2">
      <c r="A38" s="20" t="s">
        <v>8</v>
      </c>
      <c r="B38" s="21">
        <f>+B375</f>
        <v>9.3279313555020352E-3</v>
      </c>
      <c r="C38" s="21">
        <f>+C375+LN([1]Parameters!$B$27)/200</f>
        <v>7.6456914107725076E-3</v>
      </c>
      <c r="D38" s="21">
        <f>+D375+LN([1]Parameters!$B$27)/200</f>
        <v>5.7596483440908825E-3</v>
      </c>
      <c r="E38" s="21">
        <f>+E375+LN([1]Parameters!$B$27)/200</f>
        <v>4.3177913415189213E-3</v>
      </c>
      <c r="F38" s="21">
        <f>+F375+LN([1]Parameters!$B$27)/200</f>
        <v>2.4627299464364846E-3</v>
      </c>
      <c r="G38" s="21">
        <f>+G375+LN([1]Parameters!$B$27)/200</f>
        <v>1.3456354717457325E-3</v>
      </c>
      <c r="H38" s="21">
        <f>+H375+LN([1]Parameters!$B$27)/200</f>
        <v>1.3456354717457325E-3</v>
      </c>
      <c r="I38" s="21">
        <f>+I375+LN([1]Parameters!$B$27)/200</f>
        <v>1.3456354717457325E-3</v>
      </c>
      <c r="J38" s="21">
        <f>+J375+LN([1]Parameters!$B$27)/200</f>
        <v>1.3456354717457325E-3</v>
      </c>
      <c r="K38" s="21">
        <f>+K375+LN([1]Parameters!$B$27)/200</f>
        <v>1.0349976295224235E-3</v>
      </c>
      <c r="L38" s="21">
        <f>+L375+LN([1]Parameters!$B$27)/200</f>
        <v>7.2435978729911473E-4</v>
      </c>
      <c r="M38" s="21">
        <f>+M375+LN([1]Parameters!$B$27)/200</f>
        <v>7.2435978729911473E-4</v>
      </c>
      <c r="N38" s="21">
        <f>+N375+LN([1]Parameters!$B$27)/200</f>
        <v>7.2435978729911473E-4</v>
      </c>
      <c r="O38" s="21">
        <f>+O375+LN([1]Parameters!$B$27)/200</f>
        <v>7.2435978729911473E-4</v>
      </c>
      <c r="P38" s="21">
        <f>+P375+LN([1]Parameters!$B$27)/200</f>
        <v>7.2435978729911473E-4</v>
      </c>
      <c r="Q38" s="21">
        <f>+Q375+LN([1]Parameters!$B$27)/200</f>
        <v>7.2435978729911473E-4</v>
      </c>
      <c r="R38" s="21">
        <f>+R375+LN([1]Parameters!$B$27)/200</f>
        <v>7.2435978729911473E-4</v>
      </c>
      <c r="S38" s="21">
        <f>+S375+LN([1]Parameters!$B$27)/200</f>
        <v>7.2435978729911473E-4</v>
      </c>
      <c r="T38" s="21">
        <f>+T375+LN([1]Parameters!$B$27)/200</f>
        <v>7.2435978729911473E-4</v>
      </c>
      <c r="U38" s="21">
        <f>+U375+LN([1]Parameters!$B$27)/200</f>
        <v>6.0103040758818316E-4</v>
      </c>
      <c r="V38" s="21">
        <f>+V375+LN([1]Parameters!$B$27)/200</f>
        <v>4.7770102787725164E-4</v>
      </c>
      <c r="W38" s="21">
        <v>4.7770102787725164E-4</v>
      </c>
      <c r="X38" s="21">
        <v>4.7770102787725164E-4</v>
      </c>
      <c r="Y38" s="21">
        <v>4.7770102787725164E-4</v>
      </c>
      <c r="Z38" s="21">
        <v>4.7770102787725164E-4</v>
      </c>
      <c r="AA38" s="21">
        <v>4.7770102787725164E-4</v>
      </c>
      <c r="AB38" s="21">
        <v>4.7770102787725164E-4</v>
      </c>
      <c r="AC38" s="21">
        <v>4.7770102787725164E-4</v>
      </c>
      <c r="AD38" s="21">
        <v>4.7770102787725164E-4</v>
      </c>
      <c r="AE38" s="21">
        <v>2.3885051393862582E-4</v>
      </c>
    </row>
    <row r="39" spans="1:42" s="20" customFormat="1" x14ac:dyDescent="0.2">
      <c r="A39" s="20" t="s">
        <v>9</v>
      </c>
      <c r="B39" s="21">
        <f t="shared" ref="B39:B47" si="22">+B376</f>
        <v>4.345714857604566E-3</v>
      </c>
      <c r="C39" s="21">
        <f>+C376+LN([1]Parameters!$B$27)/200</f>
        <v>2.3580395709591803E-3</v>
      </c>
      <c r="D39" s="21">
        <f>+D376+LN([1]Parameters!$B$27)/200</f>
        <v>9.6646885779169776E-4</v>
      </c>
      <c r="E39" s="21">
        <f>+E376+LN([1]Parameters!$B$27)/200</f>
        <v>-1.0403662089125842E-6</v>
      </c>
      <c r="F39" s="21">
        <f>+F376+LN([1]Parameters!$B$27)/200</f>
        <v>-1.5505729685358206E-3</v>
      </c>
      <c r="G39" s="21">
        <f>+G376+LN([1]Parameters!$B$27)/200</f>
        <v>-2.3819981331415466E-3</v>
      </c>
      <c r="H39" s="21">
        <f>+H376+LN([1]Parameters!$B$27)/200</f>
        <v>-2.3819981331415466E-3</v>
      </c>
      <c r="I39" s="21">
        <f>+I376+LN([1]Parameters!$B$27)/200</f>
        <v>-2.3819981331415466E-3</v>
      </c>
      <c r="J39" s="21">
        <f>+J376+LN([1]Parameters!$B$27)/200</f>
        <v>-2.3819981331415466E-3</v>
      </c>
      <c r="K39" s="21">
        <f>+K376+LN([1]Parameters!$B$27)/200</f>
        <v>-9.7103792999540871E-4</v>
      </c>
      <c r="L39" s="21">
        <f>+L376+LN([1]Parameters!$B$27)/200</f>
        <v>4.3992227315072885E-4</v>
      </c>
      <c r="M39" s="21">
        <f>+M376+LN([1]Parameters!$B$27)/200</f>
        <v>4.3992227315072885E-4</v>
      </c>
      <c r="N39" s="21">
        <f>+N376+LN([1]Parameters!$B$27)/200</f>
        <v>4.3992227315072885E-4</v>
      </c>
      <c r="O39" s="21">
        <f>+O376+LN([1]Parameters!$B$27)/200</f>
        <v>4.3992227315072885E-4</v>
      </c>
      <c r="P39" s="21">
        <f>+P376+LN([1]Parameters!$B$27)/200</f>
        <v>4.3992227315072885E-4</v>
      </c>
      <c r="Q39" s="21">
        <f>+Q376+LN([1]Parameters!$B$27)/200</f>
        <v>4.3992227315072885E-4</v>
      </c>
      <c r="R39" s="21">
        <f>+R376+LN([1]Parameters!$B$27)/200</f>
        <v>4.3992227315072885E-4</v>
      </c>
      <c r="S39" s="21">
        <f>+S376+LN([1]Parameters!$B$27)/200</f>
        <v>4.3992227315072885E-4</v>
      </c>
      <c r="T39" s="21">
        <f>+T376+LN([1]Parameters!$B$27)/200</f>
        <v>4.3992227315072885E-4</v>
      </c>
      <c r="U39" s="21">
        <f>+U376+LN([1]Parameters!$B$27)/200</f>
        <v>5.3392836847632999E-4</v>
      </c>
      <c r="V39" s="21">
        <f>+V376+LN([1]Parameters!$B$27)/200</f>
        <v>6.2793446380193113E-4</v>
      </c>
      <c r="W39" s="21">
        <v>6.2793446380193113E-4</v>
      </c>
      <c r="X39" s="21">
        <v>6.2793446380193113E-4</v>
      </c>
      <c r="Y39" s="21">
        <v>6.2793446380193113E-4</v>
      </c>
      <c r="Z39" s="21">
        <v>6.2793446380193113E-4</v>
      </c>
      <c r="AA39" s="21">
        <v>6.2793446380193113E-4</v>
      </c>
      <c r="AB39" s="21">
        <v>6.2793446380193113E-4</v>
      </c>
      <c r="AC39" s="21">
        <v>6.2793446380193113E-4</v>
      </c>
      <c r="AD39" s="21">
        <v>6.2793446380193113E-4</v>
      </c>
      <c r="AE39" s="21">
        <v>3.1396723190096556E-4</v>
      </c>
    </row>
    <row r="40" spans="1:42" s="20" customFormat="1" x14ac:dyDescent="0.2">
      <c r="A40" s="20" t="s">
        <v>10</v>
      </c>
      <c r="B40" s="21">
        <f t="shared" si="22"/>
        <v>-1.3094485000426947E-3</v>
      </c>
      <c r="C40" s="21">
        <f>+C377+LN([1]Parameters!$B$27)/200</f>
        <v>-4.054346277486051E-3</v>
      </c>
      <c r="D40" s="21">
        <f>+D377+LN([1]Parameters!$B$27)/200</f>
        <v>-6.0224740689090502E-3</v>
      </c>
      <c r="E40" s="21">
        <f>+E377+LN([1]Parameters!$B$27)/200</f>
        <v>-7.2870345305459036E-3</v>
      </c>
      <c r="F40" s="21">
        <f>+F377+LN([1]Parameters!$B$27)/200</f>
        <v>-5.9300060291662213E-3</v>
      </c>
      <c r="G40" s="21">
        <f>+G377+LN([1]Parameters!$B$27)/200</f>
        <v>-3.9881769488259652E-3</v>
      </c>
      <c r="H40" s="21">
        <f>+H377+LN([1]Parameters!$B$27)/200</f>
        <v>-3.9881769488259652E-3</v>
      </c>
      <c r="I40" s="21">
        <f>+I377+LN([1]Parameters!$B$27)/200</f>
        <v>-3.9881769488259652E-3</v>
      </c>
      <c r="J40" s="21">
        <f>+J377+LN([1]Parameters!$B$27)/200</f>
        <v>-3.9881769488259652E-3</v>
      </c>
      <c r="K40" s="21">
        <f>+K377+LN([1]Parameters!$B$27)/200</f>
        <v>-1.7413351781274886E-3</v>
      </c>
      <c r="L40" s="21">
        <f>+L377+LN([1]Parameters!$B$27)/200</f>
        <v>5.0550659257098812E-4</v>
      </c>
      <c r="M40" s="21">
        <f>+M377+LN([1]Parameters!$B$27)/200</f>
        <v>5.0550659257098812E-4</v>
      </c>
      <c r="N40" s="21">
        <f>+N377+LN([1]Parameters!$B$27)/200</f>
        <v>5.0550659257098812E-4</v>
      </c>
      <c r="O40" s="21">
        <f>+O377+LN([1]Parameters!$B$27)/200</f>
        <v>5.0550659257098812E-4</v>
      </c>
      <c r="P40" s="21">
        <f>+P377+LN([1]Parameters!$B$27)/200</f>
        <v>5.0550659257098812E-4</v>
      </c>
      <c r="Q40" s="21">
        <f>+Q377+LN([1]Parameters!$B$27)/200</f>
        <v>5.0550659257098812E-4</v>
      </c>
      <c r="R40" s="21">
        <f>+R377+LN([1]Parameters!$B$27)/200</f>
        <v>5.0550659257098812E-4</v>
      </c>
      <c r="S40" s="21">
        <f>+S377+LN([1]Parameters!$B$27)/200</f>
        <v>5.0550659257098812E-4</v>
      </c>
      <c r="T40" s="21">
        <f>+T377+LN([1]Parameters!$B$27)/200</f>
        <v>5.0550659257098812E-4</v>
      </c>
      <c r="U40" s="21">
        <f>+U377+LN([1]Parameters!$B$27)/200</f>
        <v>5.6115662277203603E-4</v>
      </c>
      <c r="V40" s="21">
        <f>+V377+LN([1]Parameters!$B$27)/200</f>
        <v>6.1680665297308393E-4</v>
      </c>
      <c r="W40" s="21">
        <v>6.1680665297308393E-4</v>
      </c>
      <c r="X40" s="21">
        <v>6.1680665297308393E-4</v>
      </c>
      <c r="Y40" s="21">
        <v>6.1680665297308393E-4</v>
      </c>
      <c r="Z40" s="21">
        <v>6.1680665297308393E-4</v>
      </c>
      <c r="AA40" s="21">
        <v>6.1680665297308393E-4</v>
      </c>
      <c r="AB40" s="21">
        <v>6.1680665297308393E-4</v>
      </c>
      <c r="AC40" s="21">
        <v>6.1680665297308393E-4</v>
      </c>
      <c r="AD40" s="21">
        <v>6.1680665297308393E-4</v>
      </c>
      <c r="AE40" s="21">
        <v>3.0840332648654197E-4</v>
      </c>
    </row>
    <row r="41" spans="1:42" s="20" customFormat="1" x14ac:dyDescent="0.2">
      <c r="A41" s="20" t="s">
        <v>11</v>
      </c>
      <c r="B41" s="21">
        <f t="shared" si="22"/>
        <v>-3.6902246209143319E-3</v>
      </c>
      <c r="C41" s="21">
        <f>+C378+LN([1]Parameters!$B$27)/200</f>
        <v>-4.1718339820915069E-3</v>
      </c>
      <c r="D41" s="21">
        <f>+D378+LN([1]Parameters!$B$27)/200</f>
        <v>-5.4007194778846034E-3</v>
      </c>
      <c r="E41" s="21">
        <f>+E378+LN([1]Parameters!$B$27)/200</f>
        <v>-5.145827095432578E-3</v>
      </c>
      <c r="F41" s="21">
        <f>+F378+LN([1]Parameters!$B$27)/200</f>
        <v>-4.9860705512785961E-3</v>
      </c>
      <c r="G41" s="21">
        <f>+G378+LN([1]Parameters!$B$27)/200</f>
        <v>-4.8680140960981923E-3</v>
      </c>
      <c r="H41" s="21">
        <f>+H378+LN([1]Parameters!$B$27)/200</f>
        <v>-4.8680140960981923E-3</v>
      </c>
      <c r="I41" s="21">
        <f>+I378+LN([1]Parameters!$B$27)/200</f>
        <v>-4.8680140960981923E-3</v>
      </c>
      <c r="J41" s="21">
        <f>+J378+LN([1]Parameters!$B$27)/200</f>
        <v>-4.8680140960981923E-3</v>
      </c>
      <c r="K41" s="21">
        <f>+K378+LN([1]Parameters!$B$27)/200</f>
        <v>-2.0003461034451284E-3</v>
      </c>
      <c r="L41" s="21">
        <f>+L378+LN([1]Parameters!$B$27)/200</f>
        <v>8.6732188920793569E-4</v>
      </c>
      <c r="M41" s="21">
        <f>+M378+LN([1]Parameters!$B$27)/200</f>
        <v>8.6732188920793569E-4</v>
      </c>
      <c r="N41" s="21">
        <f>+N378+LN([1]Parameters!$B$27)/200</f>
        <v>8.6732188920793569E-4</v>
      </c>
      <c r="O41" s="21">
        <f>+O378+LN([1]Parameters!$B$27)/200</f>
        <v>8.6732188920793569E-4</v>
      </c>
      <c r="P41" s="21">
        <f>+P378+LN([1]Parameters!$B$27)/200</f>
        <v>8.6732188920793569E-4</v>
      </c>
      <c r="Q41" s="21">
        <f>+Q378+LN([1]Parameters!$B$27)/200</f>
        <v>8.6732188920793569E-4</v>
      </c>
      <c r="R41" s="21">
        <f>+R378+LN([1]Parameters!$B$27)/200</f>
        <v>8.6732188920793569E-4</v>
      </c>
      <c r="S41" s="21">
        <f>+S378+LN([1]Parameters!$B$27)/200</f>
        <v>8.6732188920793569E-4</v>
      </c>
      <c r="T41" s="21">
        <f>+T378+LN([1]Parameters!$B$27)/200</f>
        <v>8.6732188920793569E-4</v>
      </c>
      <c r="U41" s="21">
        <f>+U378+LN([1]Parameters!$B$27)/200</f>
        <v>7.0860637129338837E-4</v>
      </c>
      <c r="V41" s="21">
        <f>+V378+LN([1]Parameters!$B$27)/200</f>
        <v>5.4989085337884094E-4</v>
      </c>
      <c r="W41" s="21">
        <v>5.4989085337884094E-4</v>
      </c>
      <c r="X41" s="21">
        <v>5.4989085337884094E-4</v>
      </c>
      <c r="Y41" s="21">
        <v>5.4989085337884094E-4</v>
      </c>
      <c r="Z41" s="21">
        <v>5.4989085337884094E-4</v>
      </c>
      <c r="AA41" s="21">
        <v>5.4989085337884094E-4</v>
      </c>
      <c r="AB41" s="21">
        <v>5.4989085337884094E-4</v>
      </c>
      <c r="AC41" s="21">
        <v>5.4989085337884094E-4</v>
      </c>
      <c r="AD41" s="21">
        <v>5.4989085337884094E-4</v>
      </c>
      <c r="AE41" s="21">
        <v>2.7494542668942047E-4</v>
      </c>
    </row>
    <row r="42" spans="1:42" s="20" customFormat="1" x14ac:dyDescent="0.2">
      <c r="A42" s="20" t="s">
        <v>12</v>
      </c>
      <c r="B42" s="21">
        <f t="shared" si="22"/>
        <v>1.1403127329362235E-3</v>
      </c>
      <c r="C42" s="21">
        <f>+C379+LN([1]Parameters!$B$27)/200</f>
        <v>9.4506994247554551E-4</v>
      </c>
      <c r="D42" s="21">
        <f>+D379+LN([1]Parameters!$B$27)/200</f>
        <v>-9.0942424029197689E-4</v>
      </c>
      <c r="E42" s="21">
        <f>+E379+LN([1]Parameters!$B$27)/200</f>
        <v>-1.8225700651584489E-3</v>
      </c>
      <c r="F42" s="21">
        <f>+F379+LN([1]Parameters!$B$27)/200</f>
        <v>-2.9607996654239951E-3</v>
      </c>
      <c r="G42" s="21">
        <f>+G379+LN([1]Parameters!$B$27)/200</f>
        <v>-3.2973624479236859E-3</v>
      </c>
      <c r="H42" s="21">
        <f>+H379+LN([1]Parameters!$B$27)/200</f>
        <v>-3.2973624479236859E-3</v>
      </c>
      <c r="I42" s="21">
        <f>+I379+LN([1]Parameters!$B$27)/200</f>
        <v>-3.2973624479236859E-3</v>
      </c>
      <c r="J42" s="21">
        <f>+J379+LN([1]Parameters!$B$27)/200</f>
        <v>-3.2973624479236859E-3</v>
      </c>
      <c r="K42" s="21">
        <f>+K379+LN([1]Parameters!$B$27)/200</f>
        <v>-1.6486397604340622E-3</v>
      </c>
      <c r="L42" s="21">
        <f>+L379+LN([1]Parameters!$B$27)/200</f>
        <v>8.2927055561628782E-8</v>
      </c>
      <c r="M42" s="21">
        <f>+M379+LN([1]Parameters!$B$27)/200</f>
        <v>8.2927055561628782E-8</v>
      </c>
      <c r="N42" s="21">
        <f>+N379+LN([1]Parameters!$B$27)/200</f>
        <v>8.2927055561628782E-8</v>
      </c>
      <c r="O42" s="21">
        <f>+O379+LN([1]Parameters!$B$27)/200</f>
        <v>8.2927055561628782E-8</v>
      </c>
      <c r="P42" s="21">
        <f>+P379+LN([1]Parameters!$B$27)/200</f>
        <v>8.2927055561628782E-8</v>
      </c>
      <c r="Q42" s="21">
        <f>+Q379+LN([1]Parameters!$B$27)/200</f>
        <v>8.2927055561628782E-8</v>
      </c>
      <c r="R42" s="21">
        <f>+R379+LN([1]Parameters!$B$27)/200</f>
        <v>8.2927055561628782E-8</v>
      </c>
      <c r="S42" s="21">
        <f>+S379+LN([1]Parameters!$B$27)/200</f>
        <v>8.2927055561628782E-8</v>
      </c>
      <c r="T42" s="21">
        <f>+T379+LN([1]Parameters!$B$27)/200</f>
        <v>8.2927055561628782E-8</v>
      </c>
      <c r="U42" s="21">
        <f>+U379+LN([1]Parameters!$B$27)/200</f>
        <v>2.6716978256804448E-4</v>
      </c>
      <c r="V42" s="21">
        <f>+V379+LN([1]Parameters!$B$27)/200</f>
        <v>5.3425663808052731E-4</v>
      </c>
      <c r="W42" s="21">
        <v>5.3425663808052731E-4</v>
      </c>
      <c r="X42" s="21">
        <v>5.3425663808052731E-4</v>
      </c>
      <c r="Y42" s="21">
        <v>5.3425663808052731E-4</v>
      </c>
      <c r="Z42" s="21">
        <v>5.3425663808052731E-4</v>
      </c>
      <c r="AA42" s="21">
        <v>5.3425663808052731E-4</v>
      </c>
      <c r="AB42" s="21">
        <v>5.3425663808052731E-4</v>
      </c>
      <c r="AC42" s="21">
        <v>5.3425663808052731E-4</v>
      </c>
      <c r="AD42" s="21">
        <v>5.3425663808052731E-4</v>
      </c>
      <c r="AE42" s="21">
        <v>2.6712831904026366E-4</v>
      </c>
    </row>
    <row r="43" spans="1:42" s="20" customFormat="1" x14ac:dyDescent="0.2">
      <c r="A43" s="20" t="s">
        <v>13</v>
      </c>
      <c r="B43" s="21">
        <f t="shared" si="22"/>
        <v>6.1864064376996406E-3</v>
      </c>
      <c r="C43" s="21">
        <f>+C380+LN([1]Parameters!$B$27)/200</f>
        <v>4.0117160646553863E-3</v>
      </c>
      <c r="D43" s="21">
        <f>+D380+LN([1]Parameters!$B$27)/200</f>
        <v>6.3186822708878035E-4</v>
      </c>
      <c r="E43" s="21">
        <f>+E380+LN([1]Parameters!$B$27)/200</f>
        <v>-1.5201626695921916E-3</v>
      </c>
      <c r="F43" s="21">
        <f>+F380+LN([1]Parameters!$B$27)/200</f>
        <v>-3.289442290029311E-3</v>
      </c>
      <c r="G43" s="21">
        <f>+G380+LN([1]Parameters!$B$27)/200</f>
        <v>-3.3248704884521153E-3</v>
      </c>
      <c r="H43" s="21">
        <f>+H380+LN([1]Parameters!$B$27)/200</f>
        <v>-3.3248704884521153E-3</v>
      </c>
      <c r="I43" s="21">
        <f>+I380+LN([1]Parameters!$B$27)/200</f>
        <v>-3.3248704884521153E-3</v>
      </c>
      <c r="J43" s="21">
        <f>+J380+LN([1]Parameters!$B$27)/200</f>
        <v>-3.3248704884521153E-3</v>
      </c>
      <c r="K43" s="21">
        <f>+K380+LN([1]Parameters!$B$27)/200</f>
        <v>-1.5817120474196089E-3</v>
      </c>
      <c r="L43" s="21">
        <f>+L380+LN([1]Parameters!$B$27)/200</f>
        <v>1.6144639361289706E-4</v>
      </c>
      <c r="M43" s="21">
        <f>+M380+LN([1]Parameters!$B$27)/200</f>
        <v>1.6144639361289706E-4</v>
      </c>
      <c r="N43" s="21">
        <f>+N380+LN([1]Parameters!$B$27)/200</f>
        <v>1.6144639361289706E-4</v>
      </c>
      <c r="O43" s="21">
        <f>+O380+LN([1]Parameters!$B$27)/200</f>
        <v>1.6144639361289706E-4</v>
      </c>
      <c r="P43" s="21">
        <f>+P380+LN([1]Parameters!$B$27)/200</f>
        <v>1.6144639361289706E-4</v>
      </c>
      <c r="Q43" s="21">
        <f>+Q380+LN([1]Parameters!$B$27)/200</f>
        <v>1.6144639361289706E-4</v>
      </c>
      <c r="R43" s="21">
        <f>+R380+LN([1]Parameters!$B$27)/200</f>
        <v>1.6144639361289706E-4</v>
      </c>
      <c r="S43" s="21">
        <f>+S380+LN([1]Parameters!$B$27)/200</f>
        <v>1.6144639361289706E-4</v>
      </c>
      <c r="T43" s="21">
        <f>+T380+LN([1]Parameters!$B$27)/200</f>
        <v>1.6144639361289706E-4</v>
      </c>
      <c r="U43" s="21">
        <f>+U380+LN([1]Parameters!$B$27)/200</f>
        <v>4.2081210936156061E-4</v>
      </c>
      <c r="V43" s="21">
        <f>+V380+LN([1]Parameters!$B$27)/200</f>
        <v>6.8017782511022419E-4</v>
      </c>
      <c r="W43" s="21">
        <v>6.8017782511022419E-4</v>
      </c>
      <c r="X43" s="21">
        <v>6.8017782511022419E-4</v>
      </c>
      <c r="Y43" s="21">
        <v>6.8017782511022419E-4</v>
      </c>
      <c r="Z43" s="21">
        <v>6.8017782511022419E-4</v>
      </c>
      <c r="AA43" s="21">
        <v>6.8017782511022419E-4</v>
      </c>
      <c r="AB43" s="21">
        <v>6.8017782511022419E-4</v>
      </c>
      <c r="AC43" s="21">
        <v>6.8017782511022419E-4</v>
      </c>
      <c r="AD43" s="21">
        <v>6.8017782511022419E-4</v>
      </c>
      <c r="AE43" s="21">
        <v>3.400889125551121E-4</v>
      </c>
    </row>
    <row r="44" spans="1:42" s="20" customFormat="1" x14ac:dyDescent="0.2">
      <c r="A44" t="s">
        <v>14</v>
      </c>
      <c r="B44" s="21">
        <f t="shared" si="22"/>
        <v>1.3512217631474144E-2</v>
      </c>
      <c r="C44" s="21">
        <f>+C381+LN([1]Parameters!$B$27)/200</f>
        <v>1.0067699718421138E-2</v>
      </c>
      <c r="D44" s="21">
        <f>+D381+LN([1]Parameters!$B$27)/200</f>
        <v>6.5316939745763327E-3</v>
      </c>
      <c r="E44" s="21">
        <f>+E381+LN([1]Parameters!$B$27)/200</f>
        <v>4.2273228749606763E-3</v>
      </c>
      <c r="F44" s="21">
        <f>+F381+LN([1]Parameters!$B$27)/200</f>
        <v>7.5484079541995321E-4</v>
      </c>
      <c r="G44" s="21">
        <f>+G381+LN([1]Parameters!$B$27)/200</f>
        <v>-9.7790212027657744E-4</v>
      </c>
      <c r="H44" s="21">
        <f>+H381+LN([1]Parameters!$B$27)/200</f>
        <v>-9.7790212027657744E-4</v>
      </c>
      <c r="I44" s="21">
        <f>+I381+LN([1]Parameters!$B$27)/200</f>
        <v>-9.7790212027657744E-4</v>
      </c>
      <c r="J44" s="21">
        <f>+J381+LN([1]Parameters!$B$27)/200</f>
        <v>-9.7790212027657744E-4</v>
      </c>
      <c r="K44" s="21">
        <f>+K381+LN([1]Parameters!$B$27)/200</f>
        <v>-1.046280847078637E-3</v>
      </c>
      <c r="L44" s="21">
        <f>+L381+LN([1]Parameters!$B$27)/200</f>
        <v>-1.1146595738806967E-3</v>
      </c>
      <c r="M44" s="21">
        <f>+M381+LN([1]Parameters!$B$27)/200</f>
        <v>-1.1146595738806967E-3</v>
      </c>
      <c r="N44" s="21">
        <f>+N381+LN([1]Parameters!$B$27)/200</f>
        <v>-1.1146595738806967E-3</v>
      </c>
      <c r="O44" s="21">
        <f>+O381+LN([1]Parameters!$B$27)/200</f>
        <v>-1.1146595738806967E-3</v>
      </c>
      <c r="P44" s="21">
        <f>+P381+LN([1]Parameters!$B$27)/200</f>
        <v>-1.1146595738806967E-3</v>
      </c>
      <c r="Q44" s="21">
        <f>+Q381+LN([1]Parameters!$B$27)/200</f>
        <v>-1.1146595738806967E-3</v>
      </c>
      <c r="R44" s="21">
        <f>+R381+LN([1]Parameters!$B$27)/200</f>
        <v>-1.1146595738806967E-3</v>
      </c>
      <c r="S44" s="21">
        <f>+S381+LN([1]Parameters!$B$27)/200</f>
        <v>-1.1146595738806967E-3</v>
      </c>
      <c r="T44" s="21">
        <f>+T381+LN([1]Parameters!$B$27)/200</f>
        <v>-1.1146595738806967E-3</v>
      </c>
      <c r="U44" s="21">
        <f>+U381+LN([1]Parameters!$B$27)/200</f>
        <v>-3.0627355789420005E-4</v>
      </c>
      <c r="V44" s="21">
        <f>+V381+LN([1]Parameters!$B$27)/200</f>
        <v>5.0211245809229661E-4</v>
      </c>
      <c r="W44" s="21">
        <v>5.0211245809229661E-4</v>
      </c>
      <c r="X44" s="21">
        <v>5.0211245809229661E-4</v>
      </c>
      <c r="Y44" s="21">
        <v>5.0211245809229661E-4</v>
      </c>
      <c r="Z44" s="21">
        <v>5.0211245809229661E-4</v>
      </c>
      <c r="AA44" s="21">
        <v>5.0211245809229661E-4</v>
      </c>
      <c r="AB44" s="21">
        <v>5.0211245809229661E-4</v>
      </c>
      <c r="AC44" s="21">
        <v>5.0211245809229661E-4</v>
      </c>
      <c r="AD44" s="21">
        <v>5.0211245809229661E-4</v>
      </c>
      <c r="AE44" s="21">
        <v>2.510562290461483E-4</v>
      </c>
    </row>
    <row r="45" spans="1:42" s="20" customFormat="1" x14ac:dyDescent="0.2">
      <c r="A45" s="20" t="s">
        <v>15</v>
      </c>
      <c r="B45" s="21">
        <f t="shared" si="22"/>
        <v>1.9035212254373903E-2</v>
      </c>
      <c r="C45" s="21">
        <f>+C382+LN([1]Parameters!$B$27)/200</f>
        <v>1.5401213969369184E-2</v>
      </c>
      <c r="D45" s="21">
        <f>+D382+LN([1]Parameters!$B$27)/200</f>
        <v>1.1886692955409537E-2</v>
      </c>
      <c r="E45" s="21">
        <f>+E382+LN([1]Parameters!$B$27)/200</f>
        <v>9.1450617987396277E-3</v>
      </c>
      <c r="F45" s="21">
        <f>+F382+LN([1]Parameters!$B$27)/200</f>
        <v>5.2092300348727085E-3</v>
      </c>
      <c r="G45" s="21">
        <f>+G382+LN([1]Parameters!$B$27)/200</f>
        <v>3.4676112907548033E-3</v>
      </c>
      <c r="H45" s="21">
        <f>+H382+LN([1]Parameters!$B$27)/200</f>
        <v>3.4676112907548033E-3</v>
      </c>
      <c r="I45" s="21">
        <f>+I382+LN([1]Parameters!$B$27)/200</f>
        <v>3.4676112907548033E-3</v>
      </c>
      <c r="J45" s="21">
        <f>+J382+LN([1]Parameters!$B$27)/200</f>
        <v>3.4676112907548033E-3</v>
      </c>
      <c r="K45" s="21">
        <f>+K382+LN([1]Parameters!$B$27)/200</f>
        <v>1.2118836713273565E-3</v>
      </c>
      <c r="L45" s="21">
        <f>+L382+LN([1]Parameters!$B$27)/200</f>
        <v>-1.0438439481000904E-3</v>
      </c>
      <c r="M45" s="21">
        <f>+M382+LN([1]Parameters!$B$27)/200</f>
        <v>-1.0438439481000904E-3</v>
      </c>
      <c r="N45" s="21">
        <f>+N382+LN([1]Parameters!$B$27)/200</f>
        <v>-1.0438439481000904E-3</v>
      </c>
      <c r="O45" s="21">
        <f>+O382+LN([1]Parameters!$B$27)/200</f>
        <v>-1.0438439481000904E-3</v>
      </c>
      <c r="P45" s="21">
        <f>+P382+LN([1]Parameters!$B$27)/200</f>
        <v>-1.0438439481000904E-3</v>
      </c>
      <c r="Q45" s="21">
        <f>+Q382+LN([1]Parameters!$B$27)/200</f>
        <v>-1.0438439481000904E-3</v>
      </c>
      <c r="R45" s="21">
        <f>+R382+LN([1]Parameters!$B$27)/200</f>
        <v>-1.0438439481000904E-3</v>
      </c>
      <c r="S45" s="21">
        <f>+S382+LN([1]Parameters!$B$27)/200</f>
        <v>-1.0438439481000904E-3</v>
      </c>
      <c r="T45" s="21">
        <f>+T382+LN([1]Parameters!$B$27)/200</f>
        <v>-1.0438439481000904E-3</v>
      </c>
      <c r="U45" s="21">
        <f>+U382+LN([1]Parameters!$B$27)/200</f>
        <v>-2.9007363605174118E-4</v>
      </c>
      <c r="V45" s="21">
        <f>+V382+LN([1]Parameters!$B$27)/200</f>
        <v>4.6369667599660818E-4</v>
      </c>
      <c r="W45" s="21">
        <v>4.6369667599660818E-4</v>
      </c>
      <c r="X45" s="21">
        <v>4.6369667599660818E-4</v>
      </c>
      <c r="Y45" s="21">
        <v>4.6369667599660818E-4</v>
      </c>
      <c r="Z45" s="21">
        <v>4.6369667599660818E-4</v>
      </c>
      <c r="AA45" s="21">
        <v>4.6369667599660818E-4</v>
      </c>
      <c r="AB45" s="21">
        <v>4.6369667599660818E-4</v>
      </c>
      <c r="AC45" s="21">
        <v>4.6369667599660818E-4</v>
      </c>
      <c r="AD45" s="21">
        <v>4.6369667599660818E-4</v>
      </c>
      <c r="AE45" s="21">
        <v>2.3184833799830409E-4</v>
      </c>
    </row>
    <row r="46" spans="1:42" s="20" customFormat="1" x14ac:dyDescent="0.2">
      <c r="A46" s="20" t="s">
        <v>16</v>
      </c>
      <c r="B46" s="21">
        <f t="shared" si="22"/>
        <v>2.1463178909745046E-2</v>
      </c>
      <c r="C46" s="21">
        <f>+C383+LN([1]Parameters!$B$27)/200</f>
        <v>1.8421025792865871E-2</v>
      </c>
      <c r="D46" s="21">
        <f>+D383+LN([1]Parameters!$B$27)/200</f>
        <v>1.5283677903762269E-2</v>
      </c>
      <c r="E46" s="21">
        <f>+E383+LN([1]Parameters!$B$27)/200</f>
        <v>1.2573476542533851E-2</v>
      </c>
      <c r="F46" s="21">
        <f>+F383+LN([1]Parameters!$B$27)/200</f>
        <v>6.9549830775917617E-3</v>
      </c>
      <c r="G46" s="21">
        <f>+G383+LN([1]Parameters!$B$27)/200</f>
        <v>3.4642864150270123E-3</v>
      </c>
      <c r="H46" s="21">
        <f>+H383+LN([1]Parameters!$B$27)/200</f>
        <v>3.4642864150270123E-3</v>
      </c>
      <c r="I46" s="21">
        <f>+I383+LN([1]Parameters!$B$27)/200</f>
        <v>3.4642864150270123E-3</v>
      </c>
      <c r="J46" s="21">
        <f>+J383+LN([1]Parameters!$B$27)/200</f>
        <v>3.4642864150270123E-3</v>
      </c>
      <c r="K46" s="21">
        <f>+K383+LN([1]Parameters!$B$27)/200</f>
        <v>6.5413524623984332E-4</v>
      </c>
      <c r="L46" s="21">
        <f>+L383+LN([1]Parameters!$B$27)/200</f>
        <v>-2.1560159225473253E-3</v>
      </c>
      <c r="M46" s="21">
        <f>+M383+LN([1]Parameters!$B$27)/200</f>
        <v>-2.1560159225473253E-3</v>
      </c>
      <c r="N46" s="21">
        <f>+N383+LN([1]Parameters!$B$27)/200</f>
        <v>-2.1560159225473253E-3</v>
      </c>
      <c r="O46" s="21">
        <f>+O383+LN([1]Parameters!$B$27)/200</f>
        <v>-2.1560159225473253E-3</v>
      </c>
      <c r="P46" s="21">
        <f>+P383+LN([1]Parameters!$B$27)/200</f>
        <v>-2.1560159225473253E-3</v>
      </c>
      <c r="Q46" s="21">
        <f>+Q383+LN([1]Parameters!$B$27)/200</f>
        <v>-2.1560159225473253E-3</v>
      </c>
      <c r="R46" s="21">
        <f>+R383+LN([1]Parameters!$B$27)/200</f>
        <v>-2.1560159225473253E-3</v>
      </c>
      <c r="S46" s="21">
        <f>+S383+LN([1]Parameters!$B$27)/200</f>
        <v>-2.1560159225473253E-3</v>
      </c>
      <c r="T46" s="21">
        <f>+T383+LN([1]Parameters!$B$27)/200</f>
        <v>-2.1560159225473253E-3</v>
      </c>
      <c r="U46" s="21">
        <f>+U383+LN([1]Parameters!$B$27)/200</f>
        <v>-1.3243145878072803E-3</v>
      </c>
      <c r="V46" s="21">
        <f>+V383+LN([1]Parameters!$B$27)/200</f>
        <v>-4.9261325306723539E-4</v>
      </c>
      <c r="W46" s="21">
        <v>5.0738674693276463E-4</v>
      </c>
      <c r="X46" s="21">
        <v>5.0738674693276463E-4</v>
      </c>
      <c r="Y46" s="21">
        <v>5.0738674693276463E-4</v>
      </c>
      <c r="Z46" s="21">
        <v>5.0738674693276463E-4</v>
      </c>
      <c r="AA46" s="21">
        <v>5.0738674693276463E-4</v>
      </c>
      <c r="AB46" s="21">
        <v>5.0738674693276463E-4</v>
      </c>
      <c r="AC46" s="21">
        <v>5.0738674693276463E-4</v>
      </c>
      <c r="AD46" s="21">
        <v>5.0738674693276463E-4</v>
      </c>
      <c r="AE46" s="21">
        <v>2.5369337346638232E-4</v>
      </c>
    </row>
    <row r="47" spans="1:42" s="20" customFormat="1" x14ac:dyDescent="0.2">
      <c r="A47" s="20" t="s">
        <v>17</v>
      </c>
      <c r="B47" s="21">
        <f t="shared" si="22"/>
        <v>1.0561602408186887E-2</v>
      </c>
      <c r="C47" s="21">
        <f>+C384+LN([1]Parameters!$B$27)/200</f>
        <v>7.9330626449506721E-3</v>
      </c>
      <c r="D47" s="21">
        <f>+D384+LN([1]Parameters!$B$27)/200</f>
        <v>5.3270953220981663E-3</v>
      </c>
      <c r="E47" s="21">
        <f>+E384+LN([1]Parameters!$B$27)/200</f>
        <v>2.7395642009361929E-3</v>
      </c>
      <c r="F47" s="21">
        <f>+F384+LN([1]Parameters!$B$27)/200</f>
        <v>4.3227802735918383E-6</v>
      </c>
      <c r="G47" s="21">
        <f>+G384+LN([1]Parameters!$B$27)/200</f>
        <v>-9.3967138859383636E-4</v>
      </c>
      <c r="H47" s="21">
        <f>+H384+LN([1]Parameters!$B$27)/200</f>
        <v>-9.3967138859383636E-4</v>
      </c>
      <c r="I47" s="21">
        <f>+I384+LN([1]Parameters!$B$27)/200</f>
        <v>-9.3967138859383636E-4</v>
      </c>
      <c r="J47" s="21">
        <f>+J384+LN([1]Parameters!$B$27)/200</f>
        <v>-9.3967138859383636E-4</v>
      </c>
      <c r="K47" s="21">
        <f>+K384+LN([1]Parameters!$B$27)/200</f>
        <v>-8.3687180507177519E-4</v>
      </c>
      <c r="L47" s="21">
        <f>+L384+LN([1]Parameters!$B$27)/200</f>
        <v>-7.3407222154971391E-4</v>
      </c>
      <c r="M47" s="21">
        <f>+M384+LN([1]Parameters!$B$27)/200</f>
        <v>-7.3407222154971391E-4</v>
      </c>
      <c r="N47" s="21">
        <f>+N384+LN([1]Parameters!$B$27)/200</f>
        <v>-7.3407222154971391E-4</v>
      </c>
      <c r="O47" s="21">
        <f>+O384+LN([1]Parameters!$B$27)/200</f>
        <v>-7.3407222154971391E-4</v>
      </c>
      <c r="P47" s="21">
        <f>+P384+LN([1]Parameters!$B$27)/200</f>
        <v>-7.3407222154971391E-4</v>
      </c>
      <c r="Q47" s="21">
        <f>+Q384+LN([1]Parameters!$B$27)/200</f>
        <v>-7.3407222154971391E-4</v>
      </c>
      <c r="R47" s="21">
        <f>+R384+LN([1]Parameters!$B$27)/200</f>
        <v>-7.3407222154971391E-4</v>
      </c>
      <c r="S47" s="21">
        <f>+S384+LN([1]Parameters!$B$27)/200</f>
        <v>-7.3407222154971391E-4</v>
      </c>
      <c r="T47" s="21">
        <f>+T384+LN([1]Parameters!$B$27)/200</f>
        <v>-7.3407222154971391E-4</v>
      </c>
      <c r="U47" s="21">
        <f>+U384+LN([1]Parameters!$B$27)/200</f>
        <v>-6.8399827976049112E-5</v>
      </c>
      <c r="V47" s="21">
        <f>+V384+LN([1]Parameters!$B$27)/200</f>
        <v>5.9727256559761565E-4</v>
      </c>
      <c r="W47" s="21">
        <v>5.9727256559761565E-4</v>
      </c>
      <c r="X47" s="21">
        <v>5.9727256559761565E-4</v>
      </c>
      <c r="Y47" s="21">
        <v>5.9727256559761565E-4</v>
      </c>
      <c r="Z47" s="21">
        <v>5.9727256559761565E-4</v>
      </c>
      <c r="AA47" s="21">
        <v>5.9727256559761565E-4</v>
      </c>
      <c r="AB47" s="21">
        <v>5.9727256559761565E-4</v>
      </c>
      <c r="AC47" s="21">
        <v>5.9727256559761565E-4</v>
      </c>
      <c r="AD47" s="21">
        <v>5.9727256559761565E-4</v>
      </c>
      <c r="AE47" s="21">
        <v>2.9863628279880783E-4</v>
      </c>
    </row>
    <row r="48" spans="1:42" s="22" customFormat="1" x14ac:dyDescent="0.2">
      <c r="A48" s="20" t="s">
        <v>18</v>
      </c>
      <c r="B48" s="21">
        <v>7.2735310330082183E-3</v>
      </c>
      <c r="C48" s="21">
        <v>5.3378559601259274E-3</v>
      </c>
      <c r="D48" s="21">
        <v>3.1516690413397443E-3</v>
      </c>
      <c r="E48" s="21">
        <v>9.2338789546880036E-4</v>
      </c>
      <c r="F48" s="21">
        <v>-1.342972225334763E-3</v>
      </c>
      <c r="G48" s="21">
        <f>+G385+LN([1]Parameters!$B$27)/200</f>
        <v>-2.5633551865262534E-3</v>
      </c>
      <c r="H48" s="21">
        <f>+H385+LN([1]Parameters!$B$27)/200</f>
        <v>-2.5633551865262534E-3</v>
      </c>
      <c r="I48" s="21">
        <f>+I385+LN([1]Parameters!$B$27)/200</f>
        <v>-2.5633551865262534E-3</v>
      </c>
      <c r="J48" s="21">
        <f>+J385+LN([1]Parameters!$B$27)/200</f>
        <v>-2.5633551865262534E-3</v>
      </c>
      <c r="K48" s="21">
        <f>+K385+LN([1]Parameters!$B$27)/200</f>
        <v>-1.0205071447542142E-3</v>
      </c>
      <c r="L48" s="21">
        <f>+L385+LN([1]Parameters!$B$27)/200</f>
        <v>5.2234089701782465E-4</v>
      </c>
      <c r="M48" s="21">
        <f>+M385+LN([1]Parameters!$B$27)/200</f>
        <v>5.2234089701782465E-4</v>
      </c>
      <c r="N48" s="21">
        <f>+N385+LN([1]Parameters!$B$27)/200</f>
        <v>5.2234089701782465E-4</v>
      </c>
      <c r="O48" s="21">
        <f>+O385+LN([1]Parameters!$B$27)/200</f>
        <v>5.2234089701782465E-4</v>
      </c>
      <c r="P48" s="21">
        <f>+P385+LN([1]Parameters!$B$27)/200</f>
        <v>5.2234089701782465E-4</v>
      </c>
      <c r="Q48" s="21">
        <f>+Q385+LN([1]Parameters!$B$27)/200</f>
        <v>5.2234089701782465E-4</v>
      </c>
      <c r="R48" s="21">
        <f>+R385+LN([1]Parameters!$B$27)/200</f>
        <v>5.2234089701782465E-4</v>
      </c>
      <c r="S48" s="21">
        <f>+S385+LN([1]Parameters!$B$27)/200</f>
        <v>5.2234089701782465E-4</v>
      </c>
      <c r="T48" s="21">
        <f>+T385+LN([1]Parameters!$B$27)/200</f>
        <v>5.2234089701782465E-4</v>
      </c>
      <c r="U48" s="21">
        <f>+U385+LN([1]Parameters!$B$27)/200</f>
        <v>5.6284392576038127E-4</v>
      </c>
      <c r="V48" s="21">
        <f>+V385+LN([1]Parameters!$B$27)/200</f>
        <v>6.0334695450293778E-4</v>
      </c>
      <c r="W48" s="21">
        <v>6.0334695450293778E-4</v>
      </c>
      <c r="X48" s="21">
        <v>6.0334695450293778E-4</v>
      </c>
      <c r="Y48" s="21">
        <v>6.0334695450293778E-4</v>
      </c>
      <c r="Z48" s="21">
        <v>6.0334695450293778E-4</v>
      </c>
      <c r="AA48" s="21">
        <v>6.0334695450293778E-4</v>
      </c>
      <c r="AB48" s="21">
        <v>6.0334695450293778E-4</v>
      </c>
      <c r="AC48" s="21">
        <v>6.0334695450293778E-4</v>
      </c>
      <c r="AD48" s="21">
        <v>6.0334695450293778E-4</v>
      </c>
      <c r="AE48" s="21">
        <v>3.0167347725146889E-4</v>
      </c>
    </row>
    <row r="49" spans="1:61" s="22" customFormat="1" x14ac:dyDescent="0.2">
      <c r="A49" s="20" t="s">
        <v>19</v>
      </c>
      <c r="B49" s="21">
        <v>1.4276192989357461E-2</v>
      </c>
      <c r="C49" s="21">
        <v>1.1656207940794016E-2</v>
      </c>
      <c r="D49" s="21">
        <v>8.9367234613343793E-3</v>
      </c>
      <c r="E49" s="21">
        <v>6.4426526819549345E-3</v>
      </c>
      <c r="F49" s="21">
        <v>2.6853765187099788E-3</v>
      </c>
      <c r="G49" s="21">
        <f>+G386+LN([1]Parameters!$B$27)/200</f>
        <v>7.4677571723251457E-4</v>
      </c>
      <c r="H49" s="21">
        <f>+H386+LN([1]Parameters!$B$27)/200</f>
        <v>7.4677571723251457E-4</v>
      </c>
      <c r="I49" s="21">
        <f>+I386+LN([1]Parameters!$B$27)/200</f>
        <v>7.4677571723251457E-4</v>
      </c>
      <c r="J49" s="21">
        <f>+J386+LN([1]Parameters!$B$27)/200</f>
        <v>7.4677571723251457E-4</v>
      </c>
      <c r="K49" s="21">
        <f>+K386+LN([1]Parameters!$B$27)/200</f>
        <v>-1.4462911875713505E-4</v>
      </c>
      <c r="L49" s="21">
        <f>+L386+LN([1]Parameters!$B$27)/200</f>
        <v>-1.0360339547467847E-3</v>
      </c>
      <c r="M49" s="21">
        <f>+M386+LN([1]Parameters!$B$27)/200</f>
        <v>-1.0360339547467847E-3</v>
      </c>
      <c r="N49" s="21">
        <f>+N386+LN([1]Parameters!$B$27)/200</f>
        <v>-1.0360339547467847E-3</v>
      </c>
      <c r="O49" s="21">
        <f>+O386+LN([1]Parameters!$B$27)/200</f>
        <v>-1.0360339547467847E-3</v>
      </c>
      <c r="P49" s="21">
        <f>+P386+LN([1]Parameters!$B$27)/200</f>
        <v>-1.0360339547467847E-3</v>
      </c>
      <c r="Q49" s="21">
        <f>+Q386+LN([1]Parameters!$B$27)/200</f>
        <v>-1.0360339547467847E-3</v>
      </c>
      <c r="R49" s="21">
        <f>+R386+LN([1]Parameters!$B$27)/200</f>
        <v>-1.0360339547467847E-3</v>
      </c>
      <c r="S49" s="21">
        <f>+S386+LN([1]Parameters!$B$27)/200</f>
        <v>-1.0360339547467847E-3</v>
      </c>
      <c r="T49" s="21">
        <f>+T386+LN([1]Parameters!$B$27)/200</f>
        <v>-1.0360339547467847E-3</v>
      </c>
      <c r="U49" s="21">
        <f>+U386+LN([1]Parameters!$B$27)/200</f>
        <v>-2.7212723119892528E-4</v>
      </c>
      <c r="V49" s="21">
        <f>+V386+LN([1]Parameters!$B$27)/200</f>
        <v>4.9177949234893411E-4</v>
      </c>
      <c r="W49" s="21">
        <v>4.9177949234893411E-4</v>
      </c>
      <c r="X49" s="21">
        <v>4.9177949234893411E-4</v>
      </c>
      <c r="Y49" s="21">
        <v>4.9177949234893411E-4</v>
      </c>
      <c r="Z49" s="21">
        <v>4.9177949234893411E-4</v>
      </c>
      <c r="AA49" s="21">
        <v>4.9177949234893411E-4</v>
      </c>
      <c r="AB49" s="21">
        <v>4.9177949234893411E-4</v>
      </c>
      <c r="AC49" s="21">
        <v>4.9177949234893411E-4</v>
      </c>
      <c r="AD49" s="21">
        <v>4.9177949234893411E-4</v>
      </c>
      <c r="AE49" s="21">
        <v>2.4588974617446705E-4</v>
      </c>
    </row>
    <row r="53" spans="1:61" ht="18" x14ac:dyDescent="0.2">
      <c r="A53" s="23" t="s">
        <v>32</v>
      </c>
      <c r="B53">
        <v>2005</v>
      </c>
      <c r="C53" s="17">
        <v>2015</v>
      </c>
      <c r="D53" s="17">
        <v>2025</v>
      </c>
      <c r="E53" s="17">
        <v>2035</v>
      </c>
      <c r="F53" s="17">
        <v>2045</v>
      </c>
      <c r="G53" s="17">
        <v>2055</v>
      </c>
      <c r="H53" s="17">
        <v>2065</v>
      </c>
      <c r="I53" s="17">
        <v>2075</v>
      </c>
      <c r="J53" s="17">
        <v>2085</v>
      </c>
      <c r="K53" s="17">
        <v>2095</v>
      </c>
      <c r="L53" s="17">
        <v>2105</v>
      </c>
      <c r="M53" s="17">
        <v>2115</v>
      </c>
      <c r="N53" s="17">
        <v>2125</v>
      </c>
      <c r="O53" s="17">
        <v>2135</v>
      </c>
      <c r="P53" s="17">
        <v>2145</v>
      </c>
      <c r="Q53" s="17">
        <v>2155</v>
      </c>
      <c r="R53" s="17">
        <v>2165</v>
      </c>
      <c r="S53" s="17">
        <v>2175</v>
      </c>
      <c r="T53" s="17">
        <v>2185</v>
      </c>
      <c r="U53" s="17">
        <v>2195</v>
      </c>
      <c r="V53" s="17">
        <v>2205</v>
      </c>
      <c r="W53" s="17">
        <v>2215</v>
      </c>
      <c r="X53" s="17">
        <v>2225</v>
      </c>
      <c r="Y53" s="17">
        <v>2235</v>
      </c>
      <c r="Z53" s="17">
        <v>2245</v>
      </c>
      <c r="AA53" s="17">
        <v>2255</v>
      </c>
      <c r="AB53" s="17">
        <v>2265</v>
      </c>
      <c r="AC53" s="17">
        <v>2275</v>
      </c>
      <c r="AD53" s="17">
        <v>2285</v>
      </c>
      <c r="AE53" s="17">
        <v>2295</v>
      </c>
      <c r="AF53" s="17">
        <v>2305</v>
      </c>
    </row>
    <row r="54" spans="1:61" s="2" customFormat="1" x14ac:dyDescent="0.2">
      <c r="A54" s="2" t="s">
        <v>8</v>
      </c>
      <c r="B54" s="2">
        <v>0</v>
      </c>
      <c r="C54" s="24">
        <f>+LN(N4/M4)*0.1*(1-[1]Parameters!$F$35)</f>
        <v>1.0565228382662582E-2</v>
      </c>
      <c r="D54" s="2">
        <f>+LN(O4/N4)*0.1*(1-[1]Parameters!$F$35)</f>
        <v>9.7796395350655749E-3</v>
      </c>
      <c r="E54" s="2">
        <f>+LN(P4/O4)*0.1*(1-[1]Parameters!$F$35)</f>
        <v>9.0688093505680648E-3</v>
      </c>
      <c r="F54" s="2">
        <f>+LN(Q4/P4)*0.1*(1-[1]Parameters!$F$35)</f>
        <v>8.4256236017653183E-3</v>
      </c>
      <c r="G54" s="2">
        <f>+LN(R4/Q4)*0.1*(1-[1]Parameters!$F$35)</f>
        <v>7.843645069501113E-3</v>
      </c>
      <c r="H54" s="2">
        <f>+LN(S4/R4)*0.1*(1-[1]Parameters!$F$35)</f>
        <v>7.3170491170147971E-3</v>
      </c>
      <c r="I54" s="2">
        <f>+LN(T4/S4)*0.1*(1-[1]Parameters!$F$35)</f>
        <v>6.8405653950189124E-3</v>
      </c>
      <c r="J54" s="2">
        <f>+LN(U4/T4)*0.1*(1-[1]Parameters!$F$35)</f>
        <v>6.4094250942719729E-3</v>
      </c>
      <c r="K54" s="2">
        <f>+LN(V4/U4)*0.1*(1-[1]Parameters!$F$35)</f>
        <v>6.0193132177328622E-3</v>
      </c>
      <c r="L54" s="2">
        <f>+LN(W4/V4)*0.1*(1-[1]Parameters!$F$35)</f>
        <v>5.6663253946200665E-3</v>
      </c>
      <c r="M54" s="2">
        <f>+LN(X4/W4)*0.1*(1-[1]Parameters!$F$35)</f>
        <v>5.3469288041565399E-3</v>
      </c>
      <c r="N54" s="2">
        <f>+LN(Y4/X4)*0.1*(1-[1]Parameters!$F$35)</f>
        <v>5.0579268179120479E-3</v>
      </c>
      <c r="O54" s="2">
        <f>+LN(Z4/Y4)*0.1*(1-[1]Parameters!$F$35)</f>
        <v>4.7964270068713063E-3</v>
      </c>
      <c r="P54" s="2">
        <f>+LN(AA4/Z4)*0.1*(1-[1]Parameters!$F$35)</f>
        <v>4.5598121930323079E-3</v>
      </c>
      <c r="Q54" s="2">
        <f>+LN(AB4/AA4)*0.1*(1-[1]Parameters!$F$35)</f>
        <v>4.3457142558091782E-3</v>
      </c>
      <c r="R54" s="2">
        <f>+LN(AC4/AB4)*0.1*(1-[1]Parameters!$F$35)</f>
        <v>4.1519904310853692E-3</v>
      </c>
      <c r="S54" s="2">
        <f>+LN(AD4/AC4)*0.1*(1-[1]Parameters!$F$35)</f>
        <v>3.9767018657102344E-3</v>
      </c>
      <c r="T54" s="2">
        <f>+LN(AE4/AD4)*0.1*(1-[1]Parameters!$F$35)</f>
        <v>3.8180942128049635E-3</v>
      </c>
      <c r="U54" s="2">
        <f>+LN(AF4/AE4)*0.1*(1-[1]Parameters!$F$35)</f>
        <v>3.6745800736694154E-3</v>
      </c>
      <c r="V54" s="2">
        <f>+LN(AG4/AF4)*0.1*(1-[1]Parameters!$F$35)</f>
        <v>3.5447231105623562E-3</v>
      </c>
      <c r="W54" s="2">
        <f>+LN(AH4/AG4)*0.1*(1-[1]Parameters!$F$35)</f>
        <v>3.4272236713505607E-3</v>
      </c>
      <c r="X54" s="2">
        <f>+LN(AI4/AH4)*0.1*(1-[1]Parameters!$F$35)</f>
        <v>3.3209057821535085E-3</v>
      </c>
      <c r="Y54" s="2">
        <f>+LN(AJ4/AI4)*0.1*(1-[1]Parameters!$F$35)</f>
        <v>3.2247053778014238E-3</v>
      </c>
      <c r="Z54" s="2">
        <f>+LN(AK4/AJ4)*0.1*(1-[1]Parameters!$F$35)</f>
        <v>3.1376596523134174E-3</v>
      </c>
      <c r="AA54" s="2">
        <f>+LN(AL4/AK4)*0.1*(1-[1]Parameters!$F$35)</f>
        <v>3.0588974228118351E-3</v>
      </c>
      <c r="AB54" s="2">
        <f>+LN(AM4/AL4)*0.1*(1-[1]Parameters!$F$35)</f>
        <v>2.9876304104308323E-3</v>
      </c>
      <c r="AC54" s="2">
        <f>+LN(AN4/AM4)*0.1*(1-[1]Parameters!$F$35)</f>
        <v>2.9231453509568788E-3</v>
      </c>
      <c r="AD54" s="2">
        <f>+LN(AO4/AN4)*0.1*(1-[1]Parameters!$F$35)</f>
        <v>2.8647968562405908E-3</v>
      </c>
      <c r="AE54" s="2">
        <f>+LN(AP4/AO4)*0.1*(1-[1]Parameters!$F$35)</f>
        <v>2.8120009549351928E-3</v>
      </c>
      <c r="AF54" s="2">
        <f>+LN(AQ4/AP4)*0.1*(1-[1]Parameters!$F$35)</f>
        <v>2.7642292479151368E-3</v>
      </c>
      <c r="AG54" s="2">
        <f>+LN(AR4/AQ4)*0.1*(1-[1]Parameters!$F$35)</f>
        <v>2.721003619879969E-3</v>
      </c>
      <c r="AH54" s="2">
        <f>+LN(AS4/AR4)*0.1*(1-[1]Parameters!$F$35)</f>
        <v>2.6818914542156048E-3</v>
      </c>
      <c r="AI54" s="2">
        <f>+LN(AT4/AS4)*0.1*(1-[1]Parameters!$F$35)</f>
        <v>2.6465013032220975E-3</v>
      </c>
      <c r="AJ54" s="2">
        <f>+LN(AU4/AT4)*0.1*(1-[1]Parameters!$F$35)</f>
        <v>2.6144789703732201E-3</v>
      </c>
      <c r="AK54" s="2">
        <f>+LN(AV4/AU4)*0.1*(1-[1]Parameters!$F$35)</f>
        <v>2.5855039653987564E-3</v>
      </c>
      <c r="AL54" s="2">
        <f>+LN(AW4/AV4)*0.1*(1-[1]Parameters!$F$35)</f>
        <v>2.5592862967100723E-3</v>
      </c>
      <c r="AM54" s="2">
        <f>+LN(AX4/AW4)*0.1*(1-[1]Parameters!$F$35)</f>
        <v>2.5355635690668872E-3</v>
      </c>
      <c r="AN54" s="2">
        <f>+LN(AY4/AX4)*0.1*(1-[1]Parameters!$F$35)</f>
        <v>2.51409835743746E-3</v>
      </c>
      <c r="AO54" s="2">
        <f>+LN(AZ4/AY4)*0.1*(1-[1]Parameters!$F$35)</f>
        <v>2.4946758307690976E-3</v>
      </c>
      <c r="AP54" s="2">
        <f>+LN(BA4/AZ4)*0.1*(1-[1]Parameters!$F$35)</f>
        <v>2.477101601886749E-3</v>
      </c>
      <c r="AQ54" s="2">
        <f>+LN(BB4/BA4)*0.1*(1-[1]Parameters!$F$35)</f>
        <v>2.4611997820008853E-3</v>
      </c>
      <c r="AR54" s="2">
        <f>+LN(BC4/BB4)*0.1*(1-[1]Parameters!$F$35)</f>
        <v>2.4468112203532796E-3</v>
      </c>
      <c r="AS54" s="2">
        <f>+LN(BD4/BC4)*0.1*(1-[1]Parameters!$F$35)</f>
        <v>2.4337919113828176E-3</v>
      </c>
      <c r="AT54" s="2">
        <f>+LN(BE4/BD4)*0.1*(1-[1]Parameters!$F$35)</f>
        <v>2.4220115534693723E-3</v>
      </c>
      <c r="AU54" s="2">
        <f>+LN(BF4/BE4)*0.1*(1-[1]Parameters!$F$35)</f>
        <v>2.411352244831408E-3</v>
      </c>
      <c r="AV54" s="2">
        <f>+LN(BG4/BF4)*0.1*(1-[1]Parameters!$F$35)</f>
        <v>2.4017073035253987E-3</v>
      </c>
      <c r="AW54" s="2">
        <f>+LN(BH4/BG4)*0.1*(1-[1]Parameters!$F$35)</f>
        <v>2.3929801997369846E-3</v>
      </c>
      <c r="AX54" s="2">
        <f>+LN(BI4/BH4)*0.1*(1-[1]Parameters!$F$35)</f>
        <v>2.3850835896781089E-3</v>
      </c>
      <c r="AY54" s="2">
        <f>+LN(BJ4/BI4)*0.1*(1-[1]Parameters!$F$35)</f>
        <v>2.3779384414212112E-3</v>
      </c>
      <c r="AZ54" s="2">
        <f>+LN(BK4/BJ4)*0.1*(1-[1]Parameters!$F$35)</f>
        <v>2.3714732439209514E-3</v>
      </c>
      <c r="BA54" s="2">
        <f>+LN(BL4/BK4)*0.1*(1-[1]Parameters!$F$35)</f>
        <v>2.3656232913077408E-3</v>
      </c>
      <c r="BB54" s="2">
        <f>+LN(BM4/BL4)*0.1*(1-[1]Parameters!$F$35)</f>
        <v>2.360330035289568E-3</v>
      </c>
      <c r="BC54" s="2">
        <f>+LN(BN4/BM4)*0.1*(1-[1]Parameters!$F$35)</f>
        <v>2.3555404991810565E-3</v>
      </c>
      <c r="BD54" s="2">
        <f>+LN(BO4/BN4)*0.1*(1-[1]Parameters!$F$35)</f>
        <v>2.3512067476950502E-3</v>
      </c>
      <c r="BE54" s="2">
        <f>+LN(BP4/BO4)*0.1*(1-[1]Parameters!$F$35)</f>
        <v>2.3472854071900609E-3</v>
      </c>
      <c r="BF54" s="2">
        <f>+LN(BQ4/BP4)*0.1*(1-[1]Parameters!$F$35)</f>
        <v>2.3437372315722712E-3</v>
      </c>
      <c r="BG54" s="2">
        <f>+LN(BR4/BQ4)*0.1*(1-[1]Parameters!$F$35)</f>
        <v>2.3405267095075325E-3</v>
      </c>
      <c r="BH54" s="2">
        <f>+LN(BS4/BR4)*0.1*(1-[1]Parameters!$F$35)</f>
        <v>2.337621709011941E-3</v>
      </c>
      <c r="BI54" s="2">
        <f>+LN(BT4/BS4)*0.1*(1-[1]Parameters!$F$35)</f>
        <v>2.3349931558640943E-3</v>
      </c>
    </row>
    <row r="55" spans="1:61" s="2" customFormat="1" x14ac:dyDescent="0.2">
      <c r="A55" s="2" t="s">
        <v>9</v>
      </c>
      <c r="B55" s="2">
        <v>0</v>
      </c>
      <c r="C55" s="2">
        <f>+LN(N5/M5)*0.1*(1-[1]Parameters!$F$35)</f>
        <v>1.1409679007567876E-2</v>
      </c>
      <c r="D55" s="2">
        <f>+LN(O5/N5)*0.1*(1-[1]Parameters!$F$35)</f>
        <v>1.2118581433224517E-2</v>
      </c>
      <c r="E55" s="2">
        <f>+LN(P5/O5)*0.1*(1-[1]Parameters!$F$35)</f>
        <v>1.117385705891109E-2</v>
      </c>
      <c r="F55" s="2">
        <f>+LN(Q5/P5)*0.1*(1-[1]Parameters!$F$35)</f>
        <v>1.0320166539274058E-2</v>
      </c>
      <c r="G55" s="2">
        <f>+LN(R5/Q5)*0.1*(1-[1]Parameters!$F$35)</f>
        <v>9.5487337132589608E-3</v>
      </c>
      <c r="H55" s="2">
        <f>+LN(S5/R5)*0.1*(1-[1]Parameters!$F$35)</f>
        <v>8.851628896396865E-3</v>
      </c>
      <c r="I55" s="2">
        <f>+LN(T5/S5)*0.1*(1-[1]Parameters!$F$35)</f>
        <v>8.2216871964627888E-3</v>
      </c>
      <c r="J55" s="2">
        <f>+LN(U5/T5)*0.1*(1-[1]Parameters!$F$35)</f>
        <v>7.6524347155714403E-3</v>
      </c>
      <c r="K55" s="2">
        <f>+LN(V5/U5)*0.1*(1-[1]Parameters!$F$35)</f>
        <v>7.1380218769023862E-3</v>
      </c>
      <c r="L55" s="2">
        <f>+LN(W5/V5)*0.1*(1-[1]Parameters!$F$35)</f>
        <v>6.6731631878726404E-3</v>
      </c>
      <c r="M55" s="2">
        <f>+LN(X5/W5)*0.1*(1-[1]Parameters!$F$35)</f>
        <v>6.253082818083862E-3</v>
      </c>
      <c r="N55" s="2">
        <f>+LN(Y5/X5)*0.1*(1-[1]Parameters!$F$35)</f>
        <v>5.8734654304466241E-3</v>
      </c>
      <c r="O55" s="2">
        <f>+LN(Z5/Y5)*0.1*(1-[1]Parameters!$F$35)</f>
        <v>5.530411758152433E-3</v>
      </c>
      <c r="P55" s="2">
        <f>+LN(AA5/Z5)*0.1*(1-[1]Parameters!$F$35)</f>
        <v>5.2203984691853184E-3</v>
      </c>
      <c r="Q55" s="2">
        <f>+LN(AB5/AA5)*0.1*(1-[1]Parameters!$F$35)</f>
        <v>4.9402419043469053E-3</v>
      </c>
      <c r="R55" s="2">
        <f>+LN(AC5/AB5)*0.1*(1-[1]Parameters!$F$35)</f>
        <v>4.6870653147693059E-3</v>
      </c>
      <c r="S55" s="2">
        <f>+LN(AD5/AC5)*0.1*(1-[1]Parameters!$F$35)</f>
        <v>4.4582692610257747E-3</v>
      </c>
      <c r="T55" s="2">
        <f>+LN(AE5/AD5)*0.1*(1-[1]Parameters!$F$35)</f>
        <v>4.2515048685889435E-3</v>
      </c>
      <c r="U55" s="2">
        <f>+LN(AF5/AE5)*0.1*(1-[1]Parameters!$F$35)</f>
        <v>4.0646496638749932E-3</v>
      </c>
      <c r="V55" s="2">
        <f>+LN(AG5/AF5)*0.1*(1-[1]Parameters!$F$35)</f>
        <v>3.895785741747385E-3</v>
      </c>
      <c r="W55" s="2">
        <f>+LN(AH5/AG5)*0.1*(1-[1]Parameters!$F$35)</f>
        <v>3.7431800394170998E-3</v>
      </c>
      <c r="X55" s="2">
        <f>+LN(AI5/AH5)*0.1*(1-[1]Parameters!$F$35)</f>
        <v>3.6052665134133871E-3</v>
      </c>
      <c r="Y55" s="2">
        <f>+LN(AJ5/AI5)*0.1*(1-[1]Parameters!$F$35)</f>
        <v>3.4806300359353165E-3</v>
      </c>
      <c r="Z55" s="2">
        <f>+LN(AK5/AJ5)*0.1*(1-[1]Parameters!$F$35)</f>
        <v>3.3679918446339113E-3</v>
      </c>
      <c r="AA55" s="2">
        <f>+LN(AL5/AK5)*0.1*(1-[1]Parameters!$F$35)</f>
        <v>3.2661963959002799E-3</v>
      </c>
      <c r="AB55" s="2">
        <f>+LN(AM5/AL5)*0.1*(1-[1]Parameters!$F$35)</f>
        <v>3.1741994862104481E-3</v>
      </c>
      <c r="AC55" s="2">
        <f>+LN(AN5/AM5)*0.1*(1-[1]Parameters!$F$35)</f>
        <v>3.0910575191585095E-3</v>
      </c>
      <c r="AD55" s="2">
        <f>+LN(AO5/AN5)*0.1*(1-[1]Parameters!$F$35)</f>
        <v>3.0159178076220755E-3</v>
      </c>
      <c r="AE55" s="2">
        <f>+LN(AP5/AO5)*0.1*(1-[1]Parameters!$F$35)</f>
        <v>2.9480098111785229E-3</v>
      </c>
      <c r="AF55" s="2">
        <f>+LN(AQ5/AP5)*0.1*(1-[1]Parameters!$F$35)</f>
        <v>2.8866372185341353E-3</v>
      </c>
      <c r="AG55" s="2">
        <f>+LN(AR5/AQ5)*0.1*(1-[1]Parameters!$F$35)</f>
        <v>2.8311707934370574E-3</v>
      </c>
      <c r="AH55" s="2">
        <f>+LN(AS5/AR5)*0.1*(1-[1]Parameters!$F$35)</f>
        <v>2.781041910416988E-3</v>
      </c>
      <c r="AI55" s="2">
        <f>+LN(AT5/AS5)*0.1*(1-[1]Parameters!$F$35)</f>
        <v>2.7357367138033427E-3</v>
      </c>
      <c r="AJ55" s="2">
        <f>+LN(AU5/AT5)*0.1*(1-[1]Parameters!$F$35)</f>
        <v>2.6947908398963494E-3</v>
      </c>
      <c r="AK55" s="2">
        <f>+LN(AV5/AU5)*0.1*(1-[1]Parameters!$F$35)</f>
        <v>2.6577846479695698E-3</v>
      </c>
      <c r="AL55" s="2">
        <f>+LN(AW5/AV5)*0.1*(1-[1]Parameters!$F$35)</f>
        <v>2.6243389110238067E-3</v>
      </c>
      <c r="AM55" s="2">
        <f>+LN(AX5/AW5)*0.1*(1-[1]Parameters!$F$35)</f>
        <v>2.5941109219492537E-3</v>
      </c>
      <c r="AN55" s="2">
        <f>+LN(AY5/AX5)*0.1*(1-[1]Parameters!$F$35)</f>
        <v>2.5667909750315848E-3</v>
      </c>
      <c r="AO55" s="2">
        <f>+LN(AZ5/AY5)*0.1*(1-[1]Parameters!$F$35)</f>
        <v>2.5420991866038039E-3</v>
      </c>
      <c r="AP55" s="2">
        <f>+LN(BA5/AZ5)*0.1*(1-[1]Parameters!$F$35)</f>
        <v>2.5197826221379925E-3</v>
      </c>
      <c r="AQ55" s="2">
        <f>+LN(BB5/BA5)*0.1*(1-[1]Parameters!$F$35)</f>
        <v>2.4996127002269958E-3</v>
      </c>
      <c r="AR55" s="2">
        <f>+LN(BC5/BB5)*0.1*(1-[1]Parameters!$F$35)</f>
        <v>2.4813828467567869E-3</v>
      </c>
      <c r="AS55" s="2">
        <f>+LN(BD5/BC5)*0.1*(1-[1]Parameters!$F$35)</f>
        <v>2.4649063751459796E-3</v>
      </c>
      <c r="AT55" s="2">
        <f>+LN(BE5/BD5)*0.1*(1-[1]Parameters!$F$35)</f>
        <v>2.4500145708562029E-3</v>
      </c>
      <c r="AU55" s="2">
        <f>+LN(BF5/BE5)*0.1*(1-[1]Parameters!$F$35)</f>
        <v>2.4365549604795774E-3</v>
      </c>
      <c r="AV55" s="2">
        <f>+LN(BG5/BF5)*0.1*(1-[1]Parameters!$F$35)</f>
        <v>2.4243897476087478E-3</v>
      </c>
      <c r="AW55" s="2">
        <f>+LN(BH5/BG5)*0.1*(1-[1]Parameters!$F$35)</f>
        <v>2.4133943994119967E-3</v>
      </c>
      <c r="AX55" s="2">
        <f>+LN(BI5/BH5)*0.1*(1-[1]Parameters!$F$35)</f>
        <v>2.4034563693856167E-3</v>
      </c>
      <c r="AY55" s="2">
        <f>+LN(BJ5/BI5)*0.1*(1-[1]Parameters!$F$35)</f>
        <v>2.3944739431579643E-3</v>
      </c>
      <c r="AZ55" s="2">
        <f>+LN(BK5/BJ5)*0.1*(1-[1]Parameters!$F$35)</f>
        <v>2.3863551954840388E-3</v>
      </c>
      <c r="BA55" s="2">
        <f>+LN(BL5/BK5)*0.1*(1-[1]Parameters!$F$35)</f>
        <v>2.3790170477145109E-3</v>
      </c>
      <c r="BB55" s="2">
        <f>+LN(BM5/BL5)*0.1*(1-[1]Parameters!$F$35)</f>
        <v>2.3723844160556573E-3</v>
      </c>
      <c r="BC55" s="2">
        <f>+LN(BN5/BM5)*0.1*(1-[1]Parameters!$F$35)</f>
        <v>2.3663894418705345E-3</v>
      </c>
      <c r="BD55" s="2">
        <f>+LN(BO5/BN5)*0.1*(1-[1]Parameters!$F$35)</f>
        <v>2.3609707961155892E-3</v>
      </c>
      <c r="BE55" s="2">
        <f>+LN(BP5/BO5)*0.1*(1-[1]Parameters!$F$35)</f>
        <v>2.3560730507685393E-3</v>
      </c>
      <c r="BF55" s="2">
        <f>+LN(BQ5/BP5)*0.1*(1-[1]Parameters!$F$35)</f>
        <v>2.3516461107928933E-3</v>
      </c>
      <c r="BG55" s="2">
        <f>+LN(BR5/BQ5)*0.1*(1-[1]Parameters!$F$35)</f>
        <v>2.3476447008060962E-3</v>
      </c>
      <c r="BH55" s="2">
        <f>+LN(BS5/BR5)*0.1*(1-[1]Parameters!$F$35)</f>
        <v>2.344027901180649E-3</v>
      </c>
      <c r="BI55" s="2">
        <f>+LN(BT5/BS5)*0.1*(1-[1]Parameters!$F$35)</f>
        <v>2.3407587288159313E-3</v>
      </c>
    </row>
    <row r="56" spans="1:61" s="2" customFormat="1" x14ac:dyDescent="0.2">
      <c r="A56" s="2" t="s">
        <v>10</v>
      </c>
      <c r="B56" s="2">
        <v>0</v>
      </c>
      <c r="C56" s="2">
        <f>+LN(N6/M6)*0.1*(1-[1]Parameters!$F$35)</f>
        <v>9.648900169753739E-3</v>
      </c>
      <c r="D56" s="2">
        <f>+LN(O6/N6)*0.1*(1-[1]Parameters!$F$35)</f>
        <v>1.1382516806463116E-2</v>
      </c>
      <c r="E56" s="2">
        <f>+LN(P6/O6)*0.1*(1-[1]Parameters!$F$35)</f>
        <v>1.0511398894825844E-2</v>
      </c>
      <c r="F56" s="2">
        <f>+LN(Q6/P6)*0.1*(1-[1]Parameters!$F$35)</f>
        <v>9.7239541915973143E-3</v>
      </c>
      <c r="G56" s="2">
        <f>+LN(R6/Q6)*0.1*(1-[1]Parameters!$F$35)</f>
        <v>9.0121426003499042E-3</v>
      </c>
      <c r="H56" s="2">
        <f>+LN(S6/R6)*0.1*(1-[1]Parameters!$F$35)</f>
        <v>8.368696894778713E-3</v>
      </c>
      <c r="I56" s="2">
        <f>+LN(T6/S6)*0.1*(1-[1]Parameters!$F$35)</f>
        <v>7.7870483950064455E-3</v>
      </c>
      <c r="J56" s="2">
        <f>+LN(U6/T6)*0.1*(1-[1]Parameters!$F$35)</f>
        <v>7.2612597942607344E-3</v>
      </c>
      <c r="K56" s="2">
        <f>+LN(V6/U6)*0.1*(1-[1]Parameters!$F$35)</f>
        <v>6.7859644477227497E-3</v>
      </c>
      <c r="L56" s="2">
        <f>+LN(W6/V6)*0.1*(1-[1]Parameters!$F$35)</f>
        <v>6.3563115016109775E-3</v>
      </c>
      <c r="M56" s="2">
        <f>+LN(X6/W6)*0.1*(1-[1]Parameters!$F$35)</f>
        <v>5.9679163004483721E-3</v>
      </c>
      <c r="N56" s="2">
        <f>+LN(Y6/X6)*0.1*(1-[1]Parameters!$F$35)</f>
        <v>5.6168155645746707E-3</v>
      </c>
      <c r="O56" s="2">
        <f>+LN(Z6/Y6)*0.1*(1-[1]Parameters!$F$35)</f>
        <v>5.2994268788676968E-3</v>
      </c>
      <c r="P56" s="2">
        <f>+LN(AA6/Z6)*0.1*(1-[1]Parameters!$F$35)</f>
        <v>5.012512077829049E-3</v>
      </c>
      <c r="Q56" s="2">
        <f>+LN(AB6/AA6)*0.1*(1-[1]Parameters!$F$35)</f>
        <v>4.7531441521262456E-3</v>
      </c>
      <c r="R56" s="2">
        <f>+LN(AC6/AB6)*0.1*(1-[1]Parameters!$F$35)</f>
        <v>4.5186773377707146E-3</v>
      </c>
      <c r="S56" s="2">
        <f>+LN(AD6/AC6)*0.1*(1-[1]Parameters!$F$35)</f>
        <v>4.3067200817270652E-3</v>
      </c>
      <c r="T56" s="2">
        <f>+LN(AE6/AD6)*0.1*(1-[1]Parameters!$F$35)</f>
        <v>4.115110607220091E-3</v>
      </c>
      <c r="U56" s="2">
        <f>+LN(AF6/AE6)*0.1*(1-[1]Parameters!$F$35)</f>
        <v>3.9418948286430401E-3</v>
      </c>
      <c r="V56" s="2">
        <f>+LN(AG6/AF6)*0.1*(1-[1]Parameters!$F$35)</f>
        <v>3.7853063900386177E-3</v>
      </c>
      <c r="W56" s="2">
        <f>+LN(AH6/AG6)*0.1*(1-[1]Parameters!$F$35)</f>
        <v>3.6437486228791927E-3</v>
      </c>
      <c r="X56" s="2">
        <f>+LN(AI6/AH6)*0.1*(1-[1]Parameters!$F$35)</f>
        <v>3.5157782385292695E-3</v>
      </c>
      <c r="Y56" s="2">
        <f>+LN(AJ6/AI6)*0.1*(1-[1]Parameters!$F$35)</f>
        <v>3.400090588539626E-3</v>
      </c>
      <c r="Z56" s="2">
        <f>+LN(AK6/AJ6)*0.1*(1-[1]Parameters!$F$35)</f>
        <v>3.2955063419778038E-3</v>
      </c>
      <c r="AA56" s="2">
        <f>+LN(AL6/AK6)*0.1*(1-[1]Parameters!$F$35)</f>
        <v>3.2009594435097686E-3</v>
      </c>
      <c r="AB56" s="2">
        <f>+LN(AM6/AL6)*0.1*(1-[1]Parameters!$F$35)</f>
        <v>3.1154862290589795E-3</v>
      </c>
      <c r="AC56" s="2">
        <f>+LN(AN6/AM6)*0.1*(1-[1]Parameters!$F$35)</f>
        <v>3.0382155877222085E-3</v>
      </c>
      <c r="AD56" s="2">
        <f>+LN(AO6/AN6)*0.1*(1-[1]Parameters!$F$35)</f>
        <v>2.9683600693293732E-3</v>
      </c>
      <c r="AE56" s="2">
        <f>+LN(AP6/AO6)*0.1*(1-[1]Parameters!$F$35)</f>
        <v>2.9052078467151094E-3</v>
      </c>
      <c r="AF56" s="2">
        <f>+LN(AQ6/AP6)*0.1*(1-[1]Parameters!$F$35)</f>
        <v>2.8481154505170586E-3</v>
      </c>
      <c r="AG56" s="2">
        <f>+LN(AR6/AQ6)*0.1*(1-[1]Parameters!$F$35)</f>
        <v>2.7965012022217101E-3</v>
      </c>
      <c r="AH56" s="2">
        <f>+LN(AS6/AR6)*0.1*(1-[1]Parameters!$F$35)</f>
        <v>2.7498392783231566E-3</v>
      </c>
      <c r="AI56" s="2">
        <f>+LN(AT6/AS6)*0.1*(1-[1]Parameters!$F$35)</f>
        <v>2.7076543449189002E-3</v>
      </c>
      <c r="AJ56" s="2">
        <f>+LN(AU6/AT6)*0.1*(1-[1]Parameters!$F$35)</f>
        <v>2.6695167079003527E-3</v>
      </c>
      <c r="AK56" s="2">
        <f>+LN(AV6/AU6)*0.1*(1-[1]Parameters!$F$35)</f>
        <v>2.6350379291731714E-3</v>
      </c>
      <c r="AL56" s="2">
        <f>+LN(AW6/AV6)*0.1*(1-[1]Parameters!$F$35)</f>
        <v>2.603866864107034E-3</v>
      </c>
      <c r="AM56" s="2">
        <f>+LN(AX6/AW6)*0.1*(1-[1]Parameters!$F$35)</f>
        <v>2.5756860797241572E-3</v>
      </c>
      <c r="AN56" s="2">
        <f>+LN(AY6/AX6)*0.1*(1-[1]Parameters!$F$35)</f>
        <v>2.5502086170289926E-3</v>
      </c>
      <c r="AO56" s="2">
        <f>+LN(AZ6/AY6)*0.1*(1-[1]Parameters!$F$35)</f>
        <v>2.5271750644014958E-3</v>
      </c>
      <c r="AP56" s="2">
        <f>+LN(BA6/AZ6)*0.1*(1-[1]Parameters!$F$35)</f>
        <v>2.5063509121558982E-3</v>
      </c>
      <c r="AQ56" s="2">
        <f>+LN(BB6/BA6)*0.1*(1-[1]Parameters!$F$35)</f>
        <v>2.4875241612431235E-3</v>
      </c>
      <c r="AR56" s="2">
        <f>+LN(BC6/BB6)*0.1*(1-[1]Parameters!$F$35)</f>
        <v>2.470503161671279E-3</v>
      </c>
      <c r="AS56" s="2">
        <f>+LN(BD6/BC6)*0.1*(1-[1]Parameters!$F$35)</f>
        <v>2.4551146585690396E-3</v>
      </c>
      <c r="AT56" s="2">
        <f>+LN(BE6/BD6)*0.1*(1-[1]Parameters!$F$35)</f>
        <v>2.4412020259369739E-3</v>
      </c>
      <c r="AU56" s="2">
        <f>+LN(BF6/BE6)*0.1*(1-[1]Parameters!$F$35)</f>
        <v>2.4286236700522177E-3</v>
      </c>
      <c r="AV56" s="2">
        <f>+LN(BG6/BF6)*0.1*(1-[1]Parameters!$F$35)</f>
        <v>2.4172515862241487E-3</v>
      </c>
      <c r="AW56" s="2">
        <f>+LN(BH6/BG6)*0.1*(1-[1]Parameters!$F$35)</f>
        <v>2.4069700541658754E-3</v>
      </c>
      <c r="AX56" s="2">
        <f>+LN(BI6/BH6)*0.1*(1-[1]Parameters!$F$35)</f>
        <v>2.3976744586640918E-3</v>
      </c>
      <c r="AY56" s="2">
        <f>+LN(BJ6/BI6)*0.1*(1-[1]Parameters!$F$35)</f>
        <v>2.3892702235086037E-3</v>
      </c>
      <c r="AZ56" s="2">
        <f>+LN(BK6/BJ6)*0.1*(1-[1]Parameters!$F$35)</f>
        <v>2.3816718477995989E-3</v>
      </c>
      <c r="BA56" s="2">
        <f>+LN(BL6/BK6)*0.1*(1-[1]Parameters!$F$35)</f>
        <v>2.3748020347985192E-3</v>
      </c>
      <c r="BB56" s="2">
        <f>+LN(BM6/BL6)*0.1*(1-[1]Parameters!$F$35)</f>
        <v>2.3685909044312723E-3</v>
      </c>
      <c r="BC56" s="2">
        <f>+LN(BN6/BM6)*0.1*(1-[1]Parameters!$F$35)</f>
        <v>2.3629752814085993E-3</v>
      </c>
      <c r="BD56" s="2">
        <f>+LN(BO6/BN6)*0.1*(1-[1]Parameters!$F$35)</f>
        <v>2.3578980516998278E-3</v>
      </c>
      <c r="BE56" s="2">
        <f>+LN(BP6/BO6)*0.1*(1-[1]Parameters!$F$35)</f>
        <v>2.3533075807943686E-3</v>
      </c>
      <c r="BF56" s="2">
        <f>+LN(BQ6/BP6)*0.1*(1-[1]Parameters!$F$35)</f>
        <v>2.3491571878161326E-3</v>
      </c>
      <c r="BG56" s="2">
        <f>+LN(BR6/BQ6)*0.1*(1-[1]Parameters!$F$35)</f>
        <v>2.3454046701270187E-3</v>
      </c>
      <c r="BH56" s="2">
        <f>+LN(BS6/BR6)*0.1*(1-[1]Parameters!$F$35)</f>
        <v>2.3420118735694843E-3</v>
      </c>
      <c r="BI56" s="2">
        <f>+LN(BT6/BS6)*0.1*(1-[1]Parameters!$F$35)</f>
        <v>2.3389443039658745E-3</v>
      </c>
    </row>
    <row r="57" spans="1:61" s="2" customFormat="1" x14ac:dyDescent="0.2">
      <c r="A57" s="2" t="s">
        <v>11</v>
      </c>
      <c r="B57" s="2">
        <v>0</v>
      </c>
      <c r="C57" s="2">
        <f>+LN(N7/M7)*0.1*(1-[1]Parameters!$F$35)</f>
        <v>1.8187619010973873E-2</v>
      </c>
      <c r="D57" s="2">
        <f>+LN(O7/N7)*0.1*(1-[1]Parameters!$F$35)</f>
        <v>1.4253169372126128E-2</v>
      </c>
      <c r="E57" s="2">
        <f>+LN(P7/O7)*0.1*(1-[1]Parameters!$F$35)</f>
        <v>1.3094986203922574E-2</v>
      </c>
      <c r="F57" s="2">
        <f>+LN(Q7/P7)*0.1*(1-[1]Parameters!$F$35)</f>
        <v>1.204918276978437E-2</v>
      </c>
      <c r="G57" s="2">
        <f>+LN(R7/Q7)*0.1*(1-[1]Parameters!$F$35)</f>
        <v>1.1104848320718268E-2</v>
      </c>
      <c r="H57" s="2">
        <f>+LN(S7/R7)*0.1*(1-[1]Parameters!$F$35)</f>
        <v>1.0252132043110233E-2</v>
      </c>
      <c r="I57" s="2">
        <f>+LN(T7/S7)*0.1*(1-[1]Parameters!$F$35)</f>
        <v>9.4821400285048044E-3</v>
      </c>
      <c r="J57" s="2">
        <f>+LN(U7/T7)*0.1*(1-[1]Parameters!$F$35)</f>
        <v>8.7868422644092788E-3</v>
      </c>
      <c r="K57" s="2">
        <f>+LN(V7/U7)*0.1*(1-[1]Parameters!$F$35)</f>
        <v>8.1589886708564336E-3</v>
      </c>
      <c r="L57" s="2">
        <f>+LN(W7/V7)*0.1*(1-[1]Parameters!$F$35)</f>
        <v>7.5920333024312751E-3</v>
      </c>
      <c r="M57" s="2">
        <f>+LN(X7/W7)*0.1*(1-[1]Parameters!$F$35)</f>
        <v>7.0800659211866356E-3</v>
      </c>
      <c r="N57" s="2">
        <f>+LN(Y7/X7)*0.1*(1-[1]Parameters!$F$35)</f>
        <v>6.617750223239148E-3</v>
      </c>
      <c r="O57" s="2">
        <f>+LN(Z7/Y7)*0.1*(1-[1]Parameters!$F$35)</f>
        <v>6.2002680716656908E-3</v>
      </c>
      <c r="P57" s="2">
        <f>+LN(AA7/Z7)*0.1*(1-[1]Parameters!$F$35)</f>
        <v>5.823269151347254E-3</v>
      </c>
      <c r="Q57" s="2">
        <f>+LN(AB7/AA7)*0.1*(1-[1]Parameters!$F$35)</f>
        <v>5.4828255182926191E-3</v>
      </c>
      <c r="R57" s="2">
        <f>+LN(AC7/AB7)*0.1*(1-[1]Parameters!$F$35)</f>
        <v>5.1753905673204686E-3</v>
      </c>
      <c r="S57" s="2">
        <f>+LN(AD7/AC7)*0.1*(1-[1]Parameters!$F$35)</f>
        <v>4.8977619883218216E-3</v>
      </c>
      <c r="T57" s="2">
        <f>+LN(AE7/AD7)*0.1*(1-[1]Parameters!$F$35)</f>
        <v>4.6470483231553887E-3</v>
      </c>
      <c r="U57" s="2">
        <f>+LN(AF7/AE7)*0.1*(1-[1]Parameters!$F$35)</f>
        <v>4.4206387729848048E-3</v>
      </c>
      <c r="V57" s="2">
        <f>+LN(AG7/AF7)*0.1*(1-[1]Parameters!$F$35)</f>
        <v>4.216175939946205E-3</v>
      </c>
      <c r="W57" s="2">
        <f>+LN(AH7/AG7)*0.1*(1-[1]Parameters!$F$35)</f>
        <v>4.0315312177960196E-3</v>
      </c>
      <c r="X57" s="2">
        <f>+LN(AI7/AH7)*0.1*(1-[1]Parameters!$F$35)</f>
        <v>3.8647825739544202E-3</v>
      </c>
      <c r="Y57" s="2">
        <f>+LN(AJ7/AI7)*0.1*(1-[1]Parameters!$F$35)</f>
        <v>3.7141944904222515E-3</v>
      </c>
      <c r="Z57" s="2">
        <f>+LN(AK7/AJ7)*0.1*(1-[1]Parameters!$F$35)</f>
        <v>3.5781998536721605E-3</v>
      </c>
      <c r="AA57" s="2">
        <f>+LN(AL7/AK7)*0.1*(1-[1]Parameters!$F$35)</f>
        <v>3.455383604034701E-3</v>
      </c>
      <c r="AB57" s="2">
        <f>+LN(AM7/AL7)*0.1*(1-[1]Parameters!$F$35)</f>
        <v>3.3444679735314051E-3</v>
      </c>
      <c r="AC57" s="2">
        <f>+LN(AN7/AM7)*0.1*(1-[1]Parameters!$F$35)</f>
        <v>3.2442991577473958E-3</v>
      </c>
      <c r="AD57" s="2">
        <f>+LN(AO7/AN7)*0.1*(1-[1]Parameters!$F$35)</f>
        <v>3.1538352823520682E-3</v>
      </c>
      <c r="AE57" s="2">
        <f>+LN(AP7/AO7)*0.1*(1-[1]Parameters!$F$35)</f>
        <v>3.0721355384355133E-3</v>
      </c>
      <c r="AF57" s="2">
        <f>+LN(AQ7/AP7)*0.1*(1-[1]Parameters!$F$35)</f>
        <v>2.9983503730654339E-3</v>
      </c>
      <c r="AG57" s="2">
        <f>+LN(AR7/AQ7)*0.1*(1-[1]Parameters!$F$35)</f>
        <v>2.9317126325152415E-3</v>
      </c>
      <c r="AH57" s="2">
        <f>+LN(AS7/AR7)*0.1*(1-[1]Parameters!$F$35)</f>
        <v>2.8715295655873433E-3</v>
      </c>
      <c r="AI57" s="2">
        <f>+LN(AT7/AS7)*0.1*(1-[1]Parameters!$F$35)</f>
        <v>2.8171756034566574E-3</v>
      </c>
      <c r="AJ57" s="2">
        <f>+LN(AU7/AT7)*0.1*(1-[1]Parameters!$F$35)</f>
        <v>2.7680858405843378E-3</v>
      </c>
      <c r="AK57" s="2">
        <f>+LN(AV7/AU7)*0.1*(1-[1]Parameters!$F$35)</f>
        <v>2.7237501485887581E-3</v>
      </c>
      <c r="AL57" s="2">
        <f>+LN(AW7/AV7)*0.1*(1-[1]Parameters!$F$35)</f>
        <v>2.6837078615810682E-3</v>
      </c>
      <c r="AM57" s="2">
        <f>+LN(AX7/AW7)*0.1*(1-[1]Parameters!$F$35)</f>
        <v>2.6475429774507758E-3</v>
      </c>
      <c r="AN57" s="2">
        <f>+LN(AY7/AX7)*0.1*(1-[1]Parameters!$F$35)</f>
        <v>2.6148798249829757E-3</v>
      </c>
      <c r="AO57" s="2">
        <f>+LN(AZ7/AY7)*0.1*(1-[1]Parameters!$F$35)</f>
        <v>2.5853791515600419E-3</v>
      </c>
      <c r="AP57" s="2">
        <f>+LN(BA7/AZ7)*0.1*(1-[1]Parameters!$F$35)</f>
        <v>2.5587345905986134E-3</v>
      </c>
      <c r="AQ57" s="2">
        <f>+LN(BB7/BA7)*0.1*(1-[1]Parameters!$F$35)</f>
        <v>2.5346694718415678E-3</v>
      </c>
      <c r="AR57" s="2">
        <f>+LN(BC7/BB7)*0.1*(1-[1]Parameters!$F$35)</f>
        <v>2.5129339412098945E-3</v>
      </c>
      <c r="AS57" s="2">
        <f>+LN(BD7/BC7)*0.1*(1-[1]Parameters!$F$35)</f>
        <v>2.4933023601537603E-3</v>
      </c>
      <c r="AT57" s="2">
        <f>+LN(BE7/BD7)*0.1*(1-[1]Parameters!$F$35)</f>
        <v>2.4755709573632298E-3</v>
      </c>
      <c r="AU57" s="2">
        <f>+LN(BF7/BE7)*0.1*(1-[1]Parameters!$F$35)</f>
        <v>2.4595557083358748E-3</v>
      </c>
      <c r="AV57" s="2">
        <f>+LN(BG7/BF7)*0.1*(1-[1]Parameters!$F$35)</f>
        <v>2.4450904206794136E-3</v>
      </c>
      <c r="AW57" s="2">
        <f>+LN(BH7/BG7)*0.1*(1-[1]Parameters!$F$35)</f>
        <v>2.4320250051756078E-3</v>
      </c>
      <c r="AX57" s="2">
        <f>+LN(BI7/BH7)*0.1*(1-[1]Parameters!$F$35)</f>
        <v>2.4202239145728645E-3</v>
      </c>
      <c r="AY57" s="2">
        <f>+LN(BJ7/BI7)*0.1*(1-[1]Parameters!$F$35)</f>
        <v>2.4095647338264856E-3</v>
      </c>
      <c r="AZ57" s="2">
        <f>+LN(BK7/BJ7)*0.1*(1-[1]Parameters!$F$35)</f>
        <v>2.3999369070856979E-3</v>
      </c>
      <c r="BA57" s="2">
        <f>+LN(BL7/BK7)*0.1*(1-[1]Parameters!$F$35)</f>
        <v>2.3912405881560206E-3</v>
      </c>
      <c r="BB57" s="2">
        <f>+LN(BM7/BL7)*0.1*(1-[1]Parameters!$F$35)</f>
        <v>2.3833856024530011E-3</v>
      </c>
      <c r="BC57" s="2">
        <f>+LN(BN7/BM7)*0.1*(1-[1]Parameters!$F$35)</f>
        <v>2.3762905096281609E-3</v>
      </c>
      <c r="BD57" s="2">
        <f>+LN(BO7/BN7)*0.1*(1-[1]Parameters!$F$35)</f>
        <v>2.3698817570974484E-3</v>
      </c>
      <c r="BE57" s="2">
        <f>+LN(BP7/BO7)*0.1*(1-[1]Parameters!$F$35)</f>
        <v>2.3640929156522011E-3</v>
      </c>
      <c r="BF57" s="2">
        <f>+LN(BQ7/BP7)*0.1*(1-[1]Parameters!$F$35)</f>
        <v>2.3588639891882254E-3</v>
      </c>
      <c r="BG57" s="2">
        <f>+LN(BR7/BQ7)*0.1*(1-[1]Parameters!$F$35)</f>
        <v>2.3541407913618717E-3</v>
      </c>
      <c r="BH57" s="2">
        <f>+LN(BS7/BR7)*0.1*(1-[1]Parameters!$F$35)</f>
        <v>2.3498743826808528E-3</v>
      </c>
      <c r="BI57" s="2">
        <f>+LN(BT7/BS7)*0.1*(1-[1]Parameters!$F$35)</f>
        <v>2.3460205621661226E-3</v>
      </c>
    </row>
    <row r="58" spans="1:61" s="2" customFormat="1" x14ac:dyDescent="0.2">
      <c r="A58" s="2" t="s">
        <v>12</v>
      </c>
      <c r="B58" s="2">
        <v>0</v>
      </c>
      <c r="C58" s="2">
        <f>+LN(N8/M8)*0.1*(1-[1]Parameters!$F$35)</f>
        <v>1.7288753787895766E-2</v>
      </c>
      <c r="D58" s="2">
        <f>+LN(O8/N8)*0.1*(1-[1]Parameters!$F$35)</f>
        <v>2.0146309376965658E-2</v>
      </c>
      <c r="E58" s="2">
        <f>+LN(P8/O8)*0.1*(1-[1]Parameters!$F$35)</f>
        <v>1.8398812208278152E-2</v>
      </c>
      <c r="F58" s="2">
        <f>+LN(Q8/P8)*0.1*(1-[1]Parameters!$F$35)</f>
        <v>1.6822626173704381E-2</v>
      </c>
      <c r="G58" s="2">
        <f>+LN(R8/Q8)*0.1*(1-[1]Parameters!$F$35)</f>
        <v>1.5400947384246268E-2</v>
      </c>
      <c r="H58" s="2">
        <f>+LN(S8/R8)*0.1*(1-[1]Parameters!$F$35)</f>
        <v>1.411862120028543E-2</v>
      </c>
      <c r="I58" s="2">
        <f>+LN(T8/S8)*0.1*(1-[1]Parameters!$F$35)</f>
        <v>1.29619802699625E-2</v>
      </c>
      <c r="J58" s="2">
        <f>+LN(U8/T8)*0.1*(1-[1]Parameters!$F$35)</f>
        <v>1.1918698481721189E-2</v>
      </c>
      <c r="K58" s="2">
        <f>+LN(V8/U8)*0.1*(1-[1]Parameters!$F$35)</f>
        <v>1.0977659266437156E-2</v>
      </c>
      <c r="L58" s="2">
        <f>+LN(W8/V8)*0.1*(1-[1]Parameters!$F$35)</f>
        <v>1.0128836838453935E-2</v>
      </c>
      <c r="M58" s="2">
        <f>+LN(X8/W8)*0.1*(1-[1]Parameters!$F$35)</f>
        <v>9.3631891036070197E-3</v>
      </c>
      <c r="N58" s="2">
        <f>+LN(Y8/X8)*0.1*(1-[1]Parameters!$F$35)</f>
        <v>8.6725610874174661E-3</v>
      </c>
      <c r="O58" s="2">
        <f>+LN(Z8/Y8)*0.1*(1-[1]Parameters!$F$35)</f>
        <v>8.0495978494261981E-3</v>
      </c>
      <c r="P58" s="2">
        <f>+LN(AA8/Z8)*0.1*(1-[1]Parameters!$F$35)</f>
        <v>7.4876659513317114E-3</v>
      </c>
      <c r="Q58" s="2">
        <f>+LN(AB8/AA8)*0.1*(1-[1]Parameters!$F$35)</f>
        <v>6.9807826382786336E-3</v>
      </c>
      <c r="R58" s="2">
        <f>+LN(AC8/AB8)*0.1*(1-[1]Parameters!$F$35)</f>
        <v>6.5235519753078846E-3</v>
      </c>
      <c r="S58" s="2">
        <f>+LN(AD8/AC8)*0.1*(1-[1]Parameters!$F$35)</f>
        <v>6.1111072555104949E-3</v>
      </c>
      <c r="T58" s="2">
        <f>+LN(AE8/AD8)*0.1*(1-[1]Parameters!$F$35)</f>
        <v>5.7390590636252105E-3</v>
      </c>
      <c r="U58" s="2">
        <f>+LN(AF8/AE8)*0.1*(1-[1]Parameters!$F$35)</f>
        <v>5.4034484394076335E-3</v>
      </c>
      <c r="V58" s="2">
        <f>+LN(AG8/AF8)*0.1*(1-[1]Parameters!$F$35)</f>
        <v>5.1007046397267474E-3</v>
      </c>
      <c r="W58" s="2">
        <f>+LN(AH8/AG8)*0.1*(1-[1]Parameters!$F$35)</f>
        <v>4.8276070475985148E-3</v>
      </c>
      <c r="X58" s="2">
        <f>+LN(AI8/AH8)*0.1*(1-[1]Parameters!$F$35)</f>
        <v>4.5812508207766691E-3</v>
      </c>
      <c r="Y58" s="2">
        <f>+LN(AJ8/AI8)*0.1*(1-[1]Parameters!$F$35)</f>
        <v>4.3590159125622679E-3</v>
      </c>
      <c r="Z58" s="2">
        <f>+LN(AK8/AJ8)*0.1*(1-[1]Parameters!$F$35)</f>
        <v>4.1585391335981605E-3</v>
      </c>
      <c r="AA58" s="2">
        <f>+LN(AL8/AK8)*0.1*(1-[1]Parameters!$F$35)</f>
        <v>3.977688955968138E-3</v>
      </c>
      <c r="AB58" s="2">
        <f>+LN(AM8/AL8)*0.1*(1-[1]Parameters!$F$35)</f>
        <v>3.8145427902714843E-3</v>
      </c>
      <c r="AC58" s="2">
        <f>+LN(AN8/AM8)*0.1*(1-[1]Parameters!$F$35)</f>
        <v>3.6673664928134671E-3</v>
      </c>
      <c r="AD58" s="2">
        <f>+LN(AO8/AN8)*0.1*(1-[1]Parameters!$F$35)</f>
        <v>3.5345958839115214E-3</v>
      </c>
      <c r="AE58" s="2">
        <f>+LN(AP8/AO8)*0.1*(1-[1]Parameters!$F$35)</f>
        <v>3.4148200798390272E-3</v>
      </c>
      <c r="AF58" s="2">
        <f>+LN(AQ8/AP8)*0.1*(1-[1]Parameters!$F$35)</f>
        <v>3.306766460328593E-3</v>
      </c>
      <c r="AG58" s="2">
        <f>+LN(AR8/AQ8)*0.1*(1-[1]Parameters!$F$35)</f>
        <v>3.2092871110520828E-3</v>
      </c>
      <c r="AH58" s="2">
        <f>+LN(AS8/AR8)*0.1*(1-[1]Parameters!$F$35)</f>
        <v>3.1213465962704884E-3</v>
      </c>
      <c r="AI58" s="2">
        <f>+LN(AT8/AS8)*0.1*(1-[1]Parameters!$F$35)</f>
        <v>3.0420109310715024E-3</v>
      </c>
      <c r="AJ58" s="2">
        <f>+LN(AU8/AT8)*0.1*(1-[1]Parameters!$F$35)</f>
        <v>2.9704376354376732E-3</v>
      </c>
      <c r="AK58" s="2">
        <f>+LN(AV8/AU8)*0.1*(1-[1]Parameters!$F$35)</f>
        <v>2.9058667639567867E-3</v>
      </c>
      <c r="AL58" s="2">
        <f>+LN(AW8/AV8)*0.1*(1-[1]Parameters!$F$35)</f>
        <v>2.8476128154122844E-3</v>
      </c>
      <c r="AM58" s="2">
        <f>+LN(AX8/AW8)*0.1*(1-[1]Parameters!$F$35)</f>
        <v>2.7950574358988713E-3</v>
      </c>
      <c r="AN58" s="2">
        <f>+LN(AY8/AX8)*0.1*(1-[1]Parameters!$F$35)</f>
        <v>2.7476428375862458E-3</v>
      </c>
      <c r="AO58" s="2">
        <f>+LN(AZ8/AY8)*0.1*(1-[1]Parameters!$F$35)</f>
        <v>2.7048658629030063E-3</v>
      </c>
      <c r="AP58" s="2">
        <f>+LN(BA8/AZ8)*0.1*(1-[1]Parameters!$F$35)</f>
        <v>2.6662726308072783E-3</v>
      </c>
      <c r="AQ58" s="2">
        <f>+LN(BB8/BA8)*0.1*(1-[1]Parameters!$F$35)</f>
        <v>2.6314537080293723E-3</v>
      </c>
      <c r="AR58" s="2">
        <f>+LN(BC8/BB8)*0.1*(1-[1]Parameters!$F$35)</f>
        <v>2.6000397537788867E-3</v>
      </c>
      <c r="AS58" s="2">
        <f>+LN(BD8/BC8)*0.1*(1-[1]Parameters!$F$35)</f>
        <v>2.5716975914658888E-3</v>
      </c>
      <c r="AT58" s="2">
        <f>+LN(BE8/BD8)*0.1*(1-[1]Parameters!$F$35)</f>
        <v>2.5461266655441329E-3</v>
      </c>
      <c r="AU58" s="2">
        <f>+LN(BF8/BE8)*0.1*(1-[1]Parameters!$F$35)</f>
        <v>2.5230558456986987E-3</v>
      </c>
      <c r="AV58" s="2">
        <f>+LN(BG8/BF8)*0.1*(1-[1]Parameters!$F$35)</f>
        <v>2.5022405443059438E-3</v>
      </c>
      <c r="AW58" s="2">
        <f>+LN(BH8/BG8)*0.1*(1-[1]Parameters!$F$35)</f>
        <v>2.4834601164394859E-3</v>
      </c>
      <c r="AX58" s="2">
        <f>+LN(BI8/BH8)*0.1*(1-[1]Parameters!$F$35)</f>
        <v>2.4665155147103536E-3</v>
      </c>
      <c r="AY58" s="2">
        <f>+LN(BJ8/BI8)*0.1*(1-[1]Parameters!$F$35)</f>
        <v>2.4512271739502343E-3</v>
      </c>
      <c r="AZ58" s="2">
        <f>+LN(BK8/BJ8)*0.1*(1-[1]Parameters!$F$35)</f>
        <v>2.4374331031970682E-3</v>
      </c>
      <c r="BA58" s="2">
        <f>+LN(BL8/BK8)*0.1*(1-[1]Parameters!$F$35)</f>
        <v>2.4249871646562361E-3</v>
      </c>
      <c r="BB58" s="2">
        <f>+LN(BM8/BL8)*0.1*(1-[1]Parameters!$F$35)</f>
        <v>2.4137575213032279E-3</v>
      </c>
      <c r="BC58" s="2">
        <f>+LN(BN8/BM8)*0.1*(1-[1]Parameters!$F$35)</f>
        <v>2.4036252365933438E-3</v>
      </c>
      <c r="BD58" s="2">
        <f>+LN(BO8/BN8)*0.1*(1-[1]Parameters!$F$35)</f>
        <v>2.3944830113661096E-3</v>
      </c>
      <c r="BE58" s="2">
        <f>+LN(BP8/BO8)*0.1*(1-[1]Parameters!$F$35)</f>
        <v>2.3862340444940145E-3</v>
      </c>
      <c r="BF58" s="2">
        <f>+LN(BQ8/BP8)*0.1*(1-[1]Parameters!$F$35)</f>
        <v>2.3787910051458233E-3</v>
      </c>
      <c r="BG58" s="2">
        <f>+LN(BR8/BQ8)*0.1*(1-[1]Parameters!$F$35)</f>
        <v>2.3720751057237479E-3</v>
      </c>
      <c r="BH58" s="2">
        <f>+LN(BS8/BR8)*0.1*(1-[1]Parameters!$F$35)</f>
        <v>2.3660152656065346E-3</v>
      </c>
      <c r="BI58" s="2">
        <f>+LN(BT8/BS8)*0.1*(1-[1]Parameters!$F$35)</f>
        <v>2.3605473567992088E-3</v>
      </c>
    </row>
    <row r="59" spans="1:61" s="2" customFormat="1" x14ac:dyDescent="0.2">
      <c r="A59" s="2" t="s">
        <v>13</v>
      </c>
      <c r="B59" s="2">
        <v>0</v>
      </c>
      <c r="C59" s="2">
        <f>+LN(N9/M9)*0.1*(1-[1]Parameters!$F$35)</f>
        <v>4.99791545033101E-2</v>
      </c>
      <c r="D59" s="2">
        <f>+LN(O9/N9)*0.1*(1-[1]Parameters!$F$35)</f>
        <v>1.8530066413148531E-2</v>
      </c>
      <c r="E59" s="2">
        <f>+LN(P9/O9)*0.1*(1-[1]Parameters!$F$35)</f>
        <v>1.6944193540842756E-2</v>
      </c>
      <c r="F59" s="2">
        <f>+LN(Q9/P9)*0.1*(1-[1]Parameters!$F$35)</f>
        <v>1.5513469373012533E-2</v>
      </c>
      <c r="G59" s="2">
        <f>+LN(R9/Q9)*0.1*(1-[1]Parameters!$F$35)</f>
        <v>1.4222706263623609E-2</v>
      </c>
      <c r="H59" s="2">
        <f>+LN(S9/R9)*0.1*(1-[1]Parameters!$F$35)</f>
        <v>1.3058204191725037E-2</v>
      </c>
      <c r="I59" s="2">
        <f>+LN(T9/S9)*0.1*(1-[1]Parameters!$F$35)</f>
        <v>1.2007604962258129E-2</v>
      </c>
      <c r="J59" s="2">
        <f>+LN(U9/T9)*0.1*(1-[1]Parameters!$F$35)</f>
        <v>1.1059760704787267E-2</v>
      </c>
      <c r="K59" s="2">
        <f>+LN(V9/U9)*0.1*(1-[1]Parameters!$F$35)</f>
        <v>1.0204615267196628E-2</v>
      </c>
      <c r="L59" s="2">
        <f>+LN(W9/V9)*0.1*(1-[1]Parameters!$F$35)</f>
        <v>9.4330972391374526E-3</v>
      </c>
      <c r="M59" s="2">
        <f>+LN(X9/W9)*0.1*(1-[1]Parameters!$F$35)</f>
        <v>8.7370234642221867E-3</v>
      </c>
      <c r="N59" s="2">
        <f>+LN(Y9/X9)*0.1*(1-[1]Parameters!$F$35)</f>
        <v>8.1090120119711277E-3</v>
      </c>
      <c r="O59" s="2">
        <f>+LN(Z9/Y9)*0.1*(1-[1]Parameters!$F$35)</f>
        <v>7.5424036815244849E-3</v>
      </c>
      <c r="P59" s="2">
        <f>+LN(AA9/Z9)*0.1*(1-[1]Parameters!$F$35)</f>
        <v>7.0311912002201547E-3</v>
      </c>
      <c r="Q59" s="2">
        <f>+LN(AB9/AA9)*0.1*(1-[1]Parameters!$F$35)</f>
        <v>6.5699553622782418E-3</v>
      </c>
      <c r="R59" s="2">
        <f>+LN(AC9/AB9)*0.1*(1-[1]Parameters!$F$35)</f>
        <v>6.1538074269075326E-3</v>
      </c>
      <c r="S59" s="2">
        <f>+LN(AD9/AC9)*0.1*(1-[1]Parameters!$F$35)</f>
        <v>5.7783371619501769E-3</v>
      </c>
      <c r="T59" s="2">
        <f>+LN(AE9/AD9)*0.1*(1-[1]Parameters!$F$35)</f>
        <v>5.4395659794209275E-3</v>
      </c>
      <c r="U59" s="2">
        <f>+LN(AF9/AE9)*0.1*(1-[1]Parameters!$F$35)</f>
        <v>5.1339046636237696E-3</v>
      </c>
      <c r="V59" s="2">
        <f>+LN(AG9/AF9)*0.1*(1-[1]Parameters!$F$35)</f>
        <v>4.8581152415212835E-3</v>
      </c>
      <c r="W59" s="2">
        <f>+LN(AH9/AG9)*0.1*(1-[1]Parameters!$F$35)</f>
        <v>4.6092765892136031E-3</v>
      </c>
      <c r="X59" s="2">
        <f>+LN(AI9/AH9)*0.1*(1-[1]Parameters!$F$35)</f>
        <v>4.3847534082302308E-3</v>
      </c>
      <c r="Y59" s="2">
        <f>+LN(AJ9/AI9)*0.1*(1-[1]Parameters!$F$35)</f>
        <v>4.1821682412704871E-3</v>
      </c>
      <c r="Z59" s="2">
        <f>+LN(AK9/AJ9)*0.1*(1-[1]Parameters!$F$35)</f>
        <v>3.9993762294355658E-3</v>
      </c>
      <c r="AA59" s="2">
        <f>+LN(AL9/AK9)*0.1*(1-[1]Parameters!$F$35)</f>
        <v>3.8344423422217726E-3</v>
      </c>
      <c r="AB59" s="2">
        <f>+LN(AM9/AL9)*0.1*(1-[1]Parameters!$F$35)</f>
        <v>3.6856208378997783E-3</v>
      </c>
      <c r="AC59" s="2">
        <f>+LN(AN9/AM9)*0.1*(1-[1]Parameters!$F$35)</f>
        <v>3.5513367356789119E-3</v>
      </c>
      <c r="AD59" s="2">
        <f>+LN(AO9/AN9)*0.1*(1-[1]Parameters!$F$35)</f>
        <v>3.4301691024904422E-3</v>
      </c>
      <c r="AE59" s="2">
        <f>+LN(AP9/AO9)*0.1*(1-[1]Parameters!$F$35)</f>
        <v>3.3208359765600475E-3</v>
      </c>
      <c r="AF59" s="2">
        <f>+LN(AQ9/AP9)*0.1*(1-[1]Parameters!$F$35)</f>
        <v>3.2221807673775168E-3</v>
      </c>
      <c r="AG59" s="2">
        <f>+LN(AR9/AQ9)*0.1*(1-[1]Parameters!$F$35)</f>
        <v>3.1331599873961058E-3</v>
      </c>
      <c r="AH59" s="2">
        <f>+LN(AS9/AR9)*0.1*(1-[1]Parameters!$F$35)</f>
        <v>3.0528321849801203E-3</v>
      </c>
      <c r="AI59" s="2">
        <f>+LN(AT9/AS9)*0.1*(1-[1]Parameters!$F$35)</f>
        <v>2.9803479609101669E-3</v>
      </c>
      <c r="AJ59" s="2">
        <f>+LN(AU9/AT9)*0.1*(1-[1]Parameters!$F$35)</f>
        <v>2.9149409622924866E-3</v>
      </c>
      <c r="AK59" s="2">
        <f>+LN(AV9/AU9)*0.1*(1-[1]Parameters!$F$35)</f>
        <v>2.8559197581260977E-3</v>
      </c>
      <c r="AL59" s="2">
        <f>+LN(AW9/AV9)*0.1*(1-[1]Parameters!$F$35)</f>
        <v>2.802660510164669E-3</v>
      </c>
      <c r="AM59" s="2">
        <f>+LN(AX9/AW9)*0.1*(1-[1]Parameters!$F$35)</f>
        <v>2.7546003611760217E-3</v>
      </c>
      <c r="AN59" s="2">
        <f>+LN(AY9/AX9)*0.1*(1-[1]Parameters!$F$35)</f>
        <v>2.7112314703356972E-3</v>
      </c>
      <c r="AO59" s="2">
        <f>+LN(AZ9/AY9)*0.1*(1-[1]Parameters!$F$35)</f>
        <v>2.672095632377503E-3</v>
      </c>
      <c r="AP59" s="2">
        <f>+LN(BA9/AZ9)*0.1*(1-[1]Parameters!$F$35)</f>
        <v>2.6367794233343104E-3</v>
      </c>
      <c r="AQ59" s="2">
        <f>+LN(BB9/BA9)*0.1*(1-[1]Parameters!$F$35)</f>
        <v>2.6049098213036977E-3</v>
      </c>
      <c r="AR59" s="2">
        <f>+LN(BC9/BB9)*0.1*(1-[1]Parameters!$F$35)</f>
        <v>2.5761502557258118E-3</v>
      </c>
      <c r="AS59" s="2">
        <f>+LN(BD9/BC9)*0.1*(1-[1]Parameters!$F$35)</f>
        <v>2.5501970432181033E-3</v>
      </c>
      <c r="AT59" s="2">
        <f>+LN(BE9/BD9)*0.1*(1-[1]Parameters!$F$35)</f>
        <v>2.5267761721211213E-3</v>
      </c>
      <c r="AU59" s="2">
        <f>+LN(BF9/BE9)*0.1*(1-[1]Parameters!$F$35)</f>
        <v>2.5056404016179827E-3</v>
      </c>
      <c r="AV59" s="2">
        <f>+LN(BG9/BF9)*0.1*(1-[1]Parameters!$F$35)</f>
        <v>2.4865666446333137E-3</v>
      </c>
      <c r="AW59" s="2">
        <f>+LN(BH9/BG9)*0.1*(1-[1]Parameters!$F$35)</f>
        <v>2.4693536067340988E-3</v>
      </c>
      <c r="AX59" s="2">
        <f>+LN(BI9/BH9)*0.1*(1-[1]Parameters!$F$35)</f>
        <v>2.4538196559755238E-3</v>
      </c>
      <c r="AY59" s="2">
        <f>+LN(BJ9/BI9)*0.1*(1-[1]Parameters!$F$35)</f>
        <v>2.4398009010888812E-3</v>
      </c>
      <c r="AZ59" s="2">
        <f>+LN(BK9/BJ9)*0.1*(1-[1]Parameters!$F$35)</f>
        <v>2.4271494576218514E-3</v>
      </c>
      <c r="BA59" s="2">
        <f>+LN(BL9/BK9)*0.1*(1-[1]Parameters!$F$35)</f>
        <v>2.4157318836385568E-3</v>
      </c>
      <c r="BB59" s="2">
        <f>+LN(BM9/BL9)*0.1*(1-[1]Parameters!$F$35)</f>
        <v>2.405427768387296E-3</v>
      </c>
      <c r="BC59" s="2">
        <f>+LN(BN9/BM9)*0.1*(1-[1]Parameters!$F$35)</f>
        <v>2.3961284589690177E-3</v>
      </c>
      <c r="BD59" s="2">
        <f>+LN(BO9/BN9)*0.1*(1-[1]Parameters!$F$35)</f>
        <v>2.3877359115042169E-3</v>
      </c>
      <c r="BE59" s="2">
        <f>+LN(BP9/BO9)*0.1*(1-[1]Parameters!$F$35)</f>
        <v>2.3801616546183001E-3</v>
      </c>
      <c r="BF59" s="2">
        <f>+LN(BQ9/BP9)*0.1*(1-[1]Parameters!$F$35)</f>
        <v>2.3733258542576936E-3</v>
      </c>
      <c r="BG59" s="2">
        <f>+LN(BR9/BQ9)*0.1*(1-[1]Parameters!$F$35)</f>
        <v>2.3671564699244236E-3</v>
      </c>
      <c r="BH59" s="2">
        <f>+LN(BS9/BR9)*0.1*(1-[1]Parameters!$F$35)</f>
        <v>2.3615884933871432E-3</v>
      </c>
      <c r="BI59" s="2">
        <f>+LN(BT9/BS9)*0.1*(1-[1]Parameters!$F$35)</f>
        <v>2.3565632618017746E-3</v>
      </c>
    </row>
    <row r="60" spans="1:61" s="2" customFormat="1" x14ac:dyDescent="0.2">
      <c r="A60" s="2" t="s">
        <v>14</v>
      </c>
      <c r="B60" s="2">
        <v>0</v>
      </c>
      <c r="C60" s="2">
        <f>+LN(N10/M10)*0.1*(1-[1]Parameters!$F$35)</f>
        <v>3.184684129663095E-2</v>
      </c>
      <c r="D60" s="2">
        <f>+LN(O10/N10)*0.1*(1-[1]Parameters!$F$35)</f>
        <v>2.3310253990968109E-2</v>
      </c>
      <c r="E60" s="2">
        <f>+LN(P10/O10)*0.1*(1-[1]Parameters!$F$35)</f>
        <v>2.1246362360880344E-2</v>
      </c>
      <c r="F60" s="2">
        <f>+LN(Q10/P10)*0.1*(1-[1]Parameters!$F$35)</f>
        <v>1.938542131104638E-2</v>
      </c>
      <c r="G60" s="2">
        <f>+LN(R10/Q10)*0.1*(1-[1]Parameters!$F$35)</f>
        <v>1.770746300785405E-2</v>
      </c>
      <c r="H60" s="2">
        <f>+LN(S10/R10)*0.1*(1-[1]Parameters!$F$35)</f>
        <v>1.6194485261532447E-2</v>
      </c>
      <c r="I60" s="2">
        <f>+LN(T10/S10)*0.1*(1-[1]Parameters!$F$35)</f>
        <v>1.48302579250848E-2</v>
      </c>
      <c r="J60" s="2">
        <f>+LN(U10/T10)*0.1*(1-[1]Parameters!$F$35)</f>
        <v>1.3600148371331267E-2</v>
      </c>
      <c r="K60" s="2">
        <f>+LN(V10/U10)*0.1*(1-[1]Parameters!$F$35)</f>
        <v>1.2490964167086234E-2</v>
      </c>
      <c r="L60" s="2">
        <f>+LN(W10/V10)*0.1*(1-[1]Parameters!$F$35)</f>
        <v>1.1490811249038099E-2</v>
      </c>
      <c r="M60" s="2">
        <f>+LN(X10/W10)*0.1*(1-[1]Parameters!$F$35)</f>
        <v>1.0588966073132767E-2</v>
      </c>
      <c r="N60" s="2">
        <f>+LN(Y10/X10)*0.1*(1-[1]Parameters!$F$35)</f>
        <v>9.7757603599906515E-3</v>
      </c>
      <c r="O60" s="2">
        <f>+LN(Z10/Y10)*0.1*(1-[1]Parameters!$F$35)</f>
        <v>9.0424771947420508E-3</v>
      </c>
      <c r="P60" s="2">
        <f>+LN(AA10/Z10)*0.1*(1-[1]Parameters!$F$35)</f>
        <v>8.3812573621159774E-3</v>
      </c>
      <c r="Q60" s="2">
        <f>+LN(AB10/AA10)*0.1*(1-[1]Parameters!$F$35)</f>
        <v>7.7850149079844869E-3</v>
      </c>
      <c r="R60" s="2">
        <f>+LN(AC10/AB10)*0.1*(1-[1]Parameters!$F$35)</f>
        <v>7.2473610180431303E-3</v>
      </c>
      <c r="S60" s="2">
        <f>+LN(AD10/AC10)*0.1*(1-[1]Parameters!$F$35)</f>
        <v>6.7625353939722264E-3</v>
      </c>
      <c r="T60" s="2">
        <f>+LN(AE10/AD10)*0.1*(1-[1]Parameters!$F$35)</f>
        <v>6.3253443882407556E-3</v>
      </c>
      <c r="U60" s="2">
        <f>+LN(AF10/AE10)*0.1*(1-[1]Parameters!$F$35)</f>
        <v>5.9311052315616179E-3</v>
      </c>
      <c r="V60" s="2">
        <f>+LN(AG10/AF10)*0.1*(1-[1]Parameters!$F$35)</f>
        <v>5.5755957526653554E-3</v>
      </c>
      <c r="W60" s="2">
        <f>+LN(AH10/AG10)*0.1*(1-[1]Parameters!$F$35)</f>
        <v>5.2550090492432394E-3</v>
      </c>
      <c r="X60" s="2">
        <f>+LN(AI10/AH10)*0.1*(1-[1]Parameters!$F$35)</f>
        <v>4.9659126222569286E-3</v>
      </c>
      <c r="Y60" s="2">
        <f>+LN(AJ10/AI10)*0.1*(1-[1]Parameters!$F$35)</f>
        <v>4.7052115338945232E-3</v>
      </c>
      <c r="Z60" s="2">
        <f>+LN(AK10/AJ10)*0.1*(1-[1]Parameters!$F$35)</f>
        <v>4.4701151927971881E-3</v>
      </c>
      <c r="AA60" s="2">
        <f>+LN(AL10/AK10)*0.1*(1-[1]Parameters!$F$35)</f>
        <v>4.2581074092472321E-3</v>
      </c>
      <c r="AB60" s="2">
        <f>+LN(AM10/AL10)*0.1*(1-[1]Parameters!$F$35)</f>
        <v>4.0669193982226896E-3</v>
      </c>
      <c r="AC60" s="2">
        <f>+LN(AN10/AM10)*0.1*(1-[1]Parameters!$F$35)</f>
        <v>3.8945054399695668E-3</v>
      </c>
      <c r="AD60" s="2">
        <f>+LN(AO10/AN10)*0.1*(1-[1]Parameters!$F$35)</f>
        <v>3.7390209363520055E-3</v>
      </c>
      <c r="AE60" s="2">
        <f>+LN(AP10/AO10)*0.1*(1-[1]Parameters!$F$35)</f>
        <v>3.5988026270354534E-3</v>
      </c>
      <c r="AF60" s="2">
        <f>+LN(AQ10/AP10)*0.1*(1-[1]Parameters!$F$35)</f>
        <v>3.4723507528053705E-3</v>
      </c>
      <c r="AG60" s="2">
        <f>+LN(AR10/AQ10)*0.1*(1-[1]Parameters!$F$35)</f>
        <v>3.3583129742811931E-3</v>
      </c>
      <c r="AH60" s="2">
        <f>+LN(AS10/AR10)*0.1*(1-[1]Parameters!$F$35)</f>
        <v>3.2554698731766928E-3</v>
      </c>
      <c r="AI60" s="2">
        <f>+LN(AT10/AS10)*0.1*(1-[1]Parameters!$F$35)</f>
        <v>3.1627218802870666E-3</v>
      </c>
      <c r="AJ60" s="2">
        <f>+LN(AU10/AT10)*0.1*(1-[1]Parameters!$F$35)</f>
        <v>3.0790774897316991E-3</v>
      </c>
      <c r="AK60" s="2">
        <f>+LN(AV10/AU10)*0.1*(1-[1]Parameters!$F$35)</f>
        <v>3.0036426328213938E-3</v>
      </c>
      <c r="AL60" s="2">
        <f>+LN(AW10/AV10)*0.1*(1-[1]Parameters!$F$35)</f>
        <v>2.9356110973904411E-3</v>
      </c>
      <c r="AM60" s="2">
        <f>+LN(AX10/AW10)*0.1*(1-[1]Parameters!$F$35)</f>
        <v>2.8742558896792231E-3</v>
      </c>
      <c r="AN60" s="2">
        <f>+LN(AY10/AX10)*0.1*(1-[1]Parameters!$F$35)</f>
        <v>2.8189214459885528E-3</v>
      </c>
      <c r="AO60" s="2">
        <f>+LN(AZ10/AY10)*0.1*(1-[1]Parameters!$F$35)</f>
        <v>2.7690166104650865E-3</v>
      </c>
      <c r="AP60" s="2">
        <f>+LN(BA10/AZ10)*0.1*(1-[1]Parameters!$F$35)</f>
        <v>2.7240083036131324E-3</v>
      </c>
      <c r="AQ60" s="2">
        <f>+LN(BB10/BA10)*0.1*(1-[1]Parameters!$F$35)</f>
        <v>2.6834158135546253E-3</v>
      </c>
      <c r="AR60" s="2">
        <f>+LN(BC10/BB10)*0.1*(1-[1]Parameters!$F$35)</f>
        <v>2.6468056487516495E-3</v>
      </c>
      <c r="AS60" s="2">
        <f>+LN(BD10/BC10)*0.1*(1-[1]Parameters!$F$35)</f>
        <v>2.6137868969413522E-3</v>
      </c>
      <c r="AT60" s="2">
        <f>+LN(BE10/BD10)*0.1*(1-[1]Parameters!$F$35)</f>
        <v>2.5840070404720551E-3</v>
      </c>
      <c r="AU60" s="2">
        <f>+LN(BF10/BE10)*0.1*(1-[1]Parameters!$F$35)</f>
        <v>2.5571481831338301E-3</v>
      </c>
      <c r="AV60" s="2">
        <f>+LN(BG10/BF10)*0.1*(1-[1]Parameters!$F$35)</f>
        <v>2.5329236479975851E-3</v>
      </c>
      <c r="AW60" s="2">
        <f>+LN(BH10/BG10)*0.1*(1-[1]Parameters!$F$35)</f>
        <v>2.511074909761938E-3</v>
      </c>
      <c r="AX60" s="2">
        <f>+LN(BI10/BH10)*0.1*(1-[1]Parameters!$F$35)</f>
        <v>2.4913688287005673E-3</v>
      </c>
      <c r="AY60" s="2">
        <f>+LN(BJ10/BI10)*0.1*(1-[1]Parameters!$F$35)</f>
        <v>2.4735951565414299E-3</v>
      </c>
      <c r="AZ60" s="2">
        <f>+LN(BK10/BJ10)*0.1*(1-[1]Parameters!$F$35)</f>
        <v>2.4575642875291417E-3</v>
      </c>
      <c r="BA60" s="2">
        <f>+LN(BL10/BK10)*0.1*(1-[1]Parameters!$F$35)</f>
        <v>2.4431052305551324E-3</v>
      </c>
      <c r="BB60" s="2">
        <f>+LN(BM10/BL10)*0.1*(1-[1]Parameters!$F$35)</f>
        <v>2.4300637806122061E-3</v>
      </c>
      <c r="BC60" s="2">
        <f>+LN(BN10/BM10)*0.1*(1-[1]Parameters!$F$35)</f>
        <v>2.4183008699714364E-3</v>
      </c>
      <c r="BD60" s="2">
        <f>+LN(BO10/BN10)*0.1*(1-[1]Parameters!$F$35)</f>
        <v>2.4076910814063712E-3</v>
      </c>
      <c r="BE60" s="2">
        <f>+LN(BP10/BO10)*0.1*(1-[1]Parameters!$F$35)</f>
        <v>2.3981213075302747E-3</v>
      </c>
      <c r="BF60" s="2">
        <f>+LN(BQ10/BP10)*0.1*(1-[1]Parameters!$F$35)</f>
        <v>2.3894895418784439E-3</v>
      </c>
      <c r="BG60" s="2">
        <f>+LN(BR10/BQ10)*0.1*(1-[1]Parameters!$F$35)</f>
        <v>2.3817037887830985E-3</v>
      </c>
      <c r="BH60" s="2">
        <f>+LN(BS10/BR10)*0.1*(1-[1]Parameters!$F$35)</f>
        <v>2.3746810803599444E-3</v>
      </c>
      <c r="BI60" s="2">
        <f>+LN(BT10/BS10)*0.1*(1-[1]Parameters!$F$35)</f>
        <v>2.3683465900772869E-3</v>
      </c>
    </row>
    <row r="61" spans="1:61" s="2" customFormat="1" x14ac:dyDescent="0.2">
      <c r="A61" s="2" t="s">
        <v>15</v>
      </c>
      <c r="B61" s="2">
        <v>0</v>
      </c>
      <c r="C61" s="2">
        <f>+LN(N11/M11)*0.1*(1-[1]Parameters!$F$35)</f>
        <v>1.6473658174731207E-2</v>
      </c>
      <c r="D61" s="2">
        <f>+LN(O11/N11)*0.1*(1-[1]Parameters!$F$35)</f>
        <v>1.5537825309283295E-2</v>
      </c>
      <c r="E61" s="2">
        <f>+LN(P11/O11)*0.1*(1-[1]Parameters!$F$35)</f>
        <v>1.4251176547364011E-2</v>
      </c>
      <c r="F61" s="2">
        <f>+LN(Q11/P11)*0.1*(1-[1]Parameters!$F$35)</f>
        <v>1.3089754078881667E-2</v>
      </c>
      <c r="G61" s="2">
        <f>+LN(R11/Q11)*0.1*(1-[1]Parameters!$F$35)</f>
        <v>1.2041362498905844E-2</v>
      </c>
      <c r="H61" s="2">
        <f>+LN(S11/R11)*0.1*(1-[1]Parameters!$F$35)</f>
        <v>1.1094994803479035E-2</v>
      </c>
      <c r="I61" s="2">
        <f>+LN(T11/S11)*0.1*(1-[1]Parameters!$F$35)</f>
        <v>1.0240716512836739E-2</v>
      </c>
      <c r="J61" s="2">
        <f>+LN(U11/T11)*0.1*(1-[1]Parameters!$F$35)</f>
        <v>9.4695611003080115E-3</v>
      </c>
      <c r="K61" s="2">
        <f>+LN(V11/U11)*0.1*(1-[1]Parameters!$F$35)</f>
        <v>8.7734356231653123E-3</v>
      </c>
      <c r="L61" s="2">
        <f>+LN(W11/V11)*0.1*(1-[1]Parameters!$F$35)</f>
        <v>8.1450355595092568E-3</v>
      </c>
      <c r="M61" s="2">
        <f>+LN(X11/W11)*0.1*(1-[1]Parameters!$F$35)</f>
        <v>7.5777679525568199E-3</v>
      </c>
      <c r="N61" s="2">
        <f>+LN(Y11/X11)*0.1*(1-[1]Parameters!$F$35)</f>
        <v>7.0656820514722832E-3</v>
      </c>
      <c r="O61" s="2">
        <f>+LN(Z11/Y11)*0.1*(1-[1]Parameters!$F$35)</f>
        <v>6.6034067170755249E-3</v>
      </c>
      <c r="P61" s="2">
        <f>+LN(AA11/Z11)*0.1*(1-[1]Parameters!$F$35)</f>
        <v>6.1860939322160927E-3</v>
      </c>
      <c r="Q61" s="2">
        <f>+LN(AB11/AA11)*0.1*(1-[1]Parameters!$F$35)</f>
        <v>5.8093678210745965E-3</v>
      </c>
      <c r="R61" s="2">
        <f>+LN(AC11/AB11)*0.1*(1-[1]Parameters!$F$35)</f>
        <v>5.4692786398242476E-3</v>
      </c>
      <c r="S61" s="2">
        <f>+LN(AD11/AC11)*0.1*(1-[1]Parameters!$F$35)</f>
        <v>5.1622612535752047E-3</v>
      </c>
      <c r="T61" s="2">
        <f>+LN(AE11/AD11)*0.1*(1-[1]Parameters!$F$35)</f>
        <v>4.8850976618834427E-3</v>
      </c>
      <c r="U61" s="2">
        <f>+LN(AF11/AE11)*0.1*(1-[1]Parameters!$F$35)</f>
        <v>4.6348831778400728E-3</v>
      </c>
      <c r="V61" s="2">
        <f>+LN(AG11/AF11)*0.1*(1-[1]Parameters!$F$35)</f>
        <v>4.4089959043159327E-3</v>
      </c>
      <c r="W61" s="2">
        <f>+LN(AH11/AG11)*0.1*(1-[1]Parameters!$F$35)</f>
        <v>4.2050691857287879E-3</v>
      </c>
      <c r="X61" s="2">
        <f>+LN(AI11/AH11)*0.1*(1-[1]Parameters!$F$35)</f>
        <v>4.0209667450939188E-3</v>
      </c>
      <c r="Y61" s="2">
        <f>+LN(AJ11/AI11)*0.1*(1-[1]Parameters!$F$35)</f>
        <v>3.8547602444477798E-3</v>
      </c>
      <c r="Z61" s="2">
        <f>+LN(AK11/AJ11)*0.1*(1-[1]Parameters!$F$35)</f>
        <v>3.7047090322951436E-3</v>
      </c>
      <c r="AA61" s="2">
        <f>+LN(AL11/AK11)*0.1*(1-[1]Parameters!$F$35)</f>
        <v>3.5692418647953797E-3</v>
      </c>
      <c r="AB61" s="2">
        <f>+LN(AM11/AL11)*0.1*(1-[1]Parameters!$F$35)</f>
        <v>3.4469404082160429E-3</v>
      </c>
      <c r="AC61" s="2">
        <f>+LN(AN11/AM11)*0.1*(1-[1]Parameters!$F$35)</f>
        <v>3.3365243489635391E-3</v>
      </c>
      <c r="AD61" s="2">
        <f>+LN(AO11/AN11)*0.1*(1-[1]Parameters!$F$35)</f>
        <v>3.2368379544465992E-3</v>
      </c>
      <c r="AE61" s="2">
        <f>+LN(AP11/AO11)*0.1*(1-[1]Parameters!$F$35)</f>
        <v>3.1468379433205866E-3</v>
      </c>
      <c r="AF61" s="2">
        <f>+LN(AQ11/AP11)*0.1*(1-[1]Parameters!$F$35)</f>
        <v>3.0655825374620066E-3</v>
      </c>
      <c r="AG61" s="2">
        <f>+LN(AR11/AQ11)*0.1*(1-[1]Parameters!$F$35)</f>
        <v>2.9922215804721415E-3</v>
      </c>
      <c r="AH61" s="2">
        <f>+LN(AS11/AR11)*0.1*(1-[1]Parameters!$F$35)</f>
        <v>2.9259876187485716E-3</v>
      </c>
      <c r="AI61" s="2">
        <f>+LN(AT11/AS11)*0.1*(1-[1]Parameters!$F$35)</f>
        <v>2.8661878513017557E-3</v>
      </c>
      <c r="AJ61" s="2">
        <f>+LN(AU11/AT11)*0.1*(1-[1]Parameters!$F$35)</f>
        <v>2.8121968636449263E-3</v>
      </c>
      <c r="AK61" s="2">
        <f>+LN(AV11/AU11)*0.1*(1-[1]Parameters!$F$35)</f>
        <v>2.7634500693432843E-3</v>
      </c>
      <c r="AL61" s="2">
        <f>+LN(AW11/AV11)*0.1*(1-[1]Parameters!$F$35)</f>
        <v>2.719437790260148E-3</v>
      </c>
      <c r="AM61" s="2">
        <f>+LN(AX11/AW11)*0.1*(1-[1]Parameters!$F$35)</f>
        <v>2.6796999132619537E-3</v>
      </c>
      <c r="AN61" s="2">
        <f>+LN(AY11/AX11)*0.1*(1-[1]Parameters!$F$35)</f>
        <v>2.6438210672130118E-3</v>
      </c>
      <c r="AO61" s="2">
        <f>+LN(AZ11/AY11)*0.1*(1-[1]Parameters!$F$35)</f>
        <v>2.6114262695671069E-3</v>
      </c>
      <c r="AP61" s="2">
        <f>+LN(BA11/AZ11)*0.1*(1-[1]Parameters!$F$35)</f>
        <v>2.5821769968049457E-3</v>
      </c>
      <c r="AQ61" s="2">
        <f>+LN(BB11/BA11)*0.1*(1-[1]Parameters!$F$35)</f>
        <v>2.5557676374272707E-3</v>
      </c>
      <c r="AR61" s="2">
        <f>+LN(BC11/BB11)*0.1*(1-[1]Parameters!$F$35)</f>
        <v>2.5319222902370217E-3</v>
      </c>
      <c r="AS61" s="2">
        <f>+LN(BD11/BC11)*0.1*(1-[1]Parameters!$F$35)</f>
        <v>2.5103918742782009E-3</v>
      </c>
      <c r="AT61" s="2">
        <f>+LN(BE11/BD11)*0.1*(1-[1]Parameters!$F$35)</f>
        <v>2.4909515200752077E-3</v>
      </c>
      <c r="AU61" s="2">
        <f>+LN(BF11/BE11)*0.1*(1-[1]Parameters!$F$35)</f>
        <v>2.4733982147766586E-3</v>
      </c>
      <c r="AV61" s="2">
        <f>+LN(BG11/BF11)*0.1*(1-[1]Parameters!$F$35)</f>
        <v>2.4575486764761103E-3</v>
      </c>
      <c r="AW61" s="2">
        <f>+LN(BH11/BG11)*0.1*(1-[1]Parameters!$F$35)</f>
        <v>2.4432374353926378E-3</v>
      </c>
      <c r="AX61" s="2">
        <f>+LN(BI11/BH11)*0.1*(1-[1]Parameters!$F$35)</f>
        <v>2.4303151017681835E-3</v>
      </c>
      <c r="AY61" s="2">
        <f>+LN(BJ11/BI11)*0.1*(1-[1]Parameters!$F$35)</f>
        <v>2.4186468023023053E-3</v>
      </c>
      <c r="AZ61" s="2">
        <f>+LN(BK11/BJ11)*0.1*(1-[1]Parameters!$F$35)</f>
        <v>2.4081107687139204E-3</v>
      </c>
      <c r="BA61" s="2">
        <f>+LN(BL11/BK11)*0.1*(1-[1]Parameters!$F$35)</f>
        <v>2.3985970636214151E-3</v>
      </c>
      <c r="BB61" s="2">
        <f>+LN(BM11/BL11)*0.1*(1-[1]Parameters!$F$35)</f>
        <v>2.3900064303718654E-3</v>
      </c>
      <c r="BC61" s="2">
        <f>+LN(BN11/BM11)*0.1*(1-[1]Parameters!$F$35)</f>
        <v>2.3822492547551327E-3</v>
      </c>
      <c r="BD61" s="2">
        <f>+LN(BO11/BN11)*0.1*(1-[1]Parameters!$F$35)</f>
        <v>2.3752446277117241E-3</v>
      </c>
      <c r="BE61" s="2">
        <f>+LN(BP11/BO11)*0.1*(1-[1]Parameters!$F$35)</f>
        <v>2.3689194992050702E-3</v>
      </c>
      <c r="BF61" s="2">
        <f>+LN(BQ11/BP11)*0.1*(1-[1]Parameters!$F$35)</f>
        <v>2.3632079143857667E-3</v>
      </c>
      <c r="BG61" s="2">
        <f>+LN(BR11/BQ11)*0.1*(1-[1]Parameters!$F$35)</f>
        <v>2.3580503240396896E-3</v>
      </c>
      <c r="BH61" s="2">
        <f>+LN(BS11/BR11)*0.1*(1-[1]Parameters!$F$35)</f>
        <v>2.3533929620908763E-3</v>
      </c>
      <c r="BI61" s="2">
        <f>+LN(BT11/BS11)*0.1*(1-[1]Parameters!$F$35)</f>
        <v>2.3491872836351353E-3</v>
      </c>
    </row>
    <row r="62" spans="1:61" s="2" customFormat="1" x14ac:dyDescent="0.2">
      <c r="A62" s="2" t="s">
        <v>16</v>
      </c>
      <c r="B62" s="2">
        <v>0</v>
      </c>
      <c r="C62" s="2">
        <f>+LN(N12/M12)*0.1*(1-[1]Parameters!$F$35)</f>
        <v>2.5537886659941295E-2</v>
      </c>
      <c r="D62" s="2">
        <f>+LN(O12/N12)*0.1*(1-[1]Parameters!$F$35)</f>
        <v>2.4264658776544174E-2</v>
      </c>
      <c r="E62" s="2">
        <f>+LN(P12/O12)*0.1*(1-[1]Parameters!$F$35)</f>
        <v>2.21053266678988E-2</v>
      </c>
      <c r="F62" s="2">
        <f>+LN(Q12/P12)*0.1*(1-[1]Parameters!$F$35)</f>
        <v>2.0158489187362977E-2</v>
      </c>
      <c r="G62" s="2">
        <f>+LN(R12/Q12)*0.1*(1-[1]Parameters!$F$35)</f>
        <v>1.8403224096539009E-2</v>
      </c>
      <c r="H62" s="2">
        <f>+LN(S12/R12)*0.1*(1-[1]Parameters!$F$35)</f>
        <v>1.6820670241348909E-2</v>
      </c>
      <c r="I62" s="2">
        <f>+LN(T12/S12)*0.1*(1-[1]Parameters!$F$35)</f>
        <v>1.5393824406919597E-2</v>
      </c>
      <c r="J62" s="2">
        <f>+LN(U12/T12)*0.1*(1-[1]Parameters!$F$35)</f>
        <v>1.4107358204982592E-2</v>
      </c>
      <c r="K62" s="2">
        <f>+LN(V12/U12)*0.1*(1-[1]Parameters!$F$35)</f>
        <v>1.2947453017372429E-2</v>
      </c>
      <c r="L62" s="2">
        <f>+LN(W12/V12)*0.1*(1-[1]Parameters!$F$35)</f>
        <v>1.1901651214295669E-2</v>
      </c>
      <c r="M62" s="2">
        <f>+LN(X12/W12)*0.1*(1-[1]Parameters!$F$35)</f>
        <v>1.0958722041864582E-2</v>
      </c>
      <c r="N62" s="2">
        <f>+LN(Y12/X12)*0.1*(1-[1]Parameters!$F$35)</f>
        <v>1.0108540731849292E-2</v>
      </c>
      <c r="O62" s="2">
        <f>+LN(Z12/Y12)*0.1*(1-[1]Parameters!$F$35)</f>
        <v>9.3419795294148282E-3</v>
      </c>
      <c r="P62" s="2">
        <f>+LN(AA12/Z12)*0.1*(1-[1]Parameters!$F$35)</f>
        <v>8.6508094633214686E-3</v>
      </c>
      <c r="Q62" s="2">
        <f>+LN(AB12/AA12)*0.1*(1-[1]Parameters!$F$35)</f>
        <v>8.0276117990694361E-3</v>
      </c>
      <c r="R62" s="2">
        <f>+LN(AC12/AB12)*0.1*(1-[1]Parameters!$F$35)</f>
        <v>7.4656982200195961E-3</v>
      </c>
      <c r="S62" s="2">
        <f>+LN(AD12/AC12)*0.1*(1-[1]Parameters!$F$35)</f>
        <v>6.9590388757510462E-3</v>
      </c>
      <c r="T62" s="2">
        <f>+LN(AE12/AD12)*0.1*(1-[1]Parameters!$F$35)</f>
        <v>6.5021975218416744E-3</v>
      </c>
      <c r="U62" s="2">
        <f>+LN(AF12/AE12)*0.1*(1-[1]Parameters!$F$35)</f>
        <v>6.0902730518024488E-3</v>
      </c>
      <c r="V62" s="2">
        <f>+LN(AG12/AF12)*0.1*(1-[1]Parameters!$F$35)</f>
        <v>5.7188467908821025E-3</v>
      </c>
      <c r="W62" s="2">
        <f>+LN(AH12/AG12)*0.1*(1-[1]Parameters!$F$35)</f>
        <v>5.3839349836383374E-3</v>
      </c>
      <c r="X62" s="2">
        <f>+LN(AI12/AH12)*0.1*(1-[1]Parameters!$F$35)</f>
        <v>5.0819459632125081E-3</v>
      </c>
      <c r="Y62" s="2">
        <f>+LN(AJ12/AI12)*0.1*(1-[1]Parameters!$F$35)</f>
        <v>4.8096415407545166E-3</v>
      </c>
      <c r="Z62" s="2">
        <f>+LN(AK12/AJ12)*0.1*(1-[1]Parameters!$F$35)</f>
        <v>4.5641021989711915E-3</v>
      </c>
      <c r="AA62" s="2">
        <f>+LN(AL12/AK12)*0.1*(1-[1]Parameters!$F$35)</f>
        <v>4.3426957148038426E-3</v>
      </c>
      <c r="AB62" s="2">
        <f>+LN(AM12/AL12)*0.1*(1-[1]Parameters!$F$35)</f>
        <v>4.1430488732236313E-3</v>
      </c>
      <c r="AC62" s="2">
        <f>+LN(AN12/AM12)*0.1*(1-[1]Parameters!$F$35)</f>
        <v>3.963021967470416E-3</v>
      </c>
      <c r="AD62" s="2">
        <f>+LN(AO12/AN12)*0.1*(1-[1]Parameters!$F$35)</f>
        <v>3.8006858111027612E-3</v>
      </c>
      <c r="AE62" s="2">
        <f>+LN(AP12/AO12)*0.1*(1-[1]Parameters!$F$35)</f>
        <v>3.6543010143111412E-3</v>
      </c>
      <c r="AF62" s="2">
        <f>+LN(AQ12/AP12)*0.1*(1-[1]Parameters!$F$35)</f>
        <v>3.5222993013534843E-3</v>
      </c>
      <c r="AG62" s="2">
        <f>+LN(AR12/AQ12)*0.1*(1-[1]Parameters!$F$35)</f>
        <v>3.4032666679745045E-3</v>
      </c>
      <c r="AH62" s="2">
        <f>+LN(AS12/AR12)*0.1*(1-[1]Parameters!$F$35)</f>
        <v>3.2959281975006851E-3</v>
      </c>
      <c r="AI62" s="2">
        <f>+LN(AT12/AS12)*0.1*(1-[1]Parameters!$F$35)</f>
        <v>3.1991343721786492E-3</v>
      </c>
      <c r="AJ62" s="2">
        <f>+LN(AU12/AT12)*0.1*(1-[1]Parameters!$F$35)</f>
        <v>3.1118487324341159E-3</v>
      </c>
      <c r="AK62" s="2">
        <f>+LN(AV12/AU12)*0.1*(1-[1]Parameters!$F$35)</f>
        <v>3.0331367512535742E-3</v>
      </c>
      <c r="AL62" s="2">
        <f>+LN(AW12/AV12)*0.1*(1-[1]Parameters!$F$35)</f>
        <v>2.9621558039793949E-3</v>
      </c>
      <c r="AM62" s="2">
        <f>+LN(AX12/AW12)*0.1*(1-[1]Parameters!$F$35)</f>
        <v>2.8981461256093058E-3</v>
      </c>
      <c r="AN62" s="2">
        <f>+LN(AY12/AX12)*0.1*(1-[1]Parameters!$F$35)</f>
        <v>2.8404226583256271E-3</v>
      </c>
      <c r="AO62" s="2">
        <f>+LN(AZ12/AY12)*0.1*(1-[1]Parameters!$F$35)</f>
        <v>2.7883677015684239E-3</v>
      </c>
      <c r="AP62" s="2">
        <f>+LN(BA12/AZ12)*0.1*(1-[1]Parameters!$F$35)</f>
        <v>2.7414242856061469E-3</v>
      </c>
      <c r="AQ62" s="2">
        <f>+LN(BB12/BA12)*0.1*(1-[1]Parameters!$F$35)</f>
        <v>2.6990901973483481E-3</v>
      </c>
      <c r="AR62" s="2">
        <f>+LN(BC12/BB12)*0.1*(1-[1]Parameters!$F$35)</f>
        <v>2.6609125941660103E-3</v>
      </c>
      <c r="AS62" s="2">
        <f>+LN(BD12/BC12)*0.1*(1-[1]Parameters!$F$35)</f>
        <v>2.626483147814258E-3</v>
      </c>
      <c r="AT62" s="2">
        <f>+LN(BE12/BD12)*0.1*(1-[1]Parameters!$F$35)</f>
        <v>2.5954336662576713E-3</v>
      </c>
      <c r="AU62" s="2">
        <f>+LN(BF12/BE12)*0.1*(1-[1]Parameters!$F$35)</f>
        <v>2.5674321463408797E-3</v>
      </c>
      <c r="AV62" s="2">
        <f>+LN(BG12/BF12)*0.1*(1-[1]Parameters!$F$35)</f>
        <v>2.5421792148839222E-3</v>
      </c>
      <c r="AW62" s="2">
        <f>+LN(BH12/BG12)*0.1*(1-[1]Parameters!$F$35)</f>
        <v>2.5194049199596534E-3</v>
      </c>
      <c r="AX62" s="2">
        <f>+LN(BI12/BH12)*0.1*(1-[1]Parameters!$F$35)</f>
        <v>2.4988658378785212E-3</v>
      </c>
      <c r="AY62" s="2">
        <f>+LN(BJ12/BI12)*0.1*(1-[1]Parameters!$F$35)</f>
        <v>2.4803424648015809E-3</v>
      </c>
      <c r="AZ62" s="2">
        <f>+LN(BK12/BJ12)*0.1*(1-[1]Parameters!$F$35)</f>
        <v>2.4636368649632698E-3</v>
      </c>
      <c r="BA62" s="2">
        <f>+LN(BL12/BK12)*0.1*(1-[1]Parameters!$F$35)</f>
        <v>2.4485705502458473E-3</v>
      </c>
      <c r="BB62" s="2">
        <f>+LN(BM12/BL12)*0.1*(1-[1]Parameters!$F$35)</f>
        <v>2.4349825683338483E-3</v>
      </c>
      <c r="BC62" s="2">
        <f>+LN(BN12/BM12)*0.1*(1-[1]Parameters!$F$35)</f>
        <v>2.4227277789208904E-3</v>
      </c>
      <c r="BD62" s="2">
        <f>+LN(BO12/BN12)*0.1*(1-[1]Parameters!$F$35)</f>
        <v>2.4116752994609312E-3</v>
      </c>
      <c r="BE62" s="2">
        <f>+LN(BP12/BO12)*0.1*(1-[1]Parameters!$F$35)</f>
        <v>2.4017071037793574E-3</v>
      </c>
      <c r="BF62" s="2">
        <f>+LN(BQ12/BP12)*0.1*(1-[1]Parameters!$F$35)</f>
        <v>2.3927167585026258E-3</v>
      </c>
      <c r="BG62" s="2">
        <f>+LN(BR12/BQ12)*0.1*(1-[1]Parameters!$F$35)</f>
        <v>2.3846082837448526E-3</v>
      </c>
      <c r="BH62" s="2">
        <f>+LN(BS12/BR12)*0.1*(1-[1]Parameters!$F$35)</f>
        <v>2.3772951258255394E-3</v>
      </c>
      <c r="BI62" s="2">
        <f>+LN(BT12/BS12)*0.1*(1-[1]Parameters!$F$35)</f>
        <v>2.3706992309963128E-3</v>
      </c>
    </row>
    <row r="63" spans="1:61" s="2" customFormat="1" x14ac:dyDescent="0.2">
      <c r="A63" s="2" t="s">
        <v>17</v>
      </c>
      <c r="B63" s="2">
        <v>0</v>
      </c>
      <c r="C63" s="2">
        <f>+LN(N13/M13)*0.1*(1-[1]Parameters!$F$35)</f>
        <v>2.0486627063605444E-2</v>
      </c>
      <c r="D63" s="2">
        <f>+LN(O13/N13)*0.1*(1-[1]Parameters!$F$35)</f>
        <v>1.7679701243825854E-2</v>
      </c>
      <c r="E63" s="2">
        <f>+LN(P13/O13)*0.1*(1-[1]Parameters!$F$35)</f>
        <v>1.6178864888452323E-2</v>
      </c>
      <c r="F63" s="2">
        <f>+LN(Q13/P13)*0.1*(1-[1]Parameters!$F$35)</f>
        <v>1.4824673585861141E-2</v>
      </c>
      <c r="G63" s="2">
        <f>+LN(R13/Q13)*0.1*(1-[1]Parameters!$F$35)</f>
        <v>1.3602790055187363E-2</v>
      </c>
      <c r="H63" s="2">
        <f>+LN(S13/R13)*0.1*(1-[1]Parameters!$F$35)</f>
        <v>1.250027960413241E-2</v>
      </c>
      <c r="I63" s="2">
        <f>+LN(T13/S13)*0.1*(1-[1]Parameters!$F$35)</f>
        <v>1.1505472833424776E-2</v>
      </c>
      <c r="J63" s="2">
        <f>+LN(U13/T13)*0.1*(1-[1]Parameters!$F$35)</f>
        <v>1.0607841788837247E-2</v>
      </c>
      <c r="K63" s="2">
        <f>+LN(V13/U13)*0.1*(1-[1]Parameters!$F$35)</f>
        <v>9.7978882428415969E-3</v>
      </c>
      <c r="L63" s="2">
        <f>+LN(W13/V13)*0.1*(1-[1]Parameters!$F$35)</f>
        <v>9.0670429172179396E-3</v>
      </c>
      <c r="M63" s="2">
        <f>+LN(X13/W13)*0.1*(1-[1]Parameters!$F$35)</f>
        <v>8.4075745744946126E-3</v>
      </c>
      <c r="N63" s="2">
        <f>+LN(Y13/X13)*0.1*(1-[1]Parameters!$F$35)</f>
        <v>7.8125080112163223E-3</v>
      </c>
      <c r="O63" s="2">
        <f>+LN(Z13/Y13)*0.1*(1-[1]Parameters!$F$35)</f>
        <v>7.2755500808451565E-3</v>
      </c>
      <c r="P63" s="2">
        <f>+LN(AA13/Z13)*0.1*(1-[1]Parameters!$F$35)</f>
        <v>6.7910229596087725E-3</v>
      </c>
      <c r="Q63" s="2">
        <f>+LN(AB13/AA13)*0.1*(1-[1]Parameters!$F$35)</f>
        <v>6.3538039457279984E-3</v>
      </c>
      <c r="R63" s="2">
        <f>+LN(AC13/AB13)*0.1*(1-[1]Parameters!$F$35)</f>
        <v>5.9592711520122972E-3</v>
      </c>
      <c r="S63" s="2">
        <f>+LN(AD13/AC13)*0.1*(1-[1]Parameters!$F$35)</f>
        <v>5.6032545145444862E-3</v>
      </c>
      <c r="T63" s="2">
        <f>+LN(AE13/AD13)*0.1*(1-[1]Parameters!$F$35)</f>
        <v>5.2819915967557826E-3</v>
      </c>
      <c r="U63" s="2">
        <f>+LN(AF13/AE13)*0.1*(1-[1]Parameters!$F$35)</f>
        <v>4.9920877192251465E-3</v>
      </c>
      <c r="V63" s="2">
        <f>+LN(AG13/AF13)*0.1*(1-[1]Parameters!$F$35)</f>
        <v>4.7304799915625258E-3</v>
      </c>
      <c r="W63" s="2">
        <f>+LN(AH13/AG13)*0.1*(1-[1]Parameters!$F$35)</f>
        <v>4.4944048642507036E-3</v>
      </c>
      <c r="X63" s="2">
        <f>+LN(AI13/AH13)*0.1*(1-[1]Parameters!$F$35)</f>
        <v>4.2813688557636342E-3</v>
      </c>
      <c r="Y63" s="2">
        <f>+LN(AJ13/AI13)*0.1*(1-[1]Parameters!$F$35)</f>
        <v>4.089122144050536E-3</v>
      </c>
      <c r="Z63" s="2">
        <f>+LN(AK13/AJ13)*0.1*(1-[1]Parameters!$F$35)</f>
        <v>3.915634741937628E-3</v>
      </c>
      <c r="AA63" s="2">
        <f>+LN(AL13/AK13)*0.1*(1-[1]Parameters!$F$35)</f>
        <v>3.7590750034736243E-3</v>
      </c>
      <c r="AB63" s="2">
        <f>+LN(AM13/AL13)*0.1*(1-[1]Parameters!$F$35)</f>
        <v>3.6177902330264346E-3</v>
      </c>
      <c r="AC63" s="2">
        <f>+LN(AN13/AM13)*0.1*(1-[1]Parameters!$F$35)</f>
        <v>3.4902891912929122E-3</v>
      </c>
      <c r="AD63" s="2">
        <f>+LN(AO13/AN13)*0.1*(1-[1]Parameters!$F$35)</f>
        <v>3.3752263125430351E-3</v>
      </c>
      <c r="AE63" s="2">
        <f>+LN(AP13/AO13)*0.1*(1-[1]Parameters!$F$35)</f>
        <v>3.2713874656074022E-3</v>
      </c>
      <c r="AF63" s="2">
        <f>+LN(AQ13/AP13)*0.1*(1-[1]Parameters!$F$35)</f>
        <v>3.1776771075201151E-3</v>
      </c>
      <c r="AG63" s="2">
        <f>+LN(AR13/AQ13)*0.1*(1-[1]Parameters!$F$35)</f>
        <v>3.0931066935244449E-3</v>
      </c>
      <c r="AH63" s="2">
        <f>+LN(AS13/AR13)*0.1*(1-[1]Parameters!$F$35)</f>
        <v>3.0167842204956489E-3</v>
      </c>
      <c r="AI63" s="2">
        <f>+LN(AT13/AS13)*0.1*(1-[1]Parameters!$F$35)</f>
        <v>2.9479047928741274E-3</v>
      </c>
      <c r="AJ63" s="2">
        <f>+LN(AU13/AT13)*0.1*(1-[1]Parameters!$F$35)</f>
        <v>2.8857421110600402E-3</v>
      </c>
      <c r="AK63" s="2">
        <f>+LN(AV13/AU13)*0.1*(1-[1]Parameters!$F$35)</f>
        <v>2.829640792016887E-3</v>
      </c>
      <c r="AL63" s="2">
        <f>+LN(AW13/AV13)*0.1*(1-[1]Parameters!$F$35)</f>
        <v>2.7790094406663934E-3</v>
      </c>
      <c r="AM63" s="2">
        <f>+LN(AX13/AW13)*0.1*(1-[1]Parameters!$F$35)</f>
        <v>2.7333143986275751E-3</v>
      </c>
      <c r="AN63" s="2">
        <f>+LN(AY13/AX13)*0.1*(1-[1]Parameters!$F$35)</f>
        <v>2.6920741040420753E-3</v>
      </c>
      <c r="AO63" s="2">
        <f>+LN(AZ13/AY13)*0.1*(1-[1]Parameters!$F$35)</f>
        <v>2.6548540027132479E-3</v>
      </c>
      <c r="AP63" s="2">
        <f>+LN(BA13/AZ13)*0.1*(1-[1]Parameters!$F$35)</f>
        <v>2.621261956636485E-3</v>
      </c>
      <c r="AQ63" s="2">
        <f>+LN(BB13/BA13)*0.1*(1-[1]Parameters!$F$35)</f>
        <v>2.5909441012756606E-3</v>
      </c>
      <c r="AR63" s="2">
        <f>+LN(BC13/BB13)*0.1*(1-[1]Parameters!$F$35)</f>
        <v>2.5635811077005686E-3</v>
      </c>
      <c r="AS63" s="2">
        <f>+LN(BD13/BC13)*0.1*(1-[1]Parameters!$F$35)</f>
        <v>2.5388848099953624E-3</v>
      </c>
      <c r="AT63" s="2">
        <f>+LN(BE13/BD13)*0.1*(1-[1]Parameters!$F$35)</f>
        <v>2.5165951622206908E-3</v>
      </c>
      <c r="AU63" s="2">
        <f>+LN(BF13/BE13)*0.1*(1-[1]Parameters!$F$35)</f>
        <v>2.4964774927075796E-3</v>
      </c>
      <c r="AV63" s="2">
        <f>+LN(BG13/BF13)*0.1*(1-[1]Parameters!$F$35)</f>
        <v>2.4783200266139701E-3</v>
      </c>
      <c r="AW63" s="2">
        <f>+LN(BH13/BG13)*0.1*(1-[1]Parameters!$F$35)</f>
        <v>2.4619316505166936E-3</v>
      </c>
      <c r="AX63" s="2">
        <f>+LN(BI13/BH13)*0.1*(1-[1]Parameters!$F$35)</f>
        <v>2.447139895379845E-3</v>
      </c>
      <c r="AY63" s="2">
        <f>+LN(BJ13/BI13)*0.1*(1-[1]Parameters!$F$35)</f>
        <v>2.4337891165527796E-3</v>
      </c>
      <c r="AZ63" s="2">
        <f>+LN(BK13/BJ13)*0.1*(1-[1]Parameters!$F$35)</f>
        <v>2.4217388515393504E-3</v>
      </c>
      <c r="BA63" s="2">
        <f>+LN(BL13/BK13)*0.1*(1-[1]Parameters!$F$35)</f>
        <v>2.4108623381643188E-3</v>
      </c>
      <c r="BB63" s="2">
        <f>+LN(BM13/BL13)*0.1*(1-[1]Parameters!$F$35)</f>
        <v>2.4010451774604709E-3</v>
      </c>
      <c r="BC63" s="2">
        <f>+LN(BN13/BM13)*0.1*(1-[1]Parameters!$F$35)</f>
        <v>2.3921841271348655E-3</v>
      </c>
      <c r="BD63" s="2">
        <f>+LN(BO13/BN13)*0.1*(1-[1]Parameters!$F$35)</f>
        <v>2.3841860128534708E-3</v>
      </c>
      <c r="BE63" s="2">
        <f>+LN(BP13/BO13)*0.1*(1-[1]Parameters!$F$35)</f>
        <v>2.3769667458326512E-3</v>
      </c>
      <c r="BF63" s="2">
        <f>+LN(BQ13/BP13)*0.1*(1-[1]Parameters!$F$35)</f>
        <v>2.3704504363506046E-3</v>
      </c>
      <c r="BG63" s="2">
        <f>+LN(BR13/BQ13)*0.1*(1-[1]Parameters!$F$35)</f>
        <v>2.3645685938080193E-3</v>
      </c>
      <c r="BH63" s="2">
        <f>+LN(BS13/BR13)*0.1*(1-[1]Parameters!$F$35)</f>
        <v>2.3592594048823736E-3</v>
      </c>
      <c r="BI63" s="2">
        <f>+LN(BT13/BS13)*0.1*(1-[1]Parameters!$F$35)</f>
        <v>2.3544670821475065E-3</v>
      </c>
    </row>
    <row r="64" spans="1:61" s="2" customFormat="1" x14ac:dyDescent="0.2">
      <c r="A64" s="2" t="s">
        <v>18</v>
      </c>
      <c r="B64" s="2">
        <v>0</v>
      </c>
      <c r="C64" s="2">
        <f>+LN(N14/M14)*0.1*(1-[1]Parameters!$F$35)</f>
        <v>1.3178150620431796E-2</v>
      </c>
      <c r="D64" s="2">
        <f>+LN(O14/N14)*0.1*(1-[1]Parameters!$F$35)</f>
        <v>1.1156942928642216E-2</v>
      </c>
      <c r="E64" s="2">
        <f>+LN(P14/O14)*0.1*(1-[1]Parameters!$F$35)</f>
        <v>1.0308382404787033E-2</v>
      </c>
      <c r="F64" s="2">
        <f>+LN(Q14/P14)*0.1*(1-[1]Parameters!$F$35)</f>
        <v>9.5412393505623864E-3</v>
      </c>
      <c r="G64" s="2">
        <f>+LN(R14/Q14)*0.1*(1-[1]Parameters!$F$35)</f>
        <v>8.8476992434184925E-3</v>
      </c>
      <c r="H64" s="2">
        <f>+LN(S14/R14)*0.1*(1-[1]Parameters!$F$35)</f>
        <v>8.2206978735404231E-3</v>
      </c>
      <c r="I64" s="2">
        <f>+LN(T14/S14)*0.1*(1-[1]Parameters!$F$35)</f>
        <v>7.6538492758919854E-3</v>
      </c>
      <c r="J64" s="2">
        <f>+LN(U14/T14)*0.1*(1-[1]Parameters!$F$35)</f>
        <v>7.1413805870577446E-3</v>
      </c>
      <c r="K64" s="2">
        <f>+LN(V14/U14)*0.1*(1-[1]Parameters!$F$35)</f>
        <v>6.6780731612400418E-3</v>
      </c>
      <c r="L64" s="2">
        <f>+LN(W14/V14)*0.1*(1-[1]Parameters!$F$35)</f>
        <v>6.2592093437765462E-3</v>
      </c>
      <c r="M64" s="2">
        <f>+LN(X14/W14)*0.1*(1-[1]Parameters!$F$35)</f>
        <v>5.8805243583973594E-3</v>
      </c>
      <c r="N64" s="2">
        <f>+LN(Y14/X14)*0.1*(1-[1]Parameters!$F$35)</f>
        <v>5.538162816728775E-3</v>
      </c>
      <c r="O64" s="2">
        <f>+LN(Z14/Y14)*0.1*(1-[1]Parameters!$F$35)</f>
        <v>5.2286394058063661E-3</v>
      </c>
      <c r="P64" s="2">
        <f>+LN(AA14/Z14)*0.1*(1-[1]Parameters!$F$35)</f>
        <v>4.9488033520738647E-3</v>
      </c>
      <c r="Q64" s="2">
        <f>+LN(AB14/AA14)*0.1*(1-[1]Parameters!$F$35)</f>
        <v>4.6958062989465778E-3</v>
      </c>
      <c r="R64" s="2">
        <f>+LN(AC14/AB14)*0.1*(1-[1]Parameters!$F$35)</f>
        <v>4.4670732699090372E-3</v>
      </c>
      <c r="S64" s="2">
        <f>+LN(AD14/AC14)*0.1*(1-[1]Parameters!$F$35)</f>
        <v>4.2602764206515313E-3</v>
      </c>
      <c r="T64" s="2">
        <f>+LN(AE14/AD14)*0.1*(1-[1]Parameters!$F$35)</f>
        <v>4.0733113122521352E-3</v>
      </c>
      <c r="U64" s="2">
        <f>+LN(AF14/AE14)*0.1*(1-[1]Parameters!$F$35)</f>
        <v>3.9042754631718681E-3</v>
      </c>
      <c r="V64" s="2">
        <f>+LN(AG14/AF14)*0.1*(1-[1]Parameters!$F$35)</f>
        <v>3.7514489611145696E-3</v>
      </c>
      <c r="W64" s="2">
        <f>+LN(AH14/AG14)*0.1*(1-[1]Parameters!$F$35)</f>
        <v>3.6132769368475461E-3</v>
      </c>
      <c r="X64" s="2">
        <f>+LN(AI14/AH14)*0.1*(1-[1]Parameters!$F$35)</f>
        <v>3.4883537211007794E-3</v>
      </c>
      <c r="Y64" s="2">
        <f>+LN(AJ14/AI14)*0.1*(1-[1]Parameters!$F$35)</f>
        <v>3.3754085228539813E-3</v>
      </c>
      <c r="Z64" s="2">
        <f>+LN(AK14/AJ14)*0.1*(1-[1]Parameters!$F$35)</f>
        <v>3.273292482860712E-3</v>
      </c>
      <c r="AA64" s="2">
        <f>+LN(AL14/AK14)*0.1*(1-[1]Parameters!$F$35)</f>
        <v>3.1809669703043875E-3</v>
      </c>
      <c r="AB64" s="2">
        <f>+LN(AM14/AL14)*0.1*(1-[1]Parameters!$F$35)</f>
        <v>3.0974930031741443E-3</v>
      </c>
      <c r="AC64" s="2">
        <f>+LN(AN14/AM14)*0.1*(1-[1]Parameters!$F$35)</f>
        <v>3.0220216844258595E-3</v>
      </c>
      <c r="AD64" s="2">
        <f>+LN(AO14/AN14)*0.1*(1-[1]Parameters!$F$35)</f>
        <v>2.953785556362689E-3</v>
      </c>
      <c r="AE64" s="2">
        <f>+LN(AP14/AO14)*0.1*(1-[1]Parameters!$F$35)</f>
        <v>2.8920907850450575E-3</v>
      </c>
      <c r="AF64" s="2">
        <f>+LN(AQ14/AP14)*0.1*(1-[1]Parameters!$F$35)</f>
        <v>2.8363100950140278E-3</v>
      </c>
      <c r="AG64" s="2">
        <f>+LN(AR14/AQ14)*0.1*(1-[1]Parameters!$F$35)</f>
        <v>2.7858763822689748E-3</v>
      </c>
      <c r="AH64" s="2">
        <f>+LN(AS14/AR14)*0.1*(1-[1]Parameters!$F$35)</f>
        <v>2.740276940365717E-3</v>
      </c>
      <c r="AI64" s="2">
        <f>+LN(AT14/AS14)*0.1*(1-[1]Parameters!$F$35)</f>
        <v>2.699048240757181E-3</v>
      </c>
      <c r="AJ64" s="2">
        <f>+LN(AU14/AT14)*0.1*(1-[1]Parameters!$F$35)</f>
        <v>2.6617712141548131E-3</v>
      </c>
      <c r="AK64" s="2">
        <f>+LN(AV14/AU14)*0.1*(1-[1]Parameters!$F$35)</f>
        <v>2.6280669848021813E-3</v>
      </c>
      <c r="AL64" s="2">
        <f>+LN(AW14/AV14)*0.1*(1-[1]Parameters!$F$35)</f>
        <v>2.5975930141731436E-3</v>
      </c>
      <c r="AM64" s="2">
        <f>+LN(AX14/AW14)*0.1*(1-[1]Parameters!$F$35)</f>
        <v>2.5700396147836767E-3</v>
      </c>
      <c r="AN64" s="2">
        <f>+LN(AY14/AX14)*0.1*(1-[1]Parameters!$F$35)</f>
        <v>2.5451267985825503E-3</v>
      </c>
      <c r="AO64" s="2">
        <f>+LN(AZ14/AY14)*0.1*(1-[1]Parameters!$F$35)</f>
        <v>2.5226014277996882E-3</v>
      </c>
      <c r="AP64" s="2">
        <f>+LN(BA14/AZ14)*0.1*(1-[1]Parameters!$F$35)</f>
        <v>2.5022346392142821E-3</v>
      </c>
      <c r="AQ64" s="2">
        <f>+LN(BB14/BA14)*0.1*(1-[1]Parameters!$F$35)</f>
        <v>2.4838195155956438E-3</v>
      </c>
      <c r="AR64" s="2">
        <f>+LN(BC14/BB14)*0.1*(1-[1]Parameters!$F$35)</f>
        <v>2.4671689805885783E-3</v>
      </c>
      <c r="AS64" s="2">
        <f>+LN(BD14/BC14)*0.1*(1-[1]Parameters!$F$35)</f>
        <v>2.4521138955945986E-3</v>
      </c>
      <c r="AT64" s="2">
        <f>+LN(BE14/BD14)*0.1*(1-[1]Parameters!$F$35)</f>
        <v>2.4385013392599734E-3</v>
      </c>
      <c r="AU64" s="2">
        <f>+LN(BF14/BE14)*0.1*(1-[1]Parameters!$F$35)</f>
        <v>2.4261930520429399E-3</v>
      </c>
      <c r="AV64" s="2">
        <f>+LN(BG14/BF14)*0.1*(1-[1]Parameters!$F$35)</f>
        <v>2.4150640300157626E-3</v>
      </c>
      <c r="AW64" s="2">
        <f>+LN(BH14/BG14)*0.1*(1-[1]Parameters!$F$35)</f>
        <v>2.4050012535783241E-3</v>
      </c>
      <c r="AX64" s="2">
        <f>+LN(BI14/BH14)*0.1*(1-[1]Parameters!$F$35)</f>
        <v>2.3959025381353099E-3</v>
      </c>
      <c r="AY64" s="2">
        <f>+LN(BJ14/BI14)*0.1*(1-[1]Parameters!$F$35)</f>
        <v>2.3876754950326912E-3</v>
      </c>
      <c r="AZ64" s="2">
        <f>+LN(BK14/BJ14)*0.1*(1-[1]Parameters!$F$35)</f>
        <v>2.3802365921712773E-3</v>
      </c>
      <c r="BA64" s="2">
        <f>+LN(BL14/BK14)*0.1*(1-[1]Parameters!$F$35)</f>
        <v>2.3735103047330549E-3</v>
      </c>
      <c r="BB64" s="2">
        <f>+LN(BM14/BL14)*0.1*(1-[1]Parameters!$F$35)</f>
        <v>2.3674283473723392E-3</v>
      </c>
      <c r="BC64" s="2">
        <f>+LN(BN14/BM14)*0.1*(1-[1]Parameters!$F$35)</f>
        <v>2.361928980055549E-3</v>
      </c>
      <c r="BD64" s="2">
        <f>+LN(BO14/BN14)*0.1*(1-[1]Parameters!$F$35)</f>
        <v>2.3569563804820889E-3</v>
      </c>
      <c r="BE64" s="2">
        <f>+LN(BP14/BO14)*0.1*(1-[1]Parameters!$F$35)</f>
        <v>2.3524600766984E-3</v>
      </c>
      <c r="BF64" s="2">
        <f>+LN(BQ14/BP14)*0.1*(1-[1]Parameters!$F$35)</f>
        <v>2.3483944341297844E-3</v>
      </c>
      <c r="BG64" s="2">
        <f>+LN(BR14/BQ14)*0.1*(1-[1]Parameters!$F$35)</f>
        <v>2.3447181918092729E-3</v>
      </c>
      <c r="BH64" s="2">
        <f>+LN(BS14/BR14)*0.1*(1-[1]Parameters!$F$35)</f>
        <v>2.3413940430835251E-3</v>
      </c>
      <c r="BI64" s="2">
        <f>+LN(BT14/BS14)*0.1*(1-[1]Parameters!$F$35)</f>
        <v>2.3383882565285166E-3</v>
      </c>
    </row>
    <row r="65" spans="1:66" s="2" customFormat="1" x14ac:dyDescent="0.2">
      <c r="A65" s="2" t="s">
        <v>19</v>
      </c>
      <c r="B65" s="2">
        <v>0</v>
      </c>
      <c r="C65" s="2">
        <f>+LN(N15/M15)*0.1*(1-[1]Parameters!$F$35)</f>
        <v>1.9563638293536516E-2</v>
      </c>
      <c r="D65" s="2">
        <f>+LN(O15/N15)*0.1*(1-[1]Parameters!$F$35)</f>
        <v>2.4234486754345991E-2</v>
      </c>
      <c r="E65" s="2">
        <f>+LN(P15/O15)*0.1*(1-[1]Parameters!$F$35)</f>
        <v>2.2078171847920443E-2</v>
      </c>
      <c r="F65" s="2">
        <f>+LN(Q15/P15)*0.1*(1-[1]Parameters!$F$35)</f>
        <v>2.0134049849382468E-2</v>
      </c>
      <c r="G65" s="2">
        <f>+LN(R15/Q15)*0.1*(1-[1]Parameters!$F$35)</f>
        <v>1.8381228692356533E-2</v>
      </c>
      <c r="H65" s="2">
        <f>+LN(S15/R15)*0.1*(1-[1]Parameters!$F$35)</f>
        <v>1.6800874377584697E-2</v>
      </c>
      <c r="I65" s="2">
        <f>+LN(T15/S15)*0.1*(1-[1]Parameters!$F$35)</f>
        <v>1.5376008129531816E-2</v>
      </c>
      <c r="J65" s="2">
        <f>+LN(U15/T15)*0.1*(1-[1]Parameters!$F$35)</f>
        <v>1.4091323555333586E-2</v>
      </c>
      <c r="K65" s="2">
        <f>+LN(V15/U15)*0.1*(1-[1]Parameters!$F$35)</f>
        <v>1.2933021832688312E-2</v>
      </c>
      <c r="L65" s="2">
        <f>+LN(W15/V15)*0.1*(1-[1]Parameters!$F$35)</f>
        <v>1.1888663148079973E-2</v>
      </c>
      <c r="M65" s="2">
        <f>+LN(X15/W15)*0.1*(1-[1]Parameters!$F$35)</f>
        <v>1.0947032782270457E-2</v>
      </c>
      <c r="N65" s="2">
        <f>+LN(Y15/X15)*0.1*(1-[1]Parameters!$F$35)</f>
        <v>1.009802039821457E-2</v>
      </c>
      <c r="O65" s="2">
        <f>+LN(Z15/Y15)*0.1*(1-[1]Parameters!$F$35)</f>
        <v>9.3325112291435738E-3</v>
      </c>
      <c r="P65" s="2">
        <f>+LN(AA15/Z15)*0.1*(1-[1]Parameters!$F$35)</f>
        <v>8.6422879930773515E-3</v>
      </c>
      <c r="Q65" s="2">
        <f>+LN(AB15/AA15)*0.1*(1-[1]Parameters!$F$35)</f>
        <v>8.0199424758497159E-3</v>
      </c>
      <c r="R65" s="2">
        <f>+LN(AC15/AB15)*0.1*(1-[1]Parameters!$F$35)</f>
        <v>7.4587958291218526E-3</v>
      </c>
      <c r="S65" s="2">
        <f>+LN(AD15/AC15)*0.1*(1-[1]Parameters!$F$35)</f>
        <v>6.9528267239430683E-3</v>
      </c>
      <c r="T65" s="2">
        <f>+LN(AE15/AD15)*0.1*(1-[1]Parameters!$F$35)</f>
        <v>6.4966065852145186E-3</v>
      </c>
      <c r="U65" s="2">
        <f>+LN(AF15/AE15)*0.1*(1-[1]Parameters!$F$35)</f>
        <v>6.0852412088380102E-3</v>
      </c>
      <c r="V65" s="2">
        <f>+LN(AG15/AF15)*0.1*(1-[1]Parameters!$F$35)</f>
        <v>5.7143181322140864E-3</v>
      </c>
      <c r="W65" s="2">
        <f>+LN(AH15/AG15)*0.1*(1-[1]Parameters!$F$35)</f>
        <v>5.3798591908371142E-3</v>
      </c>
      <c r="X65" s="2">
        <f>+LN(AI15/AH15)*0.1*(1-[1]Parameters!$F$35)</f>
        <v>5.0782777496914261E-3</v>
      </c>
      <c r="Y65" s="2">
        <f>+LN(AJ15/AI15)*0.1*(1-[1]Parameters!$F$35)</f>
        <v>4.8063401485855407E-3</v>
      </c>
      <c r="Z65" s="2">
        <f>+LN(AK15/AJ15)*0.1*(1-[1]Parameters!$F$35)</f>
        <v>4.561130946019119E-3</v>
      </c>
      <c r="AA65" s="2">
        <f>+LN(AL15/AK15)*0.1*(1-[1]Parameters!$F$35)</f>
        <v>4.3400215871469711E-3</v>
      </c>
      <c r="AB65" s="2">
        <f>+LN(AM15/AL15)*0.1*(1-[1]Parameters!$F$35)</f>
        <v>4.1406421583324686E-3</v>
      </c>
      <c r="AC65" s="2">
        <f>+LN(AN15/AM15)*0.1*(1-[1]Parameters!$F$35)</f>
        <v>3.9608559240683376E-3</v>
      </c>
      <c r="AD65" s="2">
        <f>+LN(AO15/AN15)*0.1*(1-[1]Parameters!$F$35)</f>
        <v>3.7987363720409094E-3</v>
      </c>
      <c r="AE65" s="2">
        <f>+LN(AP15/AO15)*0.1*(1-[1]Parameters!$F$35)</f>
        <v>3.6525465191554673E-3</v>
      </c>
      <c r="AF65" s="2">
        <f>+LN(AQ15/AP15)*0.1*(1-[1]Parameters!$F$35)</f>
        <v>3.5207202557133795E-3</v>
      </c>
      <c r="AG65" s="2">
        <f>+LN(AR15/AQ15)*0.1*(1-[1]Parameters!$F$35)</f>
        <v>3.4018455268983909E-3</v>
      </c>
      <c r="AH65" s="2">
        <f>+LN(AS15/AR15)*0.1*(1-[1]Parameters!$F$35)</f>
        <v>3.2946491705321897E-3</v>
      </c>
      <c r="AI65" s="2">
        <f>+LN(AT15/AS15)*0.1*(1-[1]Parameters!$F$35)</f>
        <v>3.197983247907034E-3</v>
      </c>
      <c r="AJ65" s="2">
        <f>+LN(AU15/AT15)*0.1*(1-[1]Parameters!$F$35)</f>
        <v>3.1108127205896632E-3</v>
      </c>
      <c r="AK65" s="2">
        <f>+LN(AV15/AU15)*0.1*(1-[1]Parameters!$F$35)</f>
        <v>3.032204340593557E-3</v>
      </c>
      <c r="AL65" s="2">
        <f>+LN(AW15/AV15)*0.1*(1-[1]Parameters!$F$35)</f>
        <v>2.9613166343853852E-3</v>
      </c>
      <c r="AM65" s="2">
        <f>+LN(AX15/AW15)*0.1*(1-[1]Parameters!$F$35)</f>
        <v>2.8973908729746718E-3</v>
      </c>
      <c r="AN65" s="2">
        <f>+LN(AY15/AX15)*0.1*(1-[1]Parameters!$F$35)</f>
        <v>2.8397429309544673E-3</v>
      </c>
      <c r="AO65" s="2">
        <f>+LN(AZ15/AY15)*0.1*(1-[1]Parameters!$F$35)</f>
        <v>2.7877559469344036E-3</v>
      </c>
      <c r="AP65" s="2">
        <f>+LN(BA15/AZ15)*0.1*(1-[1]Parameters!$F$35)</f>
        <v>2.7408737064355216E-3</v>
      </c>
      <c r="AQ65" s="2">
        <f>+LN(BB15/BA15)*0.1*(1-[1]Parameters!$F$35)</f>
        <v>2.6985946760947782E-3</v>
      </c>
      <c r="AR65" s="2">
        <f>+LN(BC15/BB15)*0.1*(1-[1]Parameters!$F$35)</f>
        <v>2.6604666250377934E-3</v>
      </c>
      <c r="AS65" s="2">
        <f>+LN(BD15/BC15)*0.1*(1-[1]Parameters!$F$35)</f>
        <v>2.6260817755988757E-3</v>
      </c>
      <c r="AT65" s="2">
        <f>+LN(BE15/BD15)*0.1*(1-[1]Parameters!$F$35)</f>
        <v>2.5950724312638219E-3</v>
      </c>
      <c r="AU65" s="2">
        <f>+LN(BF15/BE15)*0.1*(1-[1]Parameters!$F$35)</f>
        <v>2.5671070348464121E-3</v>
      </c>
      <c r="AV65" s="2">
        <f>+LN(BG15/BF15)*0.1*(1-[1]Parameters!$F$35)</f>
        <v>2.5418866145389008E-3</v>
      </c>
      <c r="AW65" s="2">
        <f>+LN(BH15/BG15)*0.1*(1-[1]Parameters!$F$35)</f>
        <v>2.519141579649145E-3</v>
      </c>
      <c r="AX65" s="2">
        <f>+LN(BI15/BH15)*0.1*(1-[1]Parameters!$F$35)</f>
        <v>2.4986288315990445E-3</v>
      </c>
      <c r="AY65" s="2">
        <f>+LN(BJ15/BI15)*0.1*(1-[1]Parameters!$F$35)</f>
        <v>2.4801291591500466E-3</v>
      </c>
      <c r="AZ65" s="2">
        <f>+LN(BK15/BJ15)*0.1*(1-[1]Parameters!$F$35)</f>
        <v>2.4634448898769186E-3</v>
      </c>
      <c r="BA65" s="2">
        <f>+LN(BL15/BK15)*0.1*(1-[1]Parameters!$F$35)</f>
        <v>2.4483977726680976E-3</v>
      </c>
      <c r="BB65" s="2">
        <f>+LN(BM15/BL15)*0.1*(1-[1]Parameters!$F$35)</f>
        <v>2.4348270685139077E-3</v>
      </c>
      <c r="BC65" s="2">
        <f>+LN(BN15/BM15)*0.1*(1-[1]Parameters!$F$35)</f>
        <v>2.4225878290829498E-3</v>
      </c>
      <c r="BD65" s="2">
        <f>+LN(BO15/BN15)*0.1*(1-[1]Parameters!$F$35)</f>
        <v>2.4115493446067678E-3</v>
      </c>
      <c r="BE65" s="2">
        <f>+LN(BP15/BO15)*0.1*(1-[1]Parameters!$F$35)</f>
        <v>2.4015937444105883E-3</v>
      </c>
      <c r="BF65" s="2">
        <f>+LN(BQ15/BP15)*0.1*(1-[1]Parameters!$F$35)</f>
        <v>2.3926147350707425E-3</v>
      </c>
      <c r="BG65" s="2">
        <f>+LN(BR15/BQ15)*0.1*(1-[1]Parameters!$F$35)</f>
        <v>2.3845164626561622E-3</v>
      </c>
      <c r="BH65" s="2">
        <f>+LN(BS15/BR15)*0.1*(1-[1]Parameters!$F$35)</f>
        <v>2.3772124868457244E-3</v>
      </c>
      <c r="BI65" s="2">
        <f>+LN(BT15/BS15)*0.1*(1-[1]Parameters!$F$35)</f>
        <v>2.3706248559144873E-3</v>
      </c>
    </row>
    <row r="66" spans="1:66" x14ac:dyDescent="0.2">
      <c r="A66" s="2" t="s">
        <v>33</v>
      </c>
      <c r="B66" s="2">
        <v>0</v>
      </c>
      <c r="C66" s="2">
        <f>+SUMPRODUCT(C54:C65*$B108:$B119)/SUM($B108:$B119)</f>
        <v>1.7911793760586704E-2</v>
      </c>
      <c r="D66" s="2">
        <f t="shared" ref="D66:AF66" si="23">+SUMPRODUCT(D54:D65*$B108:$B119)/SUM($B108:$B119)</f>
        <v>1.4300904661922378E-2</v>
      </c>
      <c r="E66" s="2">
        <f t="shared" si="23"/>
        <v>1.3137947964739187E-2</v>
      </c>
      <c r="F66" s="2">
        <f t="shared" si="23"/>
        <v>1.2087848354519329E-2</v>
      </c>
      <c r="G66" s="2">
        <f t="shared" si="23"/>
        <v>1.113964734697972E-2</v>
      </c>
      <c r="H66" s="2">
        <f t="shared" si="23"/>
        <v>1.0283451166745542E-2</v>
      </c>
      <c r="I66" s="2">
        <f t="shared" si="23"/>
        <v>9.5103272397765882E-3</v>
      </c>
      <c r="J66" s="2">
        <f t="shared" si="23"/>
        <v>8.8122107545538751E-3</v>
      </c>
      <c r="K66" s="2">
        <f t="shared" si="23"/>
        <v>8.1818203119865748E-3</v>
      </c>
      <c r="L66" s="2">
        <f t="shared" si="23"/>
        <v>7.6125817794484105E-3</v>
      </c>
      <c r="M66" s="2">
        <f t="shared" si="23"/>
        <v>7.0985595505020501E-3</v>
      </c>
      <c r="N66" s="2">
        <f t="shared" si="23"/>
        <v>6.6343944896230002E-3</v>
      </c>
      <c r="O66" s="2">
        <f t="shared" si="23"/>
        <v>6.2152479114111698E-3</v>
      </c>
      <c r="P66" s="2">
        <f t="shared" si="23"/>
        <v>5.8367510071181813E-3</v>
      </c>
      <c r="Q66" s="2">
        <f t="shared" si="23"/>
        <v>5.4949591884864693E-3</v>
      </c>
      <c r="R66" s="2">
        <f t="shared" si="23"/>
        <v>5.1863108704949257E-3</v>
      </c>
      <c r="S66" s="2">
        <f t="shared" si="23"/>
        <v>4.9075902611788362E-3</v>
      </c>
      <c r="T66" s="2">
        <f t="shared" si="23"/>
        <v>4.6558937687267033E-3</v>
      </c>
      <c r="U66" s="2">
        <f t="shared" si="23"/>
        <v>4.4285996739989791E-3</v>
      </c>
      <c r="V66" s="2">
        <f t="shared" si="23"/>
        <v>4.2233407508589678E-3</v>
      </c>
      <c r="W66" s="2">
        <f t="shared" si="23"/>
        <v>4.0379795476175135E-3</v>
      </c>
      <c r="X66" s="2">
        <f t="shared" si="23"/>
        <v>3.8705860707937624E-3</v>
      </c>
      <c r="Y66" s="2">
        <f t="shared" si="23"/>
        <v>3.7194176375776556E-3</v>
      </c>
      <c r="Z66" s="2">
        <f t="shared" si="23"/>
        <v>3.5829006861120231E-3</v>
      </c>
      <c r="AA66" s="2">
        <f t="shared" si="23"/>
        <v>3.4596143532305791E-3</v>
      </c>
      <c r="AB66" s="2">
        <f t="shared" si="23"/>
        <v>3.3482756478077076E-3</v>
      </c>
      <c r="AC66" s="2">
        <f t="shared" si="23"/>
        <v>3.2477260645960566E-3</v>
      </c>
      <c r="AD66" s="2">
        <f t="shared" si="23"/>
        <v>3.1569194985158595E-3</v>
      </c>
      <c r="AE66" s="2">
        <f t="shared" si="23"/>
        <v>3.0749113329829299E-3</v>
      </c>
      <c r="AF66" s="2">
        <f t="shared" si="23"/>
        <v>3.0008485881581021E-3</v>
      </c>
    </row>
    <row r="68" spans="1:66" x14ac:dyDescent="0.2">
      <c r="H68" s="1"/>
    </row>
    <row r="70" spans="1:66" ht="18" x14ac:dyDescent="0.2">
      <c r="A70" s="23" t="s">
        <v>34</v>
      </c>
      <c r="B70" s="9"/>
    </row>
    <row r="71" spans="1:66" ht="48" x14ac:dyDescent="0.2">
      <c r="A71" t="s">
        <v>35</v>
      </c>
      <c r="B71" s="25" t="s">
        <v>36</v>
      </c>
      <c r="C71" s="25" t="s">
        <v>1</v>
      </c>
      <c r="D71" s="25" t="s">
        <v>37</v>
      </c>
      <c r="E71" s="25" t="s">
        <v>38</v>
      </c>
      <c r="F71" s="25" t="s">
        <v>39</v>
      </c>
      <c r="G71" s="26" t="s">
        <v>40</v>
      </c>
      <c r="H71" s="25">
        <v>2015</v>
      </c>
      <c r="I71" s="25">
        <f t="shared" ref="I71:S71" si="24">+H71+10</f>
        <v>2025</v>
      </c>
      <c r="J71" s="25">
        <f t="shared" si="24"/>
        <v>2035</v>
      </c>
      <c r="K71" s="25">
        <f t="shared" si="24"/>
        <v>2045</v>
      </c>
      <c r="L71" s="25">
        <f t="shared" si="24"/>
        <v>2055</v>
      </c>
      <c r="M71" s="25">
        <f t="shared" si="24"/>
        <v>2065</v>
      </c>
      <c r="N71" s="25">
        <f t="shared" si="24"/>
        <v>2075</v>
      </c>
      <c r="O71" s="25">
        <f t="shared" si="24"/>
        <v>2085</v>
      </c>
      <c r="P71" s="25">
        <f t="shared" si="24"/>
        <v>2095</v>
      </c>
      <c r="Q71" s="25">
        <f t="shared" si="24"/>
        <v>2105</v>
      </c>
      <c r="R71" s="25">
        <f t="shared" si="24"/>
        <v>2115</v>
      </c>
      <c r="S71" s="25">
        <f t="shared" si="24"/>
        <v>2125</v>
      </c>
    </row>
    <row r="72" spans="1:66" x14ac:dyDescent="0.2">
      <c r="A72" t="s">
        <v>8</v>
      </c>
      <c r="B72" s="5">
        <v>-2.2475676584755785E-2</v>
      </c>
      <c r="C72" s="5">
        <v>5.0000000000000001E-3</v>
      </c>
      <c r="D72" s="1">
        <f>+B72+C72</f>
        <v>-1.7475676584755784E-2</v>
      </c>
      <c r="E72" s="27">
        <f>+[1]Parameters!B22</f>
        <v>0.1</v>
      </c>
      <c r="F72" s="2">
        <f>+[1]Parameters!B23</f>
        <v>-2.5000000000000001E-3</v>
      </c>
      <c r="G72" s="28">
        <f>+B72</f>
        <v>-2.2475676584755785E-2</v>
      </c>
      <c r="H72" s="29">
        <f>+$F72+($D72-$F72)</f>
        <v>-1.7475676584755784E-2</v>
      </c>
      <c r="I72" s="29">
        <f>+$F72+(H72-$F72)*(1-$E72)</f>
        <v>-1.5978108926280207E-2</v>
      </c>
      <c r="J72" s="1">
        <f t="shared" ref="J72:Y83" si="25">+$F72+(I72-$F72)*(1-$E72)</f>
        <v>-1.4630298033652187E-2</v>
      </c>
      <c r="K72" s="1">
        <f t="shared" si="25"/>
        <v>-1.3417268230286968E-2</v>
      </c>
      <c r="L72" s="1">
        <f t="shared" si="25"/>
        <v>-1.2325541407258271E-2</v>
      </c>
      <c r="M72" s="1">
        <f t="shared" si="25"/>
        <v>-1.1342987266532444E-2</v>
      </c>
      <c r="N72" s="1">
        <f t="shared" si="25"/>
        <v>-1.0458688539879199E-2</v>
      </c>
      <c r="O72" s="1">
        <f t="shared" si="25"/>
        <v>-9.6628196858912791E-3</v>
      </c>
      <c r="P72" s="1">
        <f t="shared" si="25"/>
        <v>-8.9465377173021509E-3</v>
      </c>
      <c r="Q72" s="1">
        <f t="shared" si="25"/>
        <v>-8.3018839455719362E-3</v>
      </c>
      <c r="R72" s="1">
        <f t="shared" si="25"/>
        <v>-7.7216955510147432E-3</v>
      </c>
      <c r="S72" s="1">
        <f t="shared" si="25"/>
        <v>-7.1995259959132685E-3</v>
      </c>
      <c r="T72" s="1">
        <f t="shared" si="25"/>
        <v>-6.7295733963219414E-3</v>
      </c>
      <c r="U72" s="1">
        <f t="shared" si="25"/>
        <v>-6.3066160566897468E-3</v>
      </c>
      <c r="V72" s="1">
        <f t="shared" si="25"/>
        <v>-5.9259544510207717E-3</v>
      </c>
      <c r="W72" s="1">
        <f t="shared" si="25"/>
        <v>-5.5833590059186948E-3</v>
      </c>
      <c r="X72" s="1">
        <f t="shared" si="25"/>
        <v>-5.2750231053268256E-3</v>
      </c>
      <c r="Y72" s="1">
        <f t="shared" si="25"/>
        <v>-4.9975207947941429E-3</v>
      </c>
      <c r="Z72" s="1">
        <f t="shared" ref="Z72:AO83" si="26">+$F72+(Y72-$F72)*(1-$E72)</f>
        <v>-4.7477687153147288E-3</v>
      </c>
      <c r="AA72" s="1">
        <f t="shared" si="26"/>
        <v>-4.5229918437832556E-3</v>
      </c>
      <c r="AB72" s="1">
        <f t="shared" si="26"/>
        <v>-4.3206926594049301E-3</v>
      </c>
      <c r="AC72" s="1">
        <f t="shared" si="26"/>
        <v>-4.1386233934644374E-3</v>
      </c>
      <c r="AD72" s="1">
        <f t="shared" si="26"/>
        <v>-3.9747610541179933E-3</v>
      </c>
      <c r="AE72" s="1">
        <f t="shared" si="26"/>
        <v>-3.8272849487061941E-3</v>
      </c>
      <c r="AF72" s="1">
        <f t="shared" si="26"/>
        <v>-3.6945564538355749E-3</v>
      </c>
      <c r="AG72" s="1">
        <f t="shared" si="26"/>
        <v>-3.5751008084520175E-3</v>
      </c>
      <c r="AH72" s="1">
        <f t="shared" si="26"/>
        <v>-3.4675907276068155E-3</v>
      </c>
      <c r="AI72" s="1">
        <f t="shared" si="26"/>
        <v>-3.3708316548461338E-3</v>
      </c>
      <c r="AJ72" s="1">
        <f t="shared" si="26"/>
        <v>-3.2837484893615205E-3</v>
      </c>
      <c r="AK72" s="1">
        <f t="shared" si="26"/>
        <v>-3.2053736404253682E-3</v>
      </c>
      <c r="AL72" s="1">
        <f t="shared" si="26"/>
        <v>-3.1348362763828313E-3</v>
      </c>
      <c r="AM72" s="1">
        <f t="shared" si="26"/>
        <v>-3.0713526487445484E-3</v>
      </c>
      <c r="AN72" s="1">
        <f t="shared" si="26"/>
        <v>-3.0142173838700937E-3</v>
      </c>
      <c r="AO72" s="1">
        <f t="shared" si="26"/>
        <v>-2.9627956454830844E-3</v>
      </c>
      <c r="AP72" s="1">
        <f t="shared" ref="AP72:BN82" si="27">+$F72+(AO72-$F72)*(1-$E72)</f>
        <v>-2.9165160809347759E-3</v>
      </c>
      <c r="AQ72" s="1">
        <f t="shared" si="27"/>
        <v>-2.8748644728412982E-3</v>
      </c>
      <c r="AR72" s="1">
        <f t="shared" si="27"/>
        <v>-2.8373780255571686E-3</v>
      </c>
      <c r="AS72" s="1">
        <f t="shared" si="27"/>
        <v>-2.8036402230014515E-3</v>
      </c>
      <c r="AT72" s="1">
        <f t="shared" si="27"/>
        <v>-2.7732762007013066E-3</v>
      </c>
      <c r="AU72" s="1">
        <f t="shared" si="27"/>
        <v>-2.7459485806311757E-3</v>
      </c>
      <c r="AV72" s="1">
        <f t="shared" si="27"/>
        <v>-2.721353722568058E-3</v>
      </c>
      <c r="AW72" s="1">
        <f t="shared" si="27"/>
        <v>-2.6992183503112524E-3</v>
      </c>
      <c r="AX72" s="1">
        <f t="shared" si="27"/>
        <v>-2.679296515280127E-3</v>
      </c>
      <c r="AY72" s="1">
        <f t="shared" si="27"/>
        <v>-2.6613668637521142E-3</v>
      </c>
      <c r="AZ72" s="1">
        <f t="shared" si="27"/>
        <v>-2.6452301773769028E-3</v>
      </c>
      <c r="BA72" s="1">
        <f t="shared" si="27"/>
        <v>-2.6307071596392124E-3</v>
      </c>
      <c r="BB72" s="1">
        <f t="shared" si="27"/>
        <v>-2.617636443675291E-3</v>
      </c>
      <c r="BC72" s="1">
        <f t="shared" si="27"/>
        <v>-2.6058727993077619E-3</v>
      </c>
      <c r="BD72" s="1">
        <f t="shared" si="27"/>
        <v>-2.5952855193769856E-3</v>
      </c>
      <c r="BE72" s="1">
        <f t="shared" si="27"/>
        <v>-2.5857569674392869E-3</v>
      </c>
      <c r="BF72" s="1">
        <f t="shared" si="27"/>
        <v>-2.5771812706953581E-3</v>
      </c>
      <c r="BG72" s="1">
        <f t="shared" si="27"/>
        <v>-2.5694631436258223E-3</v>
      </c>
      <c r="BH72" s="1">
        <f t="shared" si="27"/>
        <v>-2.56251682926324E-3</v>
      </c>
      <c r="BI72" s="1">
        <f t="shared" si="27"/>
        <v>-2.5562651463369159E-3</v>
      </c>
      <c r="BJ72" s="1">
        <f t="shared" si="27"/>
        <v>-2.5506386317032245E-3</v>
      </c>
      <c r="BK72" s="1">
        <f t="shared" si="27"/>
        <v>-2.5455747685329019E-3</v>
      </c>
      <c r="BL72" s="1">
        <f t="shared" si="27"/>
        <v>-2.5410172916796119E-3</v>
      </c>
      <c r="BM72" s="1">
        <f t="shared" si="27"/>
        <v>-2.5369155625116508E-3</v>
      </c>
      <c r="BN72" s="1">
        <f t="shared" si="27"/>
        <v>-2.5332240062604858E-3</v>
      </c>
    </row>
    <row r="73" spans="1:66" x14ac:dyDescent="0.2">
      <c r="A73" s="9" t="s">
        <v>41</v>
      </c>
      <c r="B73" s="5">
        <v>-1.6957232450682921E-2</v>
      </c>
      <c r="C73" s="5">
        <v>2.5000000000000001E-3</v>
      </c>
      <c r="D73" s="1">
        <f t="shared" ref="D73:D83" si="28">+B73+C73</f>
        <v>-1.445723245068292E-2</v>
      </c>
      <c r="E73" s="27">
        <f>+E72</f>
        <v>0.1</v>
      </c>
      <c r="F73" s="2">
        <f>+F72</f>
        <v>-2.5000000000000001E-3</v>
      </c>
      <c r="G73" s="28">
        <f t="shared" ref="G73:G83" si="29">+B73</f>
        <v>-1.6957232450682921E-2</v>
      </c>
      <c r="H73" s="29">
        <f>+$F73+($D73-$F73)</f>
        <v>-1.445723245068292E-2</v>
      </c>
      <c r="I73" s="29">
        <f t="shared" ref="I73:X83" si="30">+$F73+(H73-$F73)*(1-$E73)</f>
        <v>-1.3261509205614629E-2</v>
      </c>
      <c r="J73" s="1">
        <f t="shared" si="30"/>
        <v>-1.2185358285053167E-2</v>
      </c>
      <c r="K73" s="1">
        <f t="shared" si="30"/>
        <v>-1.1216822456547851E-2</v>
      </c>
      <c r="L73" s="1">
        <f t="shared" si="30"/>
        <v>-1.0345140210893066E-2</v>
      </c>
      <c r="M73" s="1">
        <f t="shared" si="30"/>
        <v>-9.5606261898037587E-3</v>
      </c>
      <c r="N73" s="1">
        <f t="shared" si="30"/>
        <v>-8.8545635708233827E-3</v>
      </c>
      <c r="O73" s="1">
        <f t="shared" si="30"/>
        <v>-8.2191072137410438E-3</v>
      </c>
      <c r="P73" s="1">
        <f t="shared" si="30"/>
        <v>-7.6471964923669391E-3</v>
      </c>
      <c r="Q73" s="1">
        <f t="shared" si="30"/>
        <v>-7.1324768431302449E-3</v>
      </c>
      <c r="R73" s="1">
        <f t="shared" si="30"/>
        <v>-6.6692291588172203E-3</v>
      </c>
      <c r="S73" s="1">
        <f t="shared" si="30"/>
        <v>-6.2523062429354981E-3</v>
      </c>
      <c r="T73" s="1">
        <f t="shared" si="30"/>
        <v>-5.8770756186419483E-3</v>
      </c>
      <c r="U73" s="1">
        <f t="shared" si="30"/>
        <v>-5.5393680567777537E-3</v>
      </c>
      <c r="V73" s="1">
        <f t="shared" si="30"/>
        <v>-5.2354312510999781E-3</v>
      </c>
      <c r="W73" s="1">
        <f t="shared" si="30"/>
        <v>-4.96188812598998E-3</v>
      </c>
      <c r="X73" s="1">
        <f t="shared" si="30"/>
        <v>-4.7156993133909818E-3</v>
      </c>
      <c r="Y73" s="1">
        <f t="shared" si="25"/>
        <v>-4.4941293820518835E-3</v>
      </c>
      <c r="Z73" s="1">
        <f t="shared" si="26"/>
        <v>-4.2947164438466951E-3</v>
      </c>
      <c r="AA73" s="1">
        <f t="shared" si="26"/>
        <v>-4.1152447994620258E-3</v>
      </c>
      <c r="AB73" s="1">
        <f t="shared" si="26"/>
        <v>-3.9537203195158235E-3</v>
      </c>
      <c r="AC73" s="1">
        <f t="shared" si="26"/>
        <v>-3.8083482875642411E-3</v>
      </c>
      <c r="AD73" s="1">
        <f t="shared" si="26"/>
        <v>-3.6775134588078171E-3</v>
      </c>
      <c r="AE73" s="1">
        <f t="shared" si="26"/>
        <v>-3.5597621129270355E-3</v>
      </c>
      <c r="AF73" s="1">
        <f t="shared" si="26"/>
        <v>-3.4537859016343319E-3</v>
      </c>
      <c r="AG73" s="1">
        <f t="shared" si="26"/>
        <v>-3.3584073114708989E-3</v>
      </c>
      <c r="AH73" s="1">
        <f t="shared" si="26"/>
        <v>-3.2725665803238092E-3</v>
      </c>
      <c r="AI73" s="1">
        <f t="shared" si="26"/>
        <v>-3.1953099222914285E-3</v>
      </c>
      <c r="AJ73" s="1">
        <f t="shared" si="26"/>
        <v>-3.1257789300622855E-3</v>
      </c>
      <c r="AK73" s="1">
        <f t="shared" si="26"/>
        <v>-3.0632010370560568E-3</v>
      </c>
      <c r="AL73" s="1">
        <f t="shared" si="26"/>
        <v>-3.0068809333504511E-3</v>
      </c>
      <c r="AM73" s="1">
        <f t="shared" si="26"/>
        <v>-2.956192840015406E-3</v>
      </c>
      <c r="AN73" s="1">
        <f t="shared" si="26"/>
        <v>-2.9105735560138657E-3</v>
      </c>
      <c r="AO73" s="1">
        <f t="shared" si="26"/>
        <v>-2.8695162004124791E-3</v>
      </c>
      <c r="AP73" s="1">
        <f t="shared" si="27"/>
        <v>-2.8325645803712312E-3</v>
      </c>
      <c r="AQ73" s="1">
        <f t="shared" si="27"/>
        <v>-2.799308122334108E-3</v>
      </c>
      <c r="AR73" s="1">
        <f t="shared" si="27"/>
        <v>-2.7693773101006972E-3</v>
      </c>
      <c r="AS73" s="1">
        <f t="shared" si="27"/>
        <v>-2.7424395790906276E-3</v>
      </c>
      <c r="AT73" s="1">
        <f t="shared" si="27"/>
        <v>-2.718195621181565E-3</v>
      </c>
      <c r="AU73" s="1">
        <f t="shared" si="27"/>
        <v>-2.6963760590634086E-3</v>
      </c>
      <c r="AV73" s="1">
        <f t="shared" si="27"/>
        <v>-2.6767384531570675E-3</v>
      </c>
      <c r="AW73" s="1">
        <f t="shared" si="27"/>
        <v>-2.6590646078413606E-3</v>
      </c>
      <c r="AX73" s="1">
        <f t="shared" si="27"/>
        <v>-2.6431581470572245E-3</v>
      </c>
      <c r="AY73" s="1">
        <f t="shared" si="27"/>
        <v>-2.6288423323515019E-3</v>
      </c>
      <c r="AZ73" s="1">
        <f t="shared" si="27"/>
        <v>-2.6159580991163517E-3</v>
      </c>
      <c r="BA73" s="1">
        <f t="shared" si="27"/>
        <v>-2.6043622892047164E-3</v>
      </c>
      <c r="BB73" s="1">
        <f t="shared" si="27"/>
        <v>-2.5939260602842449E-3</v>
      </c>
      <c r="BC73" s="1">
        <f t="shared" si="27"/>
        <v>-2.5845334542558204E-3</v>
      </c>
      <c r="BD73" s="1">
        <f t="shared" si="27"/>
        <v>-2.5760801088302383E-3</v>
      </c>
      <c r="BE73" s="1">
        <f t="shared" si="27"/>
        <v>-2.5684720979472146E-3</v>
      </c>
      <c r="BF73" s="1">
        <f t="shared" si="27"/>
        <v>-2.5616248881524931E-3</v>
      </c>
      <c r="BG73" s="1">
        <f t="shared" si="27"/>
        <v>-2.5554623993372439E-3</v>
      </c>
      <c r="BH73" s="1">
        <f t="shared" si="27"/>
        <v>-2.5499161594035196E-3</v>
      </c>
      <c r="BI73" s="1">
        <f t="shared" si="27"/>
        <v>-2.5449245434631678E-3</v>
      </c>
      <c r="BJ73" s="1">
        <f t="shared" si="27"/>
        <v>-2.5404320891168511E-3</v>
      </c>
      <c r="BK73" s="1">
        <f t="shared" si="27"/>
        <v>-2.5363888802051658E-3</v>
      </c>
      <c r="BL73" s="1">
        <f t="shared" si="27"/>
        <v>-2.532749992184649E-3</v>
      </c>
      <c r="BM73" s="1">
        <f t="shared" si="27"/>
        <v>-2.529474992966184E-3</v>
      </c>
      <c r="BN73" s="1">
        <f t="shared" si="27"/>
        <v>-2.5265274936695655E-3</v>
      </c>
    </row>
    <row r="74" spans="1:66" x14ac:dyDescent="0.2">
      <c r="A74" t="s">
        <v>10</v>
      </c>
      <c r="B74" s="5">
        <v>-2.4892488570607456E-3</v>
      </c>
      <c r="C74" s="5">
        <v>-1.4999999999999999E-2</v>
      </c>
      <c r="D74" s="1">
        <f t="shared" si="28"/>
        <v>-1.7489248857060744E-2</v>
      </c>
      <c r="E74" s="27">
        <f t="shared" ref="E74:F83" si="31">+E73</f>
        <v>0.1</v>
      </c>
      <c r="F74" s="2">
        <f t="shared" si="31"/>
        <v>-2.5000000000000001E-3</v>
      </c>
      <c r="G74" s="28">
        <f t="shared" si="29"/>
        <v>-2.4892488570607456E-3</v>
      </c>
      <c r="H74" s="29">
        <f t="shared" ref="H74:H83" si="32">+$F74+($D74-$F74)</f>
        <v>-1.7489248857060744E-2</v>
      </c>
      <c r="I74" s="29">
        <f t="shared" si="30"/>
        <v>-1.5990323971354668E-2</v>
      </c>
      <c r="J74" s="1">
        <f t="shared" si="30"/>
        <v>-1.4641291574219201E-2</v>
      </c>
      <c r="K74" s="1">
        <f t="shared" si="30"/>
        <v>-1.342716241679728E-2</v>
      </c>
      <c r="L74" s="1">
        <f t="shared" si="30"/>
        <v>-1.2334446175117553E-2</v>
      </c>
      <c r="M74" s="1">
        <f t="shared" si="30"/>
        <v>-1.1351001557605798E-2</v>
      </c>
      <c r="N74" s="1">
        <f t="shared" si="30"/>
        <v>-1.0465901401845218E-2</v>
      </c>
      <c r="O74" s="1">
        <f t="shared" si="30"/>
        <v>-9.6693112616606965E-3</v>
      </c>
      <c r="P74" s="1">
        <f t="shared" si="30"/>
        <v>-8.952380135494627E-3</v>
      </c>
      <c r="Q74" s="1">
        <f t="shared" si="30"/>
        <v>-8.307142121945164E-3</v>
      </c>
      <c r="R74" s="1">
        <f t="shared" si="30"/>
        <v>-7.7264279097506473E-3</v>
      </c>
      <c r="S74" s="1">
        <f t="shared" si="30"/>
        <v>-7.2037851187755821E-3</v>
      </c>
      <c r="T74" s="1">
        <f t="shared" si="30"/>
        <v>-6.733406606898024E-3</v>
      </c>
      <c r="U74" s="1">
        <f t="shared" si="30"/>
        <v>-6.3100659462082213E-3</v>
      </c>
      <c r="V74" s="1">
        <f t="shared" si="30"/>
        <v>-5.9290593515873994E-3</v>
      </c>
      <c r="W74" s="1">
        <f t="shared" si="30"/>
        <v>-5.5861534164286589E-3</v>
      </c>
      <c r="X74" s="1">
        <f t="shared" si="30"/>
        <v>-5.277538074785793E-3</v>
      </c>
      <c r="Y74" s="1">
        <f t="shared" si="25"/>
        <v>-4.9997842673072139E-3</v>
      </c>
      <c r="Z74" s="1">
        <f t="shared" si="26"/>
        <v>-4.7498058405764931E-3</v>
      </c>
      <c r="AA74" s="1">
        <f t="shared" si="26"/>
        <v>-4.524825256518844E-3</v>
      </c>
      <c r="AB74" s="1">
        <f t="shared" si="26"/>
        <v>-4.3223427308669597E-3</v>
      </c>
      <c r="AC74" s="1">
        <f t="shared" si="26"/>
        <v>-4.1401084577802633E-3</v>
      </c>
      <c r="AD74" s="1">
        <f t="shared" si="26"/>
        <v>-3.9760976120022367E-3</v>
      </c>
      <c r="AE74" s="1">
        <f t="shared" si="26"/>
        <v>-3.8284878508020133E-3</v>
      </c>
      <c r="AF74" s="1">
        <f t="shared" si="26"/>
        <v>-3.6956390657218122E-3</v>
      </c>
      <c r="AG74" s="1">
        <f t="shared" si="26"/>
        <v>-3.5760751591496311E-3</v>
      </c>
      <c r="AH74" s="1">
        <f t="shared" si="26"/>
        <v>-3.468467643234668E-3</v>
      </c>
      <c r="AI74" s="1">
        <f t="shared" si="26"/>
        <v>-3.3716208789112013E-3</v>
      </c>
      <c r="AJ74" s="1">
        <f t="shared" si="26"/>
        <v>-3.2844587910200811E-3</v>
      </c>
      <c r="AK74" s="1">
        <f t="shared" si="26"/>
        <v>-3.206012911918073E-3</v>
      </c>
      <c r="AL74" s="1">
        <f t="shared" si="26"/>
        <v>-3.1354116207262658E-3</v>
      </c>
      <c r="AM74" s="1">
        <f t="shared" si="26"/>
        <v>-3.0718704586536394E-3</v>
      </c>
      <c r="AN74" s="1">
        <f t="shared" si="26"/>
        <v>-3.0146834127882756E-3</v>
      </c>
      <c r="AO74" s="1">
        <f t="shared" si="26"/>
        <v>-2.963215071509448E-3</v>
      </c>
      <c r="AP74" s="1">
        <f t="shared" si="27"/>
        <v>-2.9168935643585033E-3</v>
      </c>
      <c r="AQ74" s="1">
        <f t="shared" si="27"/>
        <v>-2.8752042079226532E-3</v>
      </c>
      <c r="AR74" s="1">
        <f t="shared" si="27"/>
        <v>-2.8376837871303879E-3</v>
      </c>
      <c r="AS74" s="1">
        <f t="shared" si="27"/>
        <v>-2.8039154084173491E-3</v>
      </c>
      <c r="AT74" s="1">
        <f t="shared" si="27"/>
        <v>-2.7735238675756142E-3</v>
      </c>
      <c r="AU74" s="1">
        <f t="shared" si="27"/>
        <v>-2.7461714808180528E-3</v>
      </c>
      <c r="AV74" s="1">
        <f t="shared" si="27"/>
        <v>-2.7215543327362476E-3</v>
      </c>
      <c r="AW74" s="1">
        <f t="shared" si="27"/>
        <v>-2.6993988994626229E-3</v>
      </c>
      <c r="AX74" s="1">
        <f t="shared" si="27"/>
        <v>-2.6794590095163607E-3</v>
      </c>
      <c r="AY74" s="1">
        <f t="shared" si="27"/>
        <v>-2.6615131085647248E-3</v>
      </c>
      <c r="AZ74" s="1">
        <f t="shared" si="27"/>
        <v>-2.6453617977082525E-3</v>
      </c>
      <c r="BA74" s="1">
        <f t="shared" si="27"/>
        <v>-2.6308256179374272E-3</v>
      </c>
      <c r="BB74" s="1">
        <f t="shared" si="27"/>
        <v>-2.6177430561436844E-3</v>
      </c>
      <c r="BC74" s="1">
        <f t="shared" si="27"/>
        <v>-2.605968750529316E-3</v>
      </c>
      <c r="BD74" s="1">
        <f t="shared" si="27"/>
        <v>-2.5953718754763845E-3</v>
      </c>
      <c r="BE74" s="1">
        <f t="shared" si="27"/>
        <v>-2.585834687928746E-3</v>
      </c>
      <c r="BF74" s="1">
        <f t="shared" si="27"/>
        <v>-2.5772512191358714E-3</v>
      </c>
      <c r="BG74" s="1">
        <f t="shared" si="27"/>
        <v>-2.5695260972222844E-3</v>
      </c>
      <c r="BH74" s="1">
        <f t="shared" si="27"/>
        <v>-2.5625734875000558E-3</v>
      </c>
      <c r="BI74" s="1">
        <f t="shared" si="27"/>
        <v>-2.5563161387500504E-3</v>
      </c>
      <c r="BJ74" s="1">
        <f t="shared" si="27"/>
        <v>-2.5506845248750454E-3</v>
      </c>
      <c r="BK74" s="1">
        <f t="shared" si="27"/>
        <v>-2.545616072387541E-3</v>
      </c>
      <c r="BL74" s="1">
        <f t="shared" si="27"/>
        <v>-2.5410544651487867E-3</v>
      </c>
      <c r="BM74" s="1">
        <f t="shared" si="27"/>
        <v>-2.5369490186339079E-3</v>
      </c>
      <c r="BN74" s="1">
        <f t="shared" si="27"/>
        <v>-2.5332541167705173E-3</v>
      </c>
    </row>
    <row r="75" spans="1:66" x14ac:dyDescent="0.2">
      <c r="A75" t="s">
        <v>11</v>
      </c>
      <c r="B75" s="5">
        <v>-3.7272563727421479E-2</v>
      </c>
      <c r="C75" s="5">
        <v>0.02</v>
      </c>
      <c r="D75" s="1">
        <f t="shared" si="28"/>
        <v>-1.7272563727421478E-2</v>
      </c>
      <c r="E75" s="27">
        <f t="shared" si="31"/>
        <v>0.1</v>
      </c>
      <c r="F75" s="2">
        <f t="shared" si="31"/>
        <v>-2.5000000000000001E-3</v>
      </c>
      <c r="G75" s="28">
        <f t="shared" si="29"/>
        <v>-3.7272563727421479E-2</v>
      </c>
      <c r="H75" s="29">
        <f t="shared" si="32"/>
        <v>-1.7272563727421478E-2</v>
      </c>
      <c r="I75" s="29">
        <f t="shared" si="30"/>
        <v>-1.5795307354679329E-2</v>
      </c>
      <c r="J75" s="1">
        <f t="shared" si="30"/>
        <v>-1.4465776619211397E-2</v>
      </c>
      <c r="K75" s="1">
        <f t="shared" si="30"/>
        <v>-1.3269198957290257E-2</v>
      </c>
      <c r="L75" s="1">
        <f t="shared" si="30"/>
        <v>-1.2192279061561232E-2</v>
      </c>
      <c r="M75" s="1">
        <f t="shared" si="30"/>
        <v>-1.1223051155405108E-2</v>
      </c>
      <c r="N75" s="1">
        <f t="shared" si="30"/>
        <v>-1.0350746039864599E-2</v>
      </c>
      <c r="O75" s="1">
        <f t="shared" si="30"/>
        <v>-9.5656714358781387E-3</v>
      </c>
      <c r="P75" s="1">
        <f t="shared" si="30"/>
        <v>-8.8591042922903252E-3</v>
      </c>
      <c r="Q75" s="1">
        <f t="shared" si="30"/>
        <v>-8.2231938630612927E-3</v>
      </c>
      <c r="R75" s="1">
        <f t="shared" si="30"/>
        <v>-7.6508744767551633E-3</v>
      </c>
      <c r="S75" s="1">
        <f t="shared" si="30"/>
        <v>-7.135787029079646E-3</v>
      </c>
      <c r="T75" s="1">
        <f t="shared" si="30"/>
        <v>-6.6722083261716806E-3</v>
      </c>
      <c r="U75" s="1">
        <f t="shared" si="30"/>
        <v>-6.2549874935545124E-3</v>
      </c>
      <c r="V75" s="1">
        <f t="shared" si="30"/>
        <v>-5.8794887441990613E-3</v>
      </c>
      <c r="W75" s="1">
        <f t="shared" si="30"/>
        <v>-5.5415398697791548E-3</v>
      </c>
      <c r="X75" s="1">
        <f t="shared" si="30"/>
        <v>-5.237385882801239E-3</v>
      </c>
      <c r="Y75" s="1">
        <f t="shared" si="25"/>
        <v>-4.9636472945211157E-3</v>
      </c>
      <c r="Z75" s="1">
        <f t="shared" si="26"/>
        <v>-4.7172825650690043E-3</v>
      </c>
      <c r="AA75" s="1">
        <f t="shared" si="26"/>
        <v>-4.4955543085621035E-3</v>
      </c>
      <c r="AB75" s="1">
        <f t="shared" si="26"/>
        <v>-4.2959988777058929E-3</v>
      </c>
      <c r="AC75" s="1">
        <f t="shared" si="26"/>
        <v>-4.1163989899353041E-3</v>
      </c>
      <c r="AD75" s="1">
        <f t="shared" si="26"/>
        <v>-3.9547590909417736E-3</v>
      </c>
      <c r="AE75" s="1">
        <f t="shared" si="26"/>
        <v>-3.8092831818475961E-3</v>
      </c>
      <c r="AF75" s="1">
        <f t="shared" si="26"/>
        <v>-3.6783548636628366E-3</v>
      </c>
      <c r="AG75" s="1">
        <f t="shared" si="26"/>
        <v>-3.5605193772965532E-3</v>
      </c>
      <c r="AH75" s="1">
        <f t="shared" si="26"/>
        <v>-3.4544674395668978E-3</v>
      </c>
      <c r="AI75" s="1">
        <f t="shared" si="26"/>
        <v>-3.3590206956102082E-3</v>
      </c>
      <c r="AJ75" s="1">
        <f t="shared" si="26"/>
        <v>-3.2731186260491875E-3</v>
      </c>
      <c r="AK75" s="1">
        <f t="shared" si="26"/>
        <v>-3.1958067634442686E-3</v>
      </c>
      <c r="AL75" s="1">
        <f t="shared" si="26"/>
        <v>-3.1262260870998418E-3</v>
      </c>
      <c r="AM75" s="1">
        <f t="shared" si="26"/>
        <v>-3.0636034783898579E-3</v>
      </c>
      <c r="AN75" s="1">
        <f t="shared" si="26"/>
        <v>-3.0072431305508719E-3</v>
      </c>
      <c r="AO75" s="1">
        <f t="shared" si="26"/>
        <v>-2.9565188174957846E-3</v>
      </c>
      <c r="AP75" s="1">
        <f t="shared" si="27"/>
        <v>-2.910866935746206E-3</v>
      </c>
      <c r="AQ75" s="1">
        <f t="shared" si="27"/>
        <v>-2.8697802421715855E-3</v>
      </c>
      <c r="AR75" s="1">
        <f t="shared" si="27"/>
        <v>-2.8328022179544268E-3</v>
      </c>
      <c r="AS75" s="1">
        <f t="shared" si="27"/>
        <v>-2.799521996158984E-3</v>
      </c>
      <c r="AT75" s="1">
        <f t="shared" si="27"/>
        <v>-2.7695697965430858E-3</v>
      </c>
      <c r="AU75" s="1">
        <f t="shared" si="27"/>
        <v>-2.7426128168887773E-3</v>
      </c>
      <c r="AV75" s="1">
        <f t="shared" si="27"/>
        <v>-2.7183515351998995E-3</v>
      </c>
      <c r="AW75" s="1">
        <f t="shared" si="27"/>
        <v>-2.6965163816799094E-3</v>
      </c>
      <c r="AX75" s="1">
        <f t="shared" si="27"/>
        <v>-2.6768647435119184E-3</v>
      </c>
      <c r="AY75" s="1">
        <f t="shared" si="27"/>
        <v>-2.6591782691607266E-3</v>
      </c>
      <c r="AZ75" s="1">
        <f t="shared" si="27"/>
        <v>-2.6432604422446538E-3</v>
      </c>
      <c r="BA75" s="1">
        <f t="shared" si="27"/>
        <v>-2.6289343980201883E-3</v>
      </c>
      <c r="BB75" s="1">
        <f t="shared" si="27"/>
        <v>-2.6160409582181693E-3</v>
      </c>
      <c r="BC75" s="1">
        <f t="shared" si="27"/>
        <v>-2.6044368623963526E-3</v>
      </c>
      <c r="BD75" s="1">
        <f t="shared" si="27"/>
        <v>-2.5939931761567174E-3</v>
      </c>
      <c r="BE75" s="1">
        <f t="shared" si="27"/>
        <v>-2.5845938585410456E-3</v>
      </c>
      <c r="BF75" s="1">
        <f t="shared" si="27"/>
        <v>-2.5761344726869411E-3</v>
      </c>
      <c r="BG75" s="1">
        <f t="shared" si="27"/>
        <v>-2.5685210254182472E-3</v>
      </c>
      <c r="BH75" s="1">
        <f t="shared" si="27"/>
        <v>-2.5616689228764224E-3</v>
      </c>
      <c r="BI75" s="1">
        <f t="shared" si="27"/>
        <v>-2.5555020305887801E-3</v>
      </c>
      <c r="BJ75" s="1">
        <f t="shared" si="27"/>
        <v>-2.5499518275299022E-3</v>
      </c>
      <c r="BK75" s="1">
        <f t="shared" si="27"/>
        <v>-2.5449566447769121E-3</v>
      </c>
      <c r="BL75" s="1">
        <f t="shared" si="27"/>
        <v>-2.5404609802992207E-3</v>
      </c>
      <c r="BM75" s="1">
        <f t="shared" si="27"/>
        <v>-2.5364148822692987E-3</v>
      </c>
      <c r="BN75" s="1">
        <f t="shared" si="27"/>
        <v>-2.5327733940423689E-3</v>
      </c>
    </row>
    <row r="76" spans="1:66" x14ac:dyDescent="0.2">
      <c r="A76" t="s">
        <v>42</v>
      </c>
      <c r="B76" s="5">
        <v>-3.800067688523797E-2</v>
      </c>
      <c r="C76" s="5">
        <v>1.4E-2</v>
      </c>
      <c r="D76" s="1">
        <f t="shared" si="28"/>
        <v>-2.4000676885237972E-2</v>
      </c>
      <c r="E76" s="27">
        <f t="shared" si="31"/>
        <v>0.1</v>
      </c>
      <c r="F76" s="2">
        <f t="shared" si="31"/>
        <v>-2.5000000000000001E-3</v>
      </c>
      <c r="G76" s="28">
        <f t="shared" si="29"/>
        <v>-3.800067688523797E-2</v>
      </c>
      <c r="H76" s="29">
        <f t="shared" si="32"/>
        <v>-2.4000676885237972E-2</v>
      </c>
      <c r="I76" s="29">
        <f t="shared" si="30"/>
        <v>-2.1850609196714176E-2</v>
      </c>
      <c r="J76" s="1">
        <f t="shared" si="30"/>
        <v>-1.9915548277042758E-2</v>
      </c>
      <c r="K76" s="1">
        <f t="shared" si="30"/>
        <v>-1.8173993449338482E-2</v>
      </c>
      <c r="L76" s="1">
        <f t="shared" si="30"/>
        <v>-1.6606594104404637E-2</v>
      </c>
      <c r="M76" s="1">
        <f t="shared" si="30"/>
        <v>-1.5195934693964174E-2</v>
      </c>
      <c r="N76" s="1">
        <f t="shared" si="30"/>
        <v>-1.3926341224567757E-2</v>
      </c>
      <c r="O76" s="1">
        <f t="shared" si="30"/>
        <v>-1.2783707102110981E-2</v>
      </c>
      <c r="P76" s="1">
        <f t="shared" si="30"/>
        <v>-1.1755336391899884E-2</v>
      </c>
      <c r="Q76" s="1">
        <f t="shared" si="30"/>
        <v>-1.0829802752709896E-2</v>
      </c>
      <c r="R76" s="1">
        <f t="shared" si="30"/>
        <v>-9.9968224774389051E-3</v>
      </c>
      <c r="S76" s="1">
        <f t="shared" si="30"/>
        <v>-9.2471402296950139E-3</v>
      </c>
      <c r="T76" s="1">
        <f t="shared" si="30"/>
        <v>-8.5724262067255128E-3</v>
      </c>
      <c r="U76" s="1">
        <f t="shared" si="30"/>
        <v>-7.965183586052962E-3</v>
      </c>
      <c r="V76" s="1">
        <f t="shared" si="30"/>
        <v>-7.4186652274476662E-3</v>
      </c>
      <c r="W76" s="1">
        <f t="shared" si="30"/>
        <v>-6.9267987047028998E-3</v>
      </c>
      <c r="X76" s="1">
        <f t="shared" si="30"/>
        <v>-6.4841188342326089E-3</v>
      </c>
      <c r="Y76" s="1">
        <f t="shared" si="25"/>
        <v>-6.0857069508093477E-3</v>
      </c>
      <c r="Z76" s="1">
        <f t="shared" si="26"/>
        <v>-5.7271362557284131E-3</v>
      </c>
      <c r="AA76" s="1">
        <f t="shared" si="26"/>
        <v>-5.4044226301555717E-3</v>
      </c>
      <c r="AB76" s="1">
        <f t="shared" si="26"/>
        <v>-5.1139803671400152E-3</v>
      </c>
      <c r="AC76" s="1">
        <f t="shared" si="26"/>
        <v>-4.8525823304260141E-3</v>
      </c>
      <c r="AD76" s="1">
        <f t="shared" si="26"/>
        <v>-4.6173240973834129E-3</v>
      </c>
      <c r="AE76" s="1">
        <f t="shared" si="26"/>
        <v>-4.4055916876450715E-3</v>
      </c>
      <c r="AF76" s="1">
        <f t="shared" si="26"/>
        <v>-4.215032518880564E-3</v>
      </c>
      <c r="AG76" s="1">
        <f t="shared" si="26"/>
        <v>-4.0435292669925077E-3</v>
      </c>
      <c r="AH76" s="1">
        <f t="shared" si="26"/>
        <v>-3.8891763402932569E-3</v>
      </c>
      <c r="AI76" s="1">
        <f t="shared" si="26"/>
        <v>-3.7502587062639313E-3</v>
      </c>
      <c r="AJ76" s="1">
        <f t="shared" si="26"/>
        <v>-3.6252328356375383E-3</v>
      </c>
      <c r="AK76" s="1">
        <f t="shared" si="26"/>
        <v>-3.5127095520737844E-3</v>
      </c>
      <c r="AL76" s="1">
        <f t="shared" si="26"/>
        <v>-3.4114385968664058E-3</v>
      </c>
      <c r="AM76" s="1">
        <f t="shared" si="26"/>
        <v>-3.3202947371797653E-3</v>
      </c>
      <c r="AN76" s="1">
        <f t="shared" si="26"/>
        <v>-3.2382652634617886E-3</v>
      </c>
      <c r="AO76" s="1">
        <f t="shared" si="26"/>
        <v>-3.1644387371156098E-3</v>
      </c>
      <c r="AP76" s="1">
        <f t="shared" si="27"/>
        <v>-3.097994863404049E-3</v>
      </c>
      <c r="AQ76" s="1">
        <f t="shared" si="27"/>
        <v>-3.0381953770636442E-3</v>
      </c>
      <c r="AR76" s="1">
        <f t="shared" si="27"/>
        <v>-2.9843758393572799E-3</v>
      </c>
      <c r="AS76" s="1">
        <f t="shared" si="27"/>
        <v>-2.9359382554215519E-3</v>
      </c>
      <c r="AT76" s="1">
        <f t="shared" si="27"/>
        <v>-2.8923444298793967E-3</v>
      </c>
      <c r="AU76" s="1">
        <f t="shared" si="27"/>
        <v>-2.853109986891457E-3</v>
      </c>
      <c r="AV76" s="1">
        <f t="shared" si="27"/>
        <v>-2.8177989882023115E-3</v>
      </c>
      <c r="AW76" s="1">
        <f t="shared" si="27"/>
        <v>-2.7860190893820806E-3</v>
      </c>
      <c r="AX76" s="1">
        <f t="shared" si="27"/>
        <v>-2.7574171804438724E-3</v>
      </c>
      <c r="AY76" s="1">
        <f t="shared" si="27"/>
        <v>-2.7316754623994853E-3</v>
      </c>
      <c r="AZ76" s="1">
        <f t="shared" si="27"/>
        <v>-2.7085079161595369E-3</v>
      </c>
      <c r="BA76" s="1">
        <f t="shared" si="27"/>
        <v>-2.6876571245435833E-3</v>
      </c>
      <c r="BB76" s="1">
        <f t="shared" si="27"/>
        <v>-2.6688914120892252E-3</v>
      </c>
      <c r="BC76" s="1">
        <f t="shared" si="27"/>
        <v>-2.6520022708803027E-3</v>
      </c>
      <c r="BD76" s="1">
        <f t="shared" si="27"/>
        <v>-2.6368020437922725E-3</v>
      </c>
      <c r="BE76" s="1">
        <f t="shared" si="27"/>
        <v>-2.6231218394130451E-3</v>
      </c>
      <c r="BF76" s="1">
        <f t="shared" si="27"/>
        <v>-2.6108096554717406E-3</v>
      </c>
      <c r="BG76" s="1">
        <f t="shared" si="27"/>
        <v>-2.5997286899245666E-3</v>
      </c>
      <c r="BH76" s="1">
        <f t="shared" si="27"/>
        <v>-2.5897558209321101E-3</v>
      </c>
      <c r="BI76" s="1">
        <f t="shared" si="27"/>
        <v>-2.5807802388388991E-3</v>
      </c>
      <c r="BJ76" s="1">
        <f t="shared" si="27"/>
        <v>-2.5727022149550091E-3</v>
      </c>
      <c r="BK76" s="1">
        <f t="shared" si="27"/>
        <v>-2.5654319934595082E-3</v>
      </c>
      <c r="BL76" s="1">
        <f t="shared" si="27"/>
        <v>-2.5588887941135575E-3</v>
      </c>
      <c r="BM76" s="1">
        <f t="shared" si="27"/>
        <v>-2.5529999147022018E-3</v>
      </c>
      <c r="BN76" s="1">
        <f t="shared" si="27"/>
        <v>-2.5476999232319818E-3</v>
      </c>
    </row>
    <row r="77" spans="1:66" x14ac:dyDescent="0.2">
      <c r="A77" t="s">
        <v>13</v>
      </c>
      <c r="B77" s="5">
        <v>-2.286147327313913E-2</v>
      </c>
      <c r="C77" s="5">
        <v>-2E-3</v>
      </c>
      <c r="D77" s="1">
        <f t="shared" si="28"/>
        <v>-2.4861473273139131E-2</v>
      </c>
      <c r="E77" s="27">
        <f t="shared" si="31"/>
        <v>0.1</v>
      </c>
      <c r="F77" s="2">
        <f t="shared" si="31"/>
        <v>-2.5000000000000001E-3</v>
      </c>
      <c r="G77" s="28">
        <f t="shared" si="29"/>
        <v>-2.286147327313913E-2</v>
      </c>
      <c r="H77" s="29">
        <f t="shared" si="32"/>
        <v>-2.4861473273139131E-2</v>
      </c>
      <c r="I77" s="29">
        <f t="shared" si="30"/>
        <v>-2.2625325945825218E-2</v>
      </c>
      <c r="J77" s="1">
        <f t="shared" si="30"/>
        <v>-2.0612793351242695E-2</v>
      </c>
      <c r="K77" s="1">
        <f t="shared" si="30"/>
        <v>-1.8801514016118428E-2</v>
      </c>
      <c r="L77" s="1">
        <f t="shared" si="30"/>
        <v>-1.7171362614506587E-2</v>
      </c>
      <c r="M77" s="1">
        <f t="shared" si="30"/>
        <v>-1.5704226353055926E-2</v>
      </c>
      <c r="N77" s="1">
        <f t="shared" si="30"/>
        <v>-1.4383803717750334E-2</v>
      </c>
      <c r="O77" s="1">
        <f t="shared" si="30"/>
        <v>-1.31954233459753E-2</v>
      </c>
      <c r="P77" s="1">
        <f t="shared" si="30"/>
        <v>-1.212588101137777E-2</v>
      </c>
      <c r="Q77" s="1">
        <f t="shared" si="30"/>
        <v>-1.1163292910239993E-2</v>
      </c>
      <c r="R77" s="1">
        <f t="shared" si="30"/>
        <v>-1.0296963619215994E-2</v>
      </c>
      <c r="S77" s="1">
        <f t="shared" si="30"/>
        <v>-9.5172672572943935E-3</v>
      </c>
      <c r="T77" s="1">
        <f t="shared" si="30"/>
        <v>-8.8155405315649537E-3</v>
      </c>
      <c r="U77" s="1">
        <f t="shared" si="30"/>
        <v>-8.1839864784084577E-3</v>
      </c>
      <c r="V77" s="1">
        <f t="shared" si="30"/>
        <v>-7.6155878305676113E-3</v>
      </c>
      <c r="W77" s="1">
        <f t="shared" si="30"/>
        <v>-7.1040290475108507E-3</v>
      </c>
      <c r="X77" s="1">
        <f t="shared" si="30"/>
        <v>-6.6436261427597655E-3</v>
      </c>
      <c r="Y77" s="1">
        <f t="shared" si="25"/>
        <v>-6.2292635284837885E-3</v>
      </c>
      <c r="Z77" s="1">
        <f t="shared" si="26"/>
        <v>-5.8563371756354095E-3</v>
      </c>
      <c r="AA77" s="1">
        <f t="shared" si="26"/>
        <v>-5.5207034580718687E-3</v>
      </c>
      <c r="AB77" s="1">
        <f t="shared" si="26"/>
        <v>-5.2186331122646822E-3</v>
      </c>
      <c r="AC77" s="1">
        <f t="shared" si="26"/>
        <v>-4.9467698010382142E-3</v>
      </c>
      <c r="AD77" s="1">
        <f t="shared" si="26"/>
        <v>-4.7020928209343931E-3</v>
      </c>
      <c r="AE77" s="1">
        <f t="shared" si="26"/>
        <v>-4.4818835388409535E-3</v>
      </c>
      <c r="AF77" s="1">
        <f t="shared" si="26"/>
        <v>-4.2836951849568577E-3</v>
      </c>
      <c r="AG77" s="1">
        <f t="shared" si="26"/>
        <v>-4.1053256664611718E-3</v>
      </c>
      <c r="AH77" s="1">
        <f t="shared" si="26"/>
        <v>-3.9447930998150549E-3</v>
      </c>
      <c r="AI77" s="1">
        <f t="shared" si="26"/>
        <v>-3.8003137898335497E-3</v>
      </c>
      <c r="AJ77" s="1">
        <f t="shared" si="26"/>
        <v>-3.6702824108501945E-3</v>
      </c>
      <c r="AK77" s="1">
        <f t="shared" si="26"/>
        <v>-3.5532541697651751E-3</v>
      </c>
      <c r="AL77" s="1">
        <f t="shared" si="26"/>
        <v>-3.4479287527886576E-3</v>
      </c>
      <c r="AM77" s="1">
        <f t="shared" si="26"/>
        <v>-3.353135877509792E-3</v>
      </c>
      <c r="AN77" s="1">
        <f t="shared" si="26"/>
        <v>-3.267822289758813E-3</v>
      </c>
      <c r="AO77" s="1">
        <f t="shared" si="26"/>
        <v>-3.1910400607829317E-3</v>
      </c>
      <c r="AP77" s="1">
        <f t="shared" si="27"/>
        <v>-3.1219360547046385E-3</v>
      </c>
      <c r="AQ77" s="1">
        <f t="shared" si="27"/>
        <v>-3.0597424492341749E-3</v>
      </c>
      <c r="AR77" s="1">
        <f t="shared" si="27"/>
        <v>-3.0037682043107575E-3</v>
      </c>
      <c r="AS77" s="1">
        <f t="shared" si="27"/>
        <v>-2.9533913838796816E-3</v>
      </c>
      <c r="AT77" s="1">
        <f t="shared" si="27"/>
        <v>-2.9080522454917133E-3</v>
      </c>
      <c r="AU77" s="1">
        <f t="shared" si="27"/>
        <v>-2.8672470209425418E-3</v>
      </c>
      <c r="AV77" s="1">
        <f t="shared" si="27"/>
        <v>-2.8305223188482874E-3</v>
      </c>
      <c r="AW77" s="1">
        <f t="shared" si="27"/>
        <v>-2.7974700869634588E-3</v>
      </c>
      <c r="AX77" s="1">
        <f t="shared" si="27"/>
        <v>-2.767723078267113E-3</v>
      </c>
      <c r="AY77" s="1">
        <f t="shared" si="27"/>
        <v>-2.7409507704404018E-3</v>
      </c>
      <c r="AZ77" s="1">
        <f t="shared" si="27"/>
        <v>-2.7168556933963618E-3</v>
      </c>
      <c r="BA77" s="1">
        <f t="shared" si="27"/>
        <v>-2.6951701240567256E-3</v>
      </c>
      <c r="BB77" s="1">
        <f t="shared" si="27"/>
        <v>-2.675653111651053E-3</v>
      </c>
      <c r="BC77" s="1">
        <f t="shared" si="27"/>
        <v>-2.6580878004859479E-3</v>
      </c>
      <c r="BD77" s="1">
        <f t="shared" si="27"/>
        <v>-2.6422790204373532E-3</v>
      </c>
      <c r="BE77" s="1">
        <f t="shared" si="27"/>
        <v>-2.628051118393618E-3</v>
      </c>
      <c r="BF77" s="1">
        <f t="shared" si="27"/>
        <v>-2.6152460065542562E-3</v>
      </c>
      <c r="BG77" s="1">
        <f t="shared" si="27"/>
        <v>-2.6037214058988304E-3</v>
      </c>
      <c r="BH77" s="1">
        <f t="shared" si="27"/>
        <v>-2.5933492653089476E-3</v>
      </c>
      <c r="BI77" s="1">
        <f t="shared" si="27"/>
        <v>-2.5840143387780528E-3</v>
      </c>
      <c r="BJ77" s="1">
        <f t="shared" si="27"/>
        <v>-2.5756129049002477E-3</v>
      </c>
      <c r="BK77" s="1">
        <f t="shared" si="27"/>
        <v>-2.5680516144102228E-3</v>
      </c>
      <c r="BL77" s="1">
        <f t="shared" si="27"/>
        <v>-2.5612464529692004E-3</v>
      </c>
      <c r="BM77" s="1">
        <f t="shared" si="27"/>
        <v>-2.5551218076722802E-3</v>
      </c>
      <c r="BN77" s="1">
        <f t="shared" si="27"/>
        <v>-2.5496096269050522E-3</v>
      </c>
    </row>
    <row r="78" spans="1:66" x14ac:dyDescent="0.2">
      <c r="A78" t="s">
        <v>14</v>
      </c>
      <c r="B78" s="5">
        <v>-2.957899467381012E-2</v>
      </c>
      <c r="C78" s="5">
        <v>7.4999999999999997E-3</v>
      </c>
      <c r="D78" s="1">
        <f t="shared" si="28"/>
        <v>-2.207899467381012E-2</v>
      </c>
      <c r="E78" s="27">
        <f t="shared" si="31"/>
        <v>0.1</v>
      </c>
      <c r="F78" s="2">
        <f t="shared" si="31"/>
        <v>-2.5000000000000001E-3</v>
      </c>
      <c r="G78" s="28">
        <f t="shared" si="29"/>
        <v>-2.957899467381012E-2</v>
      </c>
      <c r="H78" s="29">
        <f t="shared" si="32"/>
        <v>-2.207899467381012E-2</v>
      </c>
      <c r="I78" s="29">
        <f t="shared" si="30"/>
        <v>-2.0121095206429108E-2</v>
      </c>
      <c r="J78" s="1">
        <f t="shared" si="30"/>
        <v>-1.8358985685786196E-2</v>
      </c>
      <c r="K78" s="1">
        <f t="shared" si="30"/>
        <v>-1.6773087117207579E-2</v>
      </c>
      <c r="L78" s="1">
        <f t="shared" si="30"/>
        <v>-1.5345778405486822E-2</v>
      </c>
      <c r="M78" s="1">
        <f t="shared" si="30"/>
        <v>-1.4061200564938141E-2</v>
      </c>
      <c r="N78" s="1">
        <f t="shared" si="30"/>
        <v>-1.2905080508444328E-2</v>
      </c>
      <c r="O78" s="1">
        <f t="shared" si="30"/>
        <v>-1.1864572457599896E-2</v>
      </c>
      <c r="P78" s="1">
        <f t="shared" si="30"/>
        <v>-1.0928115211839907E-2</v>
      </c>
      <c r="Q78" s="1">
        <f t="shared" si="30"/>
        <v>-1.0085303690655916E-2</v>
      </c>
      <c r="R78" s="1">
        <f t="shared" si="30"/>
        <v>-9.3267733215903238E-3</v>
      </c>
      <c r="S78" s="1">
        <f t="shared" si="30"/>
        <v>-8.6440959894312913E-3</v>
      </c>
      <c r="T78" s="1">
        <f t="shared" si="30"/>
        <v>-8.0296863904881621E-3</v>
      </c>
      <c r="U78" s="1">
        <f t="shared" si="30"/>
        <v>-7.4767177514393456E-3</v>
      </c>
      <c r="V78" s="1">
        <f t="shared" si="30"/>
        <v>-6.9790459762954105E-3</v>
      </c>
      <c r="W78" s="1">
        <f t="shared" si="30"/>
        <v>-6.5311413786658685E-3</v>
      </c>
      <c r="X78" s="1">
        <f t="shared" si="30"/>
        <v>-6.128027240799281E-3</v>
      </c>
      <c r="Y78" s="1">
        <f t="shared" si="25"/>
        <v>-5.7652245167193524E-3</v>
      </c>
      <c r="Z78" s="1">
        <f t="shared" si="26"/>
        <v>-5.4387020650474172E-3</v>
      </c>
      <c r="AA78" s="1">
        <f t="shared" si="26"/>
        <v>-5.1448318585426752E-3</v>
      </c>
      <c r="AB78" s="1">
        <f>+$F78+(AA78-$F78)*(1-$E78)</f>
        <v>-4.8803486726884081E-3</v>
      </c>
      <c r="AC78" s="1">
        <f>+$F78+(AB78-$F78)*(1-$E78)</f>
        <v>-4.6423138054195673E-3</v>
      </c>
      <c r="AD78" s="1">
        <f t="shared" si="26"/>
        <v>-4.4280824248776104E-3</v>
      </c>
      <c r="AE78" s="1">
        <f t="shared" si="26"/>
        <v>-4.2352741823898496E-3</v>
      </c>
      <c r="AF78" s="1">
        <f t="shared" si="26"/>
        <v>-4.0617467641508647E-3</v>
      </c>
      <c r="AG78" s="1">
        <f t="shared" si="26"/>
        <v>-3.9055720877357782E-3</v>
      </c>
      <c r="AH78" s="1">
        <f t="shared" si="26"/>
        <v>-3.7650148789622005E-3</v>
      </c>
      <c r="AI78" s="1">
        <f t="shared" si="26"/>
        <v>-3.6385133910659803E-3</v>
      </c>
      <c r="AJ78" s="1">
        <f t="shared" si="26"/>
        <v>-3.5246620519593826E-3</v>
      </c>
      <c r="AK78" s="1">
        <f t="shared" si="26"/>
        <v>-3.4221958467634444E-3</v>
      </c>
      <c r="AL78" s="1">
        <f t="shared" si="26"/>
        <v>-3.3299762620871E-3</v>
      </c>
      <c r="AM78" s="1">
        <f t="shared" si="26"/>
        <v>-3.2469786358783901E-3</v>
      </c>
      <c r="AN78" s="1">
        <f t="shared" si="26"/>
        <v>-3.1722807722905509E-3</v>
      </c>
      <c r="AO78" s="1">
        <f t="shared" si="26"/>
        <v>-3.1050526950614958E-3</v>
      </c>
      <c r="AP78" s="1">
        <f t="shared" si="27"/>
        <v>-3.044547425555346E-3</v>
      </c>
      <c r="AQ78" s="1">
        <f t="shared" si="27"/>
        <v>-2.9900926829998114E-3</v>
      </c>
      <c r="AR78" s="1">
        <f t="shared" si="27"/>
        <v>-2.9410834146998302E-3</v>
      </c>
      <c r="AS78" s="1">
        <f t="shared" si="27"/>
        <v>-2.8969750732298471E-3</v>
      </c>
      <c r="AT78" s="1">
        <f t="shared" si="27"/>
        <v>-2.8572775659068623E-3</v>
      </c>
      <c r="AU78" s="1">
        <f t="shared" si="27"/>
        <v>-2.8215498093161762E-3</v>
      </c>
      <c r="AV78" s="1">
        <f t="shared" si="27"/>
        <v>-2.7893948283845586E-3</v>
      </c>
      <c r="AW78" s="1">
        <f t="shared" si="27"/>
        <v>-2.7604553455461028E-3</v>
      </c>
      <c r="AX78" s="1">
        <f t="shared" si="27"/>
        <v>-2.7344098109914924E-3</v>
      </c>
      <c r="AY78" s="1">
        <f t="shared" si="27"/>
        <v>-2.710968829892343E-3</v>
      </c>
      <c r="AZ78" s="1">
        <f t="shared" si="27"/>
        <v>-2.6898719469031088E-3</v>
      </c>
      <c r="BA78" s="1">
        <f t="shared" si="27"/>
        <v>-2.6708847522127978E-3</v>
      </c>
      <c r="BB78" s="1">
        <f t="shared" si="27"/>
        <v>-2.6537962769915182E-3</v>
      </c>
      <c r="BC78" s="1">
        <f t="shared" si="27"/>
        <v>-2.6384166492923666E-3</v>
      </c>
      <c r="BD78" s="1">
        <f t="shared" si="27"/>
        <v>-2.6245749843631298E-3</v>
      </c>
      <c r="BE78" s="1">
        <f t="shared" si="27"/>
        <v>-2.6121174859268168E-3</v>
      </c>
      <c r="BF78" s="1">
        <f t="shared" si="27"/>
        <v>-2.6009057373341353E-3</v>
      </c>
      <c r="BG78" s="1">
        <f t="shared" si="27"/>
        <v>-2.5908151636007217E-3</v>
      </c>
      <c r="BH78" s="1">
        <f t="shared" si="27"/>
        <v>-2.5817336472406496E-3</v>
      </c>
      <c r="BI78" s="1">
        <f t="shared" si="27"/>
        <v>-2.5735602825165847E-3</v>
      </c>
      <c r="BJ78" s="1">
        <f t="shared" si="27"/>
        <v>-2.5662042542649263E-3</v>
      </c>
      <c r="BK78" s="1">
        <f t="shared" si="27"/>
        <v>-2.5595838288384335E-3</v>
      </c>
      <c r="BL78" s="1">
        <f t="shared" si="27"/>
        <v>-2.55362544595459E-3</v>
      </c>
      <c r="BM78" s="1">
        <f t="shared" si="27"/>
        <v>-2.5482629013591309E-3</v>
      </c>
      <c r="BN78" s="1">
        <f t="shared" si="27"/>
        <v>-2.5434366112232179E-3</v>
      </c>
    </row>
    <row r="79" spans="1:66" x14ac:dyDescent="0.2">
      <c r="A79" t="s">
        <v>15</v>
      </c>
      <c r="B79" s="5">
        <v>2.7370023855416516E-2</v>
      </c>
      <c r="C79" s="5">
        <v>-4.4999999999999998E-2</v>
      </c>
      <c r="D79" s="1">
        <f t="shared" si="28"/>
        <v>-1.7629976144583483E-2</v>
      </c>
      <c r="E79" s="27">
        <f t="shared" si="31"/>
        <v>0.1</v>
      </c>
      <c r="F79" s="2">
        <f t="shared" si="31"/>
        <v>-2.5000000000000001E-3</v>
      </c>
      <c r="G79" s="28">
        <f t="shared" si="29"/>
        <v>2.7370023855416516E-2</v>
      </c>
      <c r="H79" s="29">
        <f t="shared" si="32"/>
        <v>-1.7629976144583483E-2</v>
      </c>
      <c r="I79" s="29">
        <f t="shared" si="30"/>
        <v>-1.6116978530125135E-2</v>
      </c>
      <c r="J79" s="1">
        <f t="shared" si="30"/>
        <v>-1.4755280677112622E-2</v>
      </c>
      <c r="K79" s="1">
        <f t="shared" si="30"/>
        <v>-1.352975260940136E-2</v>
      </c>
      <c r="L79" s="1">
        <f t="shared" si="30"/>
        <v>-1.2426777348461225E-2</v>
      </c>
      <c r="M79" s="1">
        <f t="shared" si="30"/>
        <v>-1.1434099613615103E-2</v>
      </c>
      <c r="N79" s="1">
        <f t="shared" si="30"/>
        <v>-1.0540689652253592E-2</v>
      </c>
      <c r="O79" s="1">
        <f t="shared" si="30"/>
        <v>-9.7366206870282326E-3</v>
      </c>
      <c r="P79" s="1">
        <f t="shared" si="30"/>
        <v>-9.0129586183254097E-3</v>
      </c>
      <c r="Q79" s="1">
        <f t="shared" si="30"/>
        <v>-8.361662756492869E-3</v>
      </c>
      <c r="R79" s="1">
        <f t="shared" si="30"/>
        <v>-7.7754964808435818E-3</v>
      </c>
      <c r="S79" s="1">
        <f t="shared" si="30"/>
        <v>-7.2479468327592226E-3</v>
      </c>
      <c r="T79" s="1">
        <f t="shared" si="30"/>
        <v>-6.7731521494833E-3</v>
      </c>
      <c r="U79" s="1">
        <f t="shared" si="30"/>
        <v>-6.3458369345349699E-3</v>
      </c>
      <c r="V79" s="1">
        <f t="shared" si="30"/>
        <v>-5.9612532410814731E-3</v>
      </c>
      <c r="W79" s="1">
        <f t="shared" si="30"/>
        <v>-5.6151279169733264E-3</v>
      </c>
      <c r="X79" s="1">
        <f t="shared" si="30"/>
        <v>-5.3036151252759938E-3</v>
      </c>
      <c r="Y79" s="1">
        <f t="shared" si="25"/>
        <v>-5.0232536127483947E-3</v>
      </c>
      <c r="Z79" s="1">
        <f t="shared" si="26"/>
        <v>-4.7709282514735553E-3</v>
      </c>
      <c r="AA79" s="1">
        <f t="shared" si="26"/>
        <v>-4.5438354263261996E-3</v>
      </c>
      <c r="AB79" s="1">
        <f t="shared" si="26"/>
        <v>-4.3394518836935795E-3</v>
      </c>
      <c r="AC79" s="1">
        <f t="shared" si="26"/>
        <v>-4.1555066953242216E-3</v>
      </c>
      <c r="AD79" s="1">
        <f t="shared" si="26"/>
        <v>-3.9899560257917995E-3</v>
      </c>
      <c r="AE79" s="1">
        <f t="shared" si="26"/>
        <v>-3.8409604232126195E-3</v>
      </c>
      <c r="AF79" s="1">
        <f t="shared" si="26"/>
        <v>-3.7068643808913573E-3</v>
      </c>
      <c r="AG79" s="1">
        <f t="shared" si="26"/>
        <v>-3.5861779428022216E-3</v>
      </c>
      <c r="AH79" s="1">
        <f t="shared" si="26"/>
        <v>-3.4775601485219996E-3</v>
      </c>
      <c r="AI79" s="1">
        <f t="shared" si="26"/>
        <v>-3.3798041336697998E-3</v>
      </c>
      <c r="AJ79" s="1">
        <f t="shared" si="26"/>
        <v>-3.2918237203028197E-3</v>
      </c>
      <c r="AK79" s="1">
        <f t="shared" si="26"/>
        <v>-3.212641348272538E-3</v>
      </c>
      <c r="AL79" s="1">
        <f t="shared" si="26"/>
        <v>-3.1413772134452843E-3</v>
      </c>
      <c r="AM79" s="1">
        <f t="shared" si="26"/>
        <v>-3.0772394921007558E-3</v>
      </c>
      <c r="AN79" s="1">
        <f t="shared" si="26"/>
        <v>-3.0195155428906803E-3</v>
      </c>
      <c r="AO79" s="1">
        <f t="shared" si="26"/>
        <v>-2.9675639886016124E-3</v>
      </c>
      <c r="AP79" s="1">
        <f t="shared" si="27"/>
        <v>-2.9208075897414511E-3</v>
      </c>
      <c r="AQ79" s="1">
        <f t="shared" si="27"/>
        <v>-2.8787268307673059E-3</v>
      </c>
      <c r="AR79" s="1">
        <f t="shared" si="27"/>
        <v>-2.8408541476905753E-3</v>
      </c>
      <c r="AS79" s="1">
        <f t="shared" si="27"/>
        <v>-2.806768732921518E-3</v>
      </c>
      <c r="AT79" s="1">
        <f t="shared" si="27"/>
        <v>-2.7760918596293664E-3</v>
      </c>
      <c r="AU79" s="1">
        <f t="shared" si="27"/>
        <v>-2.7484826736664299E-3</v>
      </c>
      <c r="AV79" s="1">
        <f t="shared" si="27"/>
        <v>-2.7236344062997872E-3</v>
      </c>
      <c r="AW79" s="1">
        <f t="shared" si="27"/>
        <v>-2.7012709656698084E-3</v>
      </c>
      <c r="AX79" s="1">
        <f t="shared" si="27"/>
        <v>-2.6811438691028274E-3</v>
      </c>
      <c r="AY79" s="1">
        <f t="shared" si="27"/>
        <v>-2.6630294821925445E-3</v>
      </c>
      <c r="AZ79" s="1">
        <f t="shared" si="27"/>
        <v>-2.6467265339732899E-3</v>
      </c>
      <c r="BA79" s="1">
        <f t="shared" si="27"/>
        <v>-2.6320538805759608E-3</v>
      </c>
      <c r="BB79" s="1">
        <f t="shared" si="27"/>
        <v>-2.6188484925183646E-3</v>
      </c>
      <c r="BC79" s="1">
        <f t="shared" si="27"/>
        <v>-2.6069636432665281E-3</v>
      </c>
      <c r="BD79" s="1">
        <f t="shared" si="27"/>
        <v>-2.5962672789398753E-3</v>
      </c>
      <c r="BE79" s="1">
        <f t="shared" si="27"/>
        <v>-2.5866405510458876E-3</v>
      </c>
      <c r="BF79" s="1">
        <f t="shared" si="27"/>
        <v>-2.5779764959412989E-3</v>
      </c>
      <c r="BG79" s="1">
        <f t="shared" si="27"/>
        <v>-2.5701788463471692E-3</v>
      </c>
      <c r="BH79" s="1">
        <f t="shared" si="27"/>
        <v>-2.5631609617124524E-3</v>
      </c>
      <c r="BI79" s="1">
        <f t="shared" si="27"/>
        <v>-2.5568448655412072E-3</v>
      </c>
      <c r="BJ79" s="1">
        <f t="shared" si="27"/>
        <v>-2.5511603789870867E-3</v>
      </c>
      <c r="BK79" s="1">
        <f t="shared" si="27"/>
        <v>-2.5460443410883779E-3</v>
      </c>
      <c r="BL79" s="1">
        <f t="shared" si="27"/>
        <v>-2.54143990697954E-3</v>
      </c>
      <c r="BM79" s="1">
        <f t="shared" si="27"/>
        <v>-2.5372959162815859E-3</v>
      </c>
      <c r="BN79" s="1">
        <f t="shared" si="27"/>
        <v>-2.5335663246534275E-3</v>
      </c>
    </row>
    <row r="80" spans="1:66" x14ac:dyDescent="0.2">
      <c r="A80" t="s">
        <v>16</v>
      </c>
      <c r="B80" s="5">
        <v>-2.4620078299639761E-2</v>
      </c>
      <c r="C80" s="5">
        <v>2.5000000000000001E-3</v>
      </c>
      <c r="D80" s="1">
        <f t="shared" si="28"/>
        <v>-2.2120078299639762E-2</v>
      </c>
      <c r="E80" s="27">
        <f t="shared" si="31"/>
        <v>0.1</v>
      </c>
      <c r="F80" s="2">
        <f t="shared" si="31"/>
        <v>-2.5000000000000001E-3</v>
      </c>
      <c r="G80" s="28">
        <f t="shared" si="29"/>
        <v>-2.4620078299639761E-2</v>
      </c>
      <c r="H80" s="29">
        <f t="shared" si="32"/>
        <v>-2.2120078299639762E-2</v>
      </c>
      <c r="I80" s="29">
        <f t="shared" si="30"/>
        <v>-2.0158070469675788E-2</v>
      </c>
      <c r="J80" s="1">
        <f t="shared" si="30"/>
        <v>-1.8392263422708211E-2</v>
      </c>
      <c r="K80" s="1">
        <f t="shared" si="30"/>
        <v>-1.6803037080437393E-2</v>
      </c>
      <c r="L80" s="1">
        <f t="shared" si="30"/>
        <v>-1.5372733372393654E-2</v>
      </c>
      <c r="M80" s="1">
        <f t="shared" si="30"/>
        <v>-1.4085460035154289E-2</v>
      </c>
      <c r="N80" s="1">
        <f t="shared" si="30"/>
        <v>-1.2926914031638859E-2</v>
      </c>
      <c r="O80" s="1">
        <f t="shared" si="30"/>
        <v>-1.1884222628474973E-2</v>
      </c>
      <c r="P80" s="1">
        <f t="shared" si="30"/>
        <v>-1.0945800365627477E-2</v>
      </c>
      <c r="Q80" s="1">
        <f t="shared" si="30"/>
        <v>-1.0101220329064728E-2</v>
      </c>
      <c r="R80" s="1">
        <f t="shared" si="30"/>
        <v>-9.341098296158255E-3</v>
      </c>
      <c r="S80" s="1">
        <f t="shared" si="30"/>
        <v>-8.6569884665424288E-3</v>
      </c>
      <c r="T80" s="1">
        <f t="shared" si="30"/>
        <v>-8.041289619888186E-3</v>
      </c>
      <c r="U80" s="1">
        <f t="shared" si="30"/>
        <v>-7.4871606578993666E-3</v>
      </c>
      <c r="V80" s="1">
        <f t="shared" si="30"/>
        <v>-6.9884445921094291E-3</v>
      </c>
      <c r="W80" s="1">
        <f t="shared" si="30"/>
        <v>-6.5396001328984852E-3</v>
      </c>
      <c r="X80" s="1">
        <f t="shared" si="30"/>
        <v>-6.1356401196086367E-3</v>
      </c>
      <c r="Y80" s="1">
        <f t="shared" si="25"/>
        <v>-5.7720761076477736E-3</v>
      </c>
      <c r="Z80" s="1">
        <f t="shared" si="26"/>
        <v>-5.4448684968829968E-3</v>
      </c>
      <c r="AA80" s="1">
        <f t="shared" si="26"/>
        <v>-5.150381647194697E-3</v>
      </c>
      <c r="AB80" s="1">
        <f t="shared" si="26"/>
        <v>-4.8853434824752268E-3</v>
      </c>
      <c r="AC80" s="1">
        <f t="shared" si="26"/>
        <v>-4.6468091342277036E-3</v>
      </c>
      <c r="AD80" s="1">
        <f t="shared" si="26"/>
        <v>-4.4321282208049338E-3</v>
      </c>
      <c r="AE80" s="1">
        <f t="shared" si="26"/>
        <v>-4.23891539872444E-3</v>
      </c>
      <c r="AF80" s="1">
        <f t="shared" si="26"/>
        <v>-4.0650238588519957E-3</v>
      </c>
      <c r="AG80" s="1">
        <f t="shared" si="26"/>
        <v>-3.9085214729667958E-3</v>
      </c>
      <c r="AH80" s="1">
        <f t="shared" si="26"/>
        <v>-3.7676693256701163E-3</v>
      </c>
      <c r="AI80" s="1">
        <f t="shared" si="26"/>
        <v>-3.6409023931031044E-3</v>
      </c>
      <c r="AJ80" s="1">
        <f t="shared" si="26"/>
        <v>-3.5268121537927943E-3</v>
      </c>
      <c r="AK80" s="1">
        <f t="shared" si="26"/>
        <v>-3.4241309384135149E-3</v>
      </c>
      <c r="AL80" s="1">
        <f t="shared" si="26"/>
        <v>-3.3317178445721636E-3</v>
      </c>
      <c r="AM80" s="1">
        <f t="shared" si="26"/>
        <v>-3.2485460601149475E-3</v>
      </c>
      <c r="AN80" s="1">
        <f t="shared" si="26"/>
        <v>-3.1736914541034529E-3</v>
      </c>
      <c r="AO80" s="1">
        <f t="shared" si="26"/>
        <v>-3.1063223086931074E-3</v>
      </c>
      <c r="AP80" s="1">
        <f t="shared" si="27"/>
        <v>-3.0456900778237967E-3</v>
      </c>
      <c r="AQ80" s="1">
        <f t="shared" si="27"/>
        <v>-2.9911210700414169E-3</v>
      </c>
      <c r="AR80" s="1">
        <f t="shared" si="27"/>
        <v>-2.9420089630372752E-3</v>
      </c>
      <c r="AS80" s="1">
        <f t="shared" si="27"/>
        <v>-2.8978080667335475E-3</v>
      </c>
      <c r="AT80" s="1">
        <f t="shared" si="27"/>
        <v>-2.858027260060193E-3</v>
      </c>
      <c r="AU80" s="1">
        <f t="shared" si="27"/>
        <v>-2.8222245340541736E-3</v>
      </c>
      <c r="AV80" s="1">
        <f t="shared" si="27"/>
        <v>-2.7900020806487561E-3</v>
      </c>
      <c r="AW80" s="1">
        <f t="shared" si="27"/>
        <v>-2.7610018725838805E-3</v>
      </c>
      <c r="AX80" s="1">
        <f t="shared" si="27"/>
        <v>-2.7349016853254926E-3</v>
      </c>
      <c r="AY80" s="1">
        <f t="shared" si="27"/>
        <v>-2.7114115167929435E-3</v>
      </c>
      <c r="AZ80" s="1">
        <f t="shared" si="27"/>
        <v>-2.6902703651136492E-3</v>
      </c>
      <c r="BA80" s="1">
        <f t="shared" si="27"/>
        <v>-2.6712433286022845E-3</v>
      </c>
      <c r="BB80" s="1">
        <f t="shared" si="27"/>
        <v>-2.6541189957420561E-3</v>
      </c>
      <c r="BC80" s="1">
        <f t="shared" si="27"/>
        <v>-2.6387070961678503E-3</v>
      </c>
      <c r="BD80" s="1">
        <f t="shared" si="27"/>
        <v>-2.6248363865510652E-3</v>
      </c>
      <c r="BE80" s="1">
        <f t="shared" si="27"/>
        <v>-2.6123527478959588E-3</v>
      </c>
      <c r="BF80" s="1">
        <f t="shared" si="27"/>
        <v>-2.6011174731063631E-3</v>
      </c>
      <c r="BG80" s="1">
        <f t="shared" si="27"/>
        <v>-2.5910057257957269E-3</v>
      </c>
      <c r="BH80" s="1">
        <f t="shared" si="27"/>
        <v>-2.581905153216154E-3</v>
      </c>
      <c r="BI80" s="1">
        <f t="shared" si="27"/>
        <v>-2.5737146378945388E-3</v>
      </c>
      <c r="BJ80" s="1">
        <f t="shared" si="27"/>
        <v>-2.566343174105085E-3</v>
      </c>
      <c r="BK80" s="1">
        <f t="shared" si="27"/>
        <v>-2.5597088566945763E-3</v>
      </c>
      <c r="BL80" s="1">
        <f t="shared" si="27"/>
        <v>-2.5537379710251188E-3</v>
      </c>
      <c r="BM80" s="1">
        <f t="shared" si="27"/>
        <v>-2.5483641739226068E-3</v>
      </c>
      <c r="BN80" s="1">
        <f t="shared" si="27"/>
        <v>-2.543527756530346E-3</v>
      </c>
    </row>
    <row r="81" spans="1:66" x14ac:dyDescent="0.2">
      <c r="A81" t="s">
        <v>17</v>
      </c>
      <c r="B81" s="5">
        <v>-3.9660587554906576E-3</v>
      </c>
      <c r="C81" s="5">
        <v>-1.0999999999999999E-2</v>
      </c>
      <c r="D81" s="1">
        <f t="shared" si="28"/>
        <v>-1.4966058755490657E-2</v>
      </c>
      <c r="E81" s="27">
        <f t="shared" si="31"/>
        <v>0.1</v>
      </c>
      <c r="F81" s="2">
        <f t="shared" si="31"/>
        <v>-2.5000000000000001E-3</v>
      </c>
      <c r="G81" s="28">
        <f t="shared" si="29"/>
        <v>-3.9660587554906576E-3</v>
      </c>
      <c r="H81" s="29">
        <f t="shared" si="32"/>
        <v>-1.4966058755490657E-2</v>
      </c>
      <c r="I81" s="29">
        <f t="shared" si="30"/>
        <v>-1.3719452879941592E-2</v>
      </c>
      <c r="J81" s="1">
        <f t="shared" si="30"/>
        <v>-1.2597507591947433E-2</v>
      </c>
      <c r="K81" s="1">
        <f t="shared" si="30"/>
        <v>-1.1587756832752689E-2</v>
      </c>
      <c r="L81" s="1">
        <f t="shared" si="30"/>
        <v>-1.0678981149477421E-2</v>
      </c>
      <c r="M81" s="1">
        <f t="shared" si="30"/>
        <v>-9.8610830345296791E-3</v>
      </c>
      <c r="N81" s="1">
        <f t="shared" si="30"/>
        <v>-9.1249747310767106E-3</v>
      </c>
      <c r="O81" s="1">
        <f t="shared" si="30"/>
        <v>-8.4624772579690397E-3</v>
      </c>
      <c r="P81" s="1">
        <f t="shared" si="30"/>
        <v>-7.8662295321721351E-3</v>
      </c>
      <c r="Q81" s="1">
        <f t="shared" si="30"/>
        <v>-7.3296065789549211E-3</v>
      </c>
      <c r="R81" s="1">
        <f t="shared" si="30"/>
        <v>-6.8466459210594285E-3</v>
      </c>
      <c r="S81" s="1">
        <f t="shared" si="30"/>
        <v>-6.4119813289534849E-3</v>
      </c>
      <c r="T81" s="1">
        <f t="shared" si="30"/>
        <v>-6.0207831960581359E-3</v>
      </c>
      <c r="U81" s="1">
        <f t="shared" si="30"/>
        <v>-5.6687048764523223E-3</v>
      </c>
      <c r="V81" s="1">
        <f t="shared" si="30"/>
        <v>-5.3518343888070904E-3</v>
      </c>
      <c r="W81" s="1">
        <f t="shared" si="30"/>
        <v>-5.0666509499263813E-3</v>
      </c>
      <c r="X81" s="1">
        <f t="shared" si="30"/>
        <v>-4.8099858549337429E-3</v>
      </c>
      <c r="Y81" s="1">
        <f t="shared" si="25"/>
        <v>-4.578987269440369E-3</v>
      </c>
      <c r="Z81" s="1">
        <f t="shared" si="26"/>
        <v>-4.3710885424963321E-3</v>
      </c>
      <c r="AA81" s="1">
        <f t="shared" si="26"/>
        <v>-4.1839796882466992E-3</v>
      </c>
      <c r="AB81" s="1">
        <f t="shared" si="26"/>
        <v>-4.0155817194220296E-3</v>
      </c>
      <c r="AC81" s="1">
        <f t="shared" si="26"/>
        <v>-3.8640235474798265E-3</v>
      </c>
      <c r="AD81" s="1">
        <f t="shared" si="26"/>
        <v>-3.7276211927318439E-3</v>
      </c>
      <c r="AE81" s="1">
        <f t="shared" si="26"/>
        <v>-3.6048590734586595E-3</v>
      </c>
      <c r="AF81" s="1">
        <f t="shared" si="26"/>
        <v>-3.4943731661127935E-3</v>
      </c>
      <c r="AG81" s="1">
        <f t="shared" si="26"/>
        <v>-3.3949358495015142E-3</v>
      </c>
      <c r="AH81" s="1">
        <f t="shared" si="26"/>
        <v>-3.305442264551363E-3</v>
      </c>
      <c r="AI81" s="1">
        <f t="shared" si="26"/>
        <v>-3.2248980380962266E-3</v>
      </c>
      <c r="AJ81" s="1">
        <f t="shared" si="26"/>
        <v>-3.1524082342866038E-3</v>
      </c>
      <c r="AK81" s="1">
        <f t="shared" si="26"/>
        <v>-3.0871674108579432E-3</v>
      </c>
      <c r="AL81" s="1">
        <f t="shared" si="26"/>
        <v>-3.028450669772149E-3</v>
      </c>
      <c r="AM81" s="1">
        <f t="shared" si="26"/>
        <v>-2.9756056027949343E-3</v>
      </c>
      <c r="AN81" s="1">
        <f t="shared" si="26"/>
        <v>-2.928045042515441E-3</v>
      </c>
      <c r="AO81" s="1">
        <f t="shared" si="26"/>
        <v>-2.8852405382638968E-3</v>
      </c>
      <c r="AP81" s="1">
        <f t="shared" si="27"/>
        <v>-2.846716484437507E-3</v>
      </c>
      <c r="AQ81" s="1">
        <f t="shared" si="27"/>
        <v>-2.8120448359937565E-3</v>
      </c>
      <c r="AR81" s="1">
        <f t="shared" si="27"/>
        <v>-2.7808403523943807E-3</v>
      </c>
      <c r="AS81" s="1">
        <f t="shared" si="27"/>
        <v>-2.7527563171549428E-3</v>
      </c>
      <c r="AT81" s="1">
        <f t="shared" si="27"/>
        <v>-2.7274806854394487E-3</v>
      </c>
      <c r="AU81" s="1">
        <f t="shared" si="27"/>
        <v>-2.7047326168955039E-3</v>
      </c>
      <c r="AV81" s="1">
        <f t="shared" si="27"/>
        <v>-2.6842593552059537E-3</v>
      </c>
      <c r="AW81" s="1">
        <f t="shared" si="27"/>
        <v>-2.6658334196853583E-3</v>
      </c>
      <c r="AX81" s="1">
        <f t="shared" si="27"/>
        <v>-2.6492500777168227E-3</v>
      </c>
      <c r="AY81" s="1">
        <f t="shared" si="27"/>
        <v>-2.6343250699451403E-3</v>
      </c>
      <c r="AZ81" s="1">
        <f t="shared" si="27"/>
        <v>-2.6208925629506263E-3</v>
      </c>
      <c r="BA81" s="1">
        <f t="shared" si="27"/>
        <v>-2.6088033066555636E-3</v>
      </c>
      <c r="BB81" s="1">
        <f t="shared" si="27"/>
        <v>-2.5979229759900075E-3</v>
      </c>
      <c r="BC81" s="1">
        <f t="shared" si="27"/>
        <v>-2.5881306783910067E-3</v>
      </c>
      <c r="BD81" s="1">
        <f t="shared" si="27"/>
        <v>-2.5793176105519061E-3</v>
      </c>
      <c r="BE81" s="1">
        <f t="shared" si="27"/>
        <v>-2.5713858494967154E-3</v>
      </c>
      <c r="BF81" s="1">
        <f t="shared" si="27"/>
        <v>-2.564247264547044E-3</v>
      </c>
      <c r="BG81" s="1">
        <f t="shared" si="27"/>
        <v>-2.5578225380923397E-3</v>
      </c>
      <c r="BH81" s="1">
        <f t="shared" si="27"/>
        <v>-2.5520402842831059E-3</v>
      </c>
      <c r="BI81" s="1">
        <f t="shared" si="27"/>
        <v>-2.5468362558547955E-3</v>
      </c>
      <c r="BJ81" s="1">
        <f t="shared" si="27"/>
        <v>-2.5421526302693161E-3</v>
      </c>
      <c r="BK81" s="1">
        <f t="shared" si="27"/>
        <v>-2.5379373672423846E-3</v>
      </c>
      <c r="BL81" s="1">
        <f t="shared" si="27"/>
        <v>-2.5341436305181464E-3</v>
      </c>
      <c r="BM81" s="1">
        <f t="shared" si="27"/>
        <v>-2.5307292674663319E-3</v>
      </c>
      <c r="BN81" s="1">
        <f t="shared" si="27"/>
        <v>-2.5276563407196986E-3</v>
      </c>
    </row>
    <row r="82" spans="1:66" x14ac:dyDescent="0.2">
      <c r="A82" t="s">
        <v>18</v>
      </c>
      <c r="B82" s="5">
        <v>-8.6771428437664461E-3</v>
      </c>
      <c r="C82" s="5">
        <v>-0.01</v>
      </c>
      <c r="D82" s="1">
        <f t="shared" si="28"/>
        <v>-1.8677142843766446E-2</v>
      </c>
      <c r="E82" s="27">
        <f t="shared" si="31"/>
        <v>0.1</v>
      </c>
      <c r="F82" s="2">
        <f t="shared" si="31"/>
        <v>-2.5000000000000001E-3</v>
      </c>
      <c r="G82" s="28">
        <f t="shared" si="29"/>
        <v>-8.6771428437664461E-3</v>
      </c>
      <c r="H82" s="29">
        <f t="shared" si="32"/>
        <v>-1.8677142843766446E-2</v>
      </c>
      <c r="I82" s="29">
        <f t="shared" si="30"/>
        <v>-1.7059428559389803E-2</v>
      </c>
      <c r="J82" s="1">
        <f t="shared" si="30"/>
        <v>-1.5603485703450824E-2</v>
      </c>
      <c r="K82" s="1">
        <f t="shared" si="30"/>
        <v>-1.4293137133105743E-2</v>
      </c>
      <c r="L82" s="1">
        <f t="shared" si="30"/>
        <v>-1.3113823419795169E-2</v>
      </c>
      <c r="M82" s="1">
        <f t="shared" si="30"/>
        <v>-1.2052441077815652E-2</v>
      </c>
      <c r="N82" s="1">
        <f t="shared" si="30"/>
        <v>-1.1097196970034088E-2</v>
      </c>
      <c r="O82" s="1">
        <f t="shared" si="30"/>
        <v>-1.023747727303068E-2</v>
      </c>
      <c r="P82" s="1">
        <f t="shared" si="30"/>
        <v>-9.4637295457276113E-3</v>
      </c>
      <c r="Q82" s="1">
        <f t="shared" si="30"/>
        <v>-8.7673565911548495E-3</v>
      </c>
      <c r="R82" s="1">
        <f t="shared" si="30"/>
        <v>-8.1406209320393635E-3</v>
      </c>
      <c r="S82" s="1">
        <f t="shared" si="30"/>
        <v>-7.5765588388354271E-3</v>
      </c>
      <c r="T82" s="1">
        <f t="shared" si="30"/>
        <v>-7.0689029549518834E-3</v>
      </c>
      <c r="U82" s="1">
        <f t="shared" si="30"/>
        <v>-6.6120126594566946E-3</v>
      </c>
      <c r="V82" s="1">
        <f t="shared" si="30"/>
        <v>-6.2008113935110246E-3</v>
      </c>
      <c r="W82" s="1">
        <f t="shared" si="30"/>
        <v>-5.8307302541599224E-3</v>
      </c>
      <c r="X82" s="1">
        <f t="shared" si="30"/>
        <v>-5.4976572287439296E-3</v>
      </c>
      <c r="Y82" s="1">
        <f t="shared" si="25"/>
        <v>-5.1978915058695369E-3</v>
      </c>
      <c r="Z82" s="1">
        <f t="shared" si="26"/>
        <v>-4.928102355282583E-3</v>
      </c>
      <c r="AA82" s="1">
        <f t="shared" si="26"/>
        <v>-4.6852921197543251E-3</v>
      </c>
      <c r="AB82" s="1">
        <f t="shared" si="26"/>
        <v>-4.4667629077788928E-3</v>
      </c>
      <c r="AC82" s="1">
        <f t="shared" si="26"/>
        <v>-4.2700866170010034E-3</v>
      </c>
      <c r="AD82" s="1">
        <f t="shared" si="26"/>
        <v>-4.0930779553009031E-3</v>
      </c>
      <c r="AE82" s="1">
        <f t="shared" si="26"/>
        <v>-3.9337701597708125E-3</v>
      </c>
      <c r="AF82" s="1">
        <f t="shared" si="26"/>
        <v>-3.7903931437937312E-3</v>
      </c>
      <c r="AG82" s="1">
        <f t="shared" si="26"/>
        <v>-3.6613538294143584E-3</v>
      </c>
      <c r="AH82" s="1">
        <f t="shared" si="26"/>
        <v>-3.5452184464729226E-3</v>
      </c>
      <c r="AI82" s="1">
        <f t="shared" si="26"/>
        <v>-3.4406966018256302E-3</v>
      </c>
      <c r="AJ82" s="1">
        <f t="shared" si="26"/>
        <v>-3.346626941643067E-3</v>
      </c>
      <c r="AK82" s="1">
        <f t="shared" si="26"/>
        <v>-3.2619642474787606E-3</v>
      </c>
      <c r="AL82" s="1">
        <f t="shared" si="26"/>
        <v>-3.1857678227308847E-3</v>
      </c>
      <c r="AM82" s="1">
        <f t="shared" si="26"/>
        <v>-3.117191040457796E-3</v>
      </c>
      <c r="AN82" s="1">
        <f t="shared" si="26"/>
        <v>-3.0554719364120162E-3</v>
      </c>
      <c r="AO82" s="1">
        <f t="shared" si="26"/>
        <v>-2.9999247427708146E-3</v>
      </c>
      <c r="AP82" s="1">
        <f t="shared" si="27"/>
        <v>-2.9499322684937331E-3</v>
      </c>
      <c r="AQ82" s="1">
        <f t="shared" si="27"/>
        <v>-2.9049390416443599E-3</v>
      </c>
      <c r="AR82" s="1">
        <f t="shared" si="27"/>
        <v>-2.8644451374799239E-3</v>
      </c>
      <c r="AS82" s="1">
        <f t="shared" si="27"/>
        <v>-2.8280006237319313E-3</v>
      </c>
      <c r="AT82" s="1">
        <f t="shared" si="27"/>
        <v>-2.7952005613587384E-3</v>
      </c>
      <c r="AU82" s="1">
        <f t="shared" ref="AU82:BN82" si="33">+$F82+(AT82-$F82)*(1-$E82)</f>
        <v>-2.7656805052228648E-3</v>
      </c>
      <c r="AV82" s="1">
        <f t="shared" si="33"/>
        <v>-2.7391124547005785E-3</v>
      </c>
      <c r="AW82" s="1">
        <f t="shared" si="33"/>
        <v>-2.7152012092305205E-3</v>
      </c>
      <c r="AX82" s="1">
        <f t="shared" si="33"/>
        <v>-2.6936810883074684E-3</v>
      </c>
      <c r="AY82" s="1">
        <f t="shared" si="33"/>
        <v>-2.6743129794767214E-3</v>
      </c>
      <c r="AZ82" s="1">
        <f t="shared" si="33"/>
        <v>-2.6568816815290492E-3</v>
      </c>
      <c r="BA82" s="1">
        <f t="shared" si="33"/>
        <v>-2.6411935133761441E-3</v>
      </c>
      <c r="BB82" s="1">
        <f t="shared" si="33"/>
        <v>-2.6270741620385298E-3</v>
      </c>
      <c r="BC82" s="1">
        <f t="shared" si="33"/>
        <v>-2.6143667458346769E-3</v>
      </c>
      <c r="BD82" s="1">
        <f t="shared" si="33"/>
        <v>-2.6029300712512092E-3</v>
      </c>
      <c r="BE82" s="1">
        <f t="shared" si="33"/>
        <v>-2.5926370641260882E-3</v>
      </c>
      <c r="BF82" s="1">
        <f t="shared" si="33"/>
        <v>-2.5833733577134794E-3</v>
      </c>
      <c r="BG82" s="1">
        <f t="shared" si="33"/>
        <v>-2.5750360219421314E-3</v>
      </c>
      <c r="BH82" s="1">
        <f t="shared" si="33"/>
        <v>-2.5675324197479183E-3</v>
      </c>
      <c r="BI82" s="1">
        <f t="shared" si="33"/>
        <v>-2.5607791777731265E-3</v>
      </c>
      <c r="BJ82" s="1">
        <f t="shared" si="33"/>
        <v>-2.5547012599958139E-3</v>
      </c>
      <c r="BK82" s="1">
        <f t="shared" si="33"/>
        <v>-2.5492311339962324E-3</v>
      </c>
      <c r="BL82" s="1">
        <f t="shared" si="33"/>
        <v>-2.544308020596609E-3</v>
      </c>
      <c r="BM82" s="1">
        <f t="shared" si="33"/>
        <v>-2.5398772185369479E-3</v>
      </c>
      <c r="BN82" s="1">
        <f t="shared" si="33"/>
        <v>-2.5358894966832531E-3</v>
      </c>
    </row>
    <row r="83" spans="1:66" x14ac:dyDescent="0.2">
      <c r="A83" t="s">
        <v>19</v>
      </c>
      <c r="B83" s="5">
        <v>-1.0467712408165888E-3</v>
      </c>
      <c r="C83" s="5">
        <v>-1.7999999999999999E-2</v>
      </c>
      <c r="D83" s="1">
        <f t="shared" si="28"/>
        <v>-1.9046771240816586E-2</v>
      </c>
      <c r="E83" s="27">
        <f t="shared" si="31"/>
        <v>0.1</v>
      </c>
      <c r="F83" s="2">
        <f t="shared" si="31"/>
        <v>-2.5000000000000001E-3</v>
      </c>
      <c r="G83" s="28">
        <f t="shared" si="29"/>
        <v>-1.0467712408165888E-3</v>
      </c>
      <c r="H83" s="29">
        <f t="shared" si="32"/>
        <v>-1.9046771240816586E-2</v>
      </c>
      <c r="I83" s="29">
        <f t="shared" si="30"/>
        <v>-1.7392094116734928E-2</v>
      </c>
      <c r="J83" s="1">
        <f t="shared" si="30"/>
        <v>-1.5902884705061435E-2</v>
      </c>
      <c r="K83" s="1">
        <f t="shared" si="30"/>
        <v>-1.4562596234555292E-2</v>
      </c>
      <c r="L83" s="1">
        <f t="shared" si="30"/>
        <v>-1.3356336611099763E-2</v>
      </c>
      <c r="M83" s="1">
        <f t="shared" si="30"/>
        <v>-1.2270702949989786E-2</v>
      </c>
      <c r="N83" s="1">
        <f t="shared" si="30"/>
        <v>-1.1293632654990808E-2</v>
      </c>
      <c r="O83" s="1">
        <f t="shared" si="30"/>
        <v>-1.0414269389491727E-2</v>
      </c>
      <c r="P83" s="1">
        <f t="shared" si="30"/>
        <v>-9.6228424505425542E-3</v>
      </c>
      <c r="Q83" s="1">
        <f t="shared" si="30"/>
        <v>-8.910558205488299E-3</v>
      </c>
      <c r="R83" s="1">
        <f t="shared" si="30"/>
        <v>-8.2695023849394689E-3</v>
      </c>
      <c r="S83" s="1">
        <f t="shared" si="30"/>
        <v>-7.6925521464455224E-3</v>
      </c>
      <c r="T83" s="1">
        <f t="shared" si="30"/>
        <v>-7.1732969318009706E-3</v>
      </c>
      <c r="U83" s="1">
        <f t="shared" si="30"/>
        <v>-6.7059672386208732E-3</v>
      </c>
      <c r="V83" s="1">
        <f t="shared" si="30"/>
        <v>-6.2853705147587861E-3</v>
      </c>
      <c r="W83" s="1">
        <f t="shared" si="30"/>
        <v>-5.9068334632829071E-3</v>
      </c>
      <c r="X83" s="1">
        <f t="shared" si="30"/>
        <v>-5.5661501169546167E-3</v>
      </c>
      <c r="Y83" s="1">
        <f t="shared" si="25"/>
        <v>-5.2595351052591548E-3</v>
      </c>
      <c r="Z83" s="1">
        <f t="shared" si="26"/>
        <v>-4.9835815947332392E-3</v>
      </c>
      <c r="AA83" s="1">
        <f t="shared" si="26"/>
        <v>-4.7352234352599151E-3</v>
      </c>
      <c r="AB83" s="1">
        <f t="shared" si="26"/>
        <v>-4.5117010917339242E-3</v>
      </c>
      <c r="AC83" s="1">
        <f t="shared" si="26"/>
        <v>-4.310530982560532E-3</v>
      </c>
      <c r="AD83" s="1">
        <f t="shared" si="26"/>
        <v>-4.1294778843044789E-3</v>
      </c>
      <c r="AE83" s="1">
        <f t="shared" si="26"/>
        <v>-3.9665300958740312E-3</v>
      </c>
      <c r="AF83" s="1">
        <f t="shared" si="26"/>
        <v>-3.8198770862866282E-3</v>
      </c>
      <c r="AG83" s="1">
        <f t="shared" si="26"/>
        <v>-3.6878893776579654E-3</v>
      </c>
      <c r="AH83" s="1">
        <f t="shared" si="26"/>
        <v>-3.5691004398921691E-3</v>
      </c>
      <c r="AI83" s="1">
        <f t="shared" si="26"/>
        <v>-3.4621903959029523E-3</v>
      </c>
      <c r="AJ83" s="1">
        <f t="shared" si="26"/>
        <v>-3.3659713563126571E-3</v>
      </c>
      <c r="AK83" s="1">
        <f t="shared" si="26"/>
        <v>-3.2793742206813914E-3</v>
      </c>
      <c r="AL83" s="1">
        <f t="shared" si="26"/>
        <v>-3.2014367986132521E-3</v>
      </c>
      <c r="AM83" s="1">
        <f t="shared" si="26"/>
        <v>-3.131293118751927E-3</v>
      </c>
      <c r="AN83" s="1">
        <f t="shared" si="26"/>
        <v>-3.0681638068767343E-3</v>
      </c>
      <c r="AO83" s="1">
        <f t="shared" si="26"/>
        <v>-3.0113474261890608E-3</v>
      </c>
      <c r="AP83" s="1">
        <f t="shared" ref="AP83:BN83" si="34">+$F83+(AO83-$F83)*(1-$E83)</f>
        <v>-2.9602126835701547E-3</v>
      </c>
      <c r="AQ83" s="1">
        <f t="shared" si="34"/>
        <v>-2.914191415213139E-3</v>
      </c>
      <c r="AR83" s="1">
        <f t="shared" si="34"/>
        <v>-2.8727722736918253E-3</v>
      </c>
      <c r="AS83" s="1">
        <f t="shared" si="34"/>
        <v>-2.8354950463226427E-3</v>
      </c>
      <c r="AT83" s="1">
        <f t="shared" si="34"/>
        <v>-2.8019455416903784E-3</v>
      </c>
      <c r="AU83" s="1">
        <f t="shared" si="34"/>
        <v>-2.7717509875213407E-3</v>
      </c>
      <c r="AV83" s="1">
        <f t="shared" si="34"/>
        <v>-2.7445758887692066E-3</v>
      </c>
      <c r="AW83" s="1">
        <f t="shared" si="34"/>
        <v>-2.720118299892286E-3</v>
      </c>
      <c r="AX83" s="1">
        <f t="shared" si="34"/>
        <v>-2.6981064699030575E-3</v>
      </c>
      <c r="AY83" s="1">
        <f t="shared" si="34"/>
        <v>-2.6782958229127516E-3</v>
      </c>
      <c r="AZ83" s="1">
        <f t="shared" si="34"/>
        <v>-2.6604662406214765E-3</v>
      </c>
      <c r="BA83" s="1">
        <f t="shared" si="34"/>
        <v>-2.644419616559329E-3</v>
      </c>
      <c r="BB83" s="1">
        <f t="shared" si="34"/>
        <v>-2.6299776549033962E-3</v>
      </c>
      <c r="BC83" s="1">
        <f t="shared" si="34"/>
        <v>-2.6169798894130564E-3</v>
      </c>
      <c r="BD83" s="1">
        <f t="shared" si="34"/>
        <v>-2.6052819004717506E-3</v>
      </c>
      <c r="BE83" s="1">
        <f t="shared" si="34"/>
        <v>-2.5947537104245755E-3</v>
      </c>
      <c r="BF83" s="1">
        <f t="shared" si="34"/>
        <v>-2.5852783393821178E-3</v>
      </c>
      <c r="BG83" s="1">
        <f t="shared" si="34"/>
        <v>-2.576750505443906E-3</v>
      </c>
      <c r="BH83" s="1">
        <f t="shared" si="34"/>
        <v>-2.5690754548995153E-3</v>
      </c>
      <c r="BI83" s="1">
        <f t="shared" si="34"/>
        <v>-2.5621679094095639E-3</v>
      </c>
      <c r="BJ83" s="1">
        <f t="shared" si="34"/>
        <v>-2.5559511184686076E-3</v>
      </c>
      <c r="BK83" s="1">
        <f t="shared" si="34"/>
        <v>-2.5503560066217467E-3</v>
      </c>
      <c r="BL83" s="1">
        <f t="shared" si="34"/>
        <v>-2.5453204059595722E-3</v>
      </c>
      <c r="BM83" s="1">
        <f t="shared" si="34"/>
        <v>-2.5407883653636148E-3</v>
      </c>
      <c r="BN83" s="1">
        <f t="shared" si="34"/>
        <v>-2.5367095288272535E-3</v>
      </c>
    </row>
    <row r="84" spans="1:66" x14ac:dyDescent="0.2">
      <c r="A84" s="9" t="s">
        <v>43</v>
      </c>
      <c r="B84" s="5"/>
      <c r="C84" s="2"/>
      <c r="E84" s="2"/>
      <c r="F84" s="2"/>
      <c r="H84" s="29">
        <f>+SUMPRODUCT(H72:H83*$F$89:$F$100)/$F$101</f>
        <v>-1.910515641013761E-2</v>
      </c>
      <c r="I84" s="29">
        <f>+SUMPRODUCT(I72:I83*$F$89:$F$100)/$F$101</f>
        <v>-1.7444640769123856E-2</v>
      </c>
      <c r="J84" s="29">
        <f>+SUMPRODUCT(J72:J83*$F$89:$F$100)/$F$101</f>
        <v>-1.5950176692211469E-2</v>
      </c>
      <c r="K84" s="29">
        <f>+SUMPRODUCT(K72:K83*$F$89:$F$100)/$F$101</f>
        <v>-1.4605159022990324E-2</v>
      </c>
    </row>
    <row r="85" spans="1:66" x14ac:dyDescent="0.2">
      <c r="A85" s="9" t="s">
        <v>44</v>
      </c>
      <c r="B85" s="5"/>
      <c r="C85" s="5"/>
      <c r="D85" s="5"/>
      <c r="E85" s="5"/>
      <c r="F85" s="30"/>
      <c r="H85" s="5">
        <f>+LN([1]Global!C57/[1]Global!B57)/10</f>
        <v>-1.8022316465387732E-2</v>
      </c>
      <c r="I85" s="5">
        <f>+LN([1]Global!D57/[1]Global!C57)/10</f>
        <v>-1.5687970916879807E-2</v>
      </c>
      <c r="J85" s="5">
        <f>+LN([1]Global!E57/[1]Global!D57)/10</f>
        <v>-1.4585812620725053E-2</v>
      </c>
      <c r="K85" s="5">
        <f>+LN([1]Global!F57/[1]Global!E57)/10</f>
        <v>-1.3542904364660236E-2</v>
      </c>
      <c r="L85" s="5">
        <f>+LN([1]Global!G57/[1]Global!F57)/10</f>
        <v>-1.262615464177104E-2</v>
      </c>
      <c r="M85" s="5">
        <f>+LN([1]Global!H57/[1]Global!G57)/10</f>
        <v>-1.1723262482741446E-2</v>
      </c>
      <c r="N85" s="5"/>
      <c r="O85" s="5"/>
      <c r="P85" s="5"/>
      <c r="Q85" s="5"/>
      <c r="R85" s="5"/>
      <c r="S85" s="5"/>
      <c r="T85" s="5"/>
      <c r="U85" s="5">
        <v>-6.9236180059254852E-3</v>
      </c>
      <c r="V85" s="5">
        <v>-6.4812562053329368E-3</v>
      </c>
      <c r="W85" s="5">
        <v>-6.0831305847996427E-3</v>
      </c>
      <c r="X85" s="5">
        <v>-5.724817526319678E-3</v>
      </c>
      <c r="Y85" s="5">
        <v>-5.4023357736877097E-3</v>
      </c>
      <c r="Z85" s="5">
        <v>-5.1121021963189388E-3</v>
      </c>
      <c r="AA85" s="5">
        <v>-4.8508919766870459E-3</v>
      </c>
      <c r="AB85" s="5">
        <v>-4.6158027790183399E-3</v>
      </c>
      <c r="AC85" s="5">
        <v>-4.4042225011165061E-3</v>
      </c>
      <c r="AD85" s="5">
        <v>-4.213800251004856E-3</v>
      </c>
      <c r="AE85" s="5">
        <v>-4.0424202259043704E-3</v>
      </c>
      <c r="AF85" s="5">
        <v>-3.8881782033139329E-3</v>
      </c>
      <c r="AG85" s="5">
        <v>-3.7493603829825395E-3</v>
      </c>
      <c r="AH85" s="5">
        <v>-3.6244243446842857E-3</v>
      </c>
      <c r="AI85" s="5">
        <v>-3.5119819102158571E-3</v>
      </c>
      <c r="AJ85" s="5">
        <v>-3.410783719194272E-3</v>
      </c>
      <c r="AK85" s="5">
        <v>-3.3197053472748443E-3</v>
      </c>
      <c r="AL85" s="5">
        <v>-3.2377348125473596E-3</v>
      </c>
      <c r="AM85" s="5">
        <v>-3.1639613312926247E-3</v>
      </c>
      <c r="AN85" s="5">
        <v>-3.0975651981633616E-3</v>
      </c>
      <c r="AO85" s="5">
        <v>-3.037808678347026E-3</v>
      </c>
      <c r="AP85" s="5">
        <v>-2.9840278105123228E-3</v>
      </c>
      <c r="AQ85" s="5">
        <v>-2.9356250294610906E-3</v>
      </c>
      <c r="AR85" s="5">
        <v>-2.8920625265149817E-3</v>
      </c>
      <c r="AS85" s="5">
        <v>-2.8528562738634831E-3</v>
      </c>
      <c r="AT85" s="5">
        <v>-2.8175706464771354E-3</v>
      </c>
      <c r="AU85" s="5">
        <v>-2.7858135818294213E-3</v>
      </c>
      <c r="AV85" s="5">
        <v>-2.7572322236464799E-3</v>
      </c>
      <c r="AW85" s="5">
        <v>-2.7315090012818314E-3</v>
      </c>
      <c r="AX85" s="5">
        <v>-2.7083581011536485E-3</v>
      </c>
      <c r="AY85" s="5">
        <v>-2.6875222910382837E-3</v>
      </c>
      <c r="AZ85" s="5">
        <v>-2.6687700619344545E-3</v>
      </c>
      <c r="BA85" s="5">
        <v>-2.6518930557410097E-3</v>
      </c>
      <c r="BB85" s="5">
        <v>-2.636703750166908E-3</v>
      </c>
      <c r="BC85" s="5">
        <v>-2.6230333751502176E-3</v>
      </c>
      <c r="BD85" s="5">
        <v>-2.6107300376351961E-3</v>
      </c>
      <c r="BE85" s="5">
        <v>-2.5996570338716759E-3</v>
      </c>
      <c r="BF85" s="5">
        <v>-2.5896913304845086E-3</v>
      </c>
      <c r="BG85" s="5">
        <v>-2.5807221974360581E-3</v>
      </c>
      <c r="BH85" s="5">
        <v>-2.5726499776924519E-3</v>
      </c>
      <c r="BI85" s="5">
        <v>-2.5653849799232072E-3</v>
      </c>
      <c r="BJ85" s="5">
        <v>-2.5588464819308863E-3</v>
      </c>
      <c r="BK85" s="5">
        <v>-2.552961833737797E-3</v>
      </c>
      <c r="BL85" s="5">
        <v>-2.5476656503640176E-3</v>
      </c>
      <c r="BM85" s="5">
        <v>-2.5428990853276156E-3</v>
      </c>
      <c r="BN85" s="5">
        <v>-2.5386091767948546E-3</v>
      </c>
    </row>
    <row r="86" spans="1:66" ht="18" x14ac:dyDescent="0.2">
      <c r="A86" s="23" t="s">
        <v>45</v>
      </c>
      <c r="B86" s="9"/>
    </row>
    <row r="87" spans="1:66" x14ac:dyDescent="0.2">
      <c r="D87" s="9" t="s">
        <v>46</v>
      </c>
      <c r="E87" s="9" t="s">
        <v>46</v>
      </c>
      <c r="H87" s="9"/>
      <c r="K87" s="9" t="s">
        <v>47</v>
      </c>
    </row>
    <row r="88" spans="1:66" ht="49.5" customHeight="1" x14ac:dyDescent="0.2">
      <c r="C88" s="31">
        <v>40161</v>
      </c>
      <c r="D88" s="32" t="s">
        <v>48</v>
      </c>
      <c r="E88" s="32" t="s">
        <v>49</v>
      </c>
      <c r="F88" s="33" t="s">
        <v>50</v>
      </c>
      <c r="G88" s="34" t="s">
        <v>51</v>
      </c>
      <c r="H88" s="9" t="s">
        <v>52</v>
      </c>
      <c r="I88" s="32" t="s">
        <v>53</v>
      </c>
      <c r="J88" s="9" t="s">
        <v>54</v>
      </c>
      <c r="K88" s="32" t="s">
        <v>53</v>
      </c>
      <c r="L88" s="9" t="s">
        <v>54</v>
      </c>
      <c r="M88" s="32" t="s">
        <v>55</v>
      </c>
    </row>
    <row r="89" spans="1:66" x14ac:dyDescent="0.2">
      <c r="A89" s="16" t="s">
        <v>8</v>
      </c>
      <c r="C89" s="35">
        <v>1661.4293507910529</v>
      </c>
      <c r="D89" s="36">
        <f>+[2]sum_newregion!AF2/1000</f>
        <v>1593.086</v>
      </c>
      <c r="E89" s="37">
        <f>+D89+15</f>
        <v>1608.086</v>
      </c>
      <c r="F89" s="38">
        <f>+[3]sum_newregion!AF2/1000</f>
        <v>1662.1334550980105</v>
      </c>
      <c r="G89" s="11">
        <v>0.90306386026242058</v>
      </c>
      <c r="H89" s="39">
        <f>+F89/C89</f>
        <v>1.0004237943109782</v>
      </c>
      <c r="I89" s="40">
        <f>+B413</f>
        <v>1.6614140194193698</v>
      </c>
      <c r="J89" s="40">
        <f t="shared" ref="J89:J100" si="35">+C413</f>
        <v>1.6230895636787737</v>
      </c>
      <c r="K89" s="30">
        <v>1.6614140194193698</v>
      </c>
      <c r="L89" s="30">
        <v>1.6221018434109498</v>
      </c>
      <c r="M89" s="16">
        <f>+AP398/1000000</f>
        <v>1.6221018434109498</v>
      </c>
      <c r="N89" s="11">
        <f>+M89/J89</f>
        <v>0.99939145670705609</v>
      </c>
    </row>
    <row r="90" spans="1:66" x14ac:dyDescent="0.2">
      <c r="A90" s="19" t="s">
        <v>56</v>
      </c>
      <c r="C90" s="35">
        <v>1243.7387740886197</v>
      </c>
      <c r="D90" s="36">
        <f>+[2]sum_newregion!AF3/1000</f>
        <v>1088.162</v>
      </c>
      <c r="E90" s="37">
        <f>+D90*$E$102</f>
        <v>1135.4970470000001</v>
      </c>
      <c r="F90" s="38">
        <f>+[3]sum_newregion!AF3/1000</f>
        <v>1146.0506191660518</v>
      </c>
      <c r="G90" s="11">
        <v>0.7714718460283656</v>
      </c>
      <c r="H90" s="39">
        <f t="shared" ref="H90:H101" si="36">+F90/C90</f>
        <v>0.92145605093468974</v>
      </c>
      <c r="I90" s="40">
        <f t="shared" ref="I90:I100" si="37">+B414</f>
        <v>1.1456625342073461</v>
      </c>
      <c r="J90" s="40">
        <f t="shared" si="35"/>
        <v>0.99377439380320809</v>
      </c>
      <c r="K90" s="30">
        <v>1.1456625342073461</v>
      </c>
      <c r="L90" s="30">
        <v>0.99299304948702383</v>
      </c>
      <c r="M90" s="16">
        <f>+AP399/1000000</f>
        <v>0.98966237309197935</v>
      </c>
      <c r="N90" s="11">
        <f t="shared" ref="N90:N100" si="38">+M90/J90</f>
        <v>0.99586221909432393</v>
      </c>
    </row>
    <row r="91" spans="1:66" x14ac:dyDescent="0.2">
      <c r="A91" s="16" t="s">
        <v>10</v>
      </c>
      <c r="C91" s="35">
        <v>354.59699999999998</v>
      </c>
      <c r="D91" s="36">
        <f>+[2]sum_newregion!AF4/1000</f>
        <v>354.59699999999998</v>
      </c>
      <c r="E91" s="37">
        <f>+D91+10</f>
        <v>364.59699999999998</v>
      </c>
      <c r="F91" s="38">
        <f>+[3]sum_newregion!AF4/1000</f>
        <v>369.96592574248297</v>
      </c>
      <c r="G91" s="11">
        <v>1.0758359262976329</v>
      </c>
      <c r="H91" s="39">
        <f t="shared" si="36"/>
        <v>1.0433419508413297</v>
      </c>
      <c r="I91" s="40">
        <f t="shared" si="37"/>
        <v>0.3698406448791311</v>
      </c>
      <c r="J91" s="40">
        <f t="shared" si="35"/>
        <v>0.38197401254589891</v>
      </c>
      <c r="K91" s="30">
        <v>0.3698406448791311</v>
      </c>
      <c r="L91" s="30">
        <v>0.38187440790214811</v>
      </c>
      <c r="M91" s="16">
        <f t="shared" ref="M91:M100" si="39">+AP400/1000000</f>
        <v>0.38187440790214811</v>
      </c>
      <c r="N91" s="11">
        <f t="shared" si="38"/>
        <v>0.99973923711959634</v>
      </c>
    </row>
    <row r="92" spans="1:66" x14ac:dyDescent="0.2">
      <c r="A92" s="16" t="s">
        <v>11</v>
      </c>
      <c r="C92" s="35">
        <v>413.322</v>
      </c>
      <c r="D92" s="36">
        <f>+[2]sum_newregion!AF5/1000</f>
        <v>413.322</v>
      </c>
      <c r="E92" s="37">
        <f>+D92*$E$102</f>
        <v>431.30150700000002</v>
      </c>
      <c r="F92" s="38">
        <f>+[3]sum_newregion!AF5/1000</f>
        <v>431.23618180564</v>
      </c>
      <c r="G92" s="11">
        <v>0.8815849850711831</v>
      </c>
      <c r="H92" s="39">
        <f t="shared" si="36"/>
        <v>1.0433419508413295</v>
      </c>
      <c r="I92" s="40">
        <f t="shared" si="37"/>
        <v>0.43100236821563387</v>
      </c>
      <c r="J92" s="40">
        <f t="shared" si="35"/>
        <v>0.42305073907611485</v>
      </c>
      <c r="K92" s="30">
        <v>0.43100236821563387</v>
      </c>
      <c r="L92" s="30">
        <v>0.42281210034219552</v>
      </c>
      <c r="M92" s="16">
        <f t="shared" si="39"/>
        <v>0.42281210034219552</v>
      </c>
      <c r="N92" s="11">
        <f t="shared" si="38"/>
        <v>0.99943590989950637</v>
      </c>
    </row>
    <row r="93" spans="1:66" x14ac:dyDescent="0.2">
      <c r="A93" s="16" t="s">
        <v>42</v>
      </c>
      <c r="C93" s="35">
        <v>328.83015059025672</v>
      </c>
      <c r="D93" s="36">
        <f>+[2]sum_newregion!AF6/1000</f>
        <v>234.435</v>
      </c>
      <c r="E93" s="37">
        <f>+D93*$E$102</f>
        <v>244.63292250000003</v>
      </c>
      <c r="F93" s="38">
        <f>+[3]sum_newregion!AF6/1000</f>
        <v>256.66629327477045</v>
      </c>
      <c r="G93" s="11">
        <v>0.85396887473990712</v>
      </c>
      <c r="H93" s="39">
        <f t="shared" si="36"/>
        <v>0.78054367220903953</v>
      </c>
      <c r="I93" s="40">
        <f t="shared" si="37"/>
        <v>0.25652713039837899</v>
      </c>
      <c r="J93" s="40">
        <f t="shared" si="35"/>
        <v>0.23333916590858167</v>
      </c>
      <c r="K93" s="30">
        <v>0.25652713039837899</v>
      </c>
      <c r="L93" s="30">
        <v>0.23330376106716799</v>
      </c>
      <c r="M93" s="16">
        <f t="shared" si="39"/>
        <v>0.23330376106716799</v>
      </c>
      <c r="N93" s="11">
        <f t="shared" si="38"/>
        <v>0.99984826875815802</v>
      </c>
    </row>
    <row r="94" spans="1:66" x14ac:dyDescent="0.2">
      <c r="A94" s="16" t="s">
        <v>13</v>
      </c>
      <c r="C94" s="35">
        <v>1534.2439999999999</v>
      </c>
      <c r="D94" s="36">
        <f>+[2]sum_newregion!AF7/1000</f>
        <v>1534.2439999999999</v>
      </c>
      <c r="E94" s="37">
        <f>+D94+163</f>
        <v>1697.2439999999999</v>
      </c>
      <c r="F94" s="38">
        <f>+[3]sum_newregion!AF7/1000</f>
        <v>1600.7411280266049</v>
      </c>
      <c r="G94" s="11">
        <v>1.0173670064883631</v>
      </c>
      <c r="H94" s="39">
        <f t="shared" si="36"/>
        <v>1.0433419508413297</v>
      </c>
      <c r="I94" s="40">
        <f t="shared" si="37"/>
        <v>1.5999444497034192</v>
      </c>
      <c r="J94" s="40">
        <f t="shared" si="35"/>
        <v>2.8420864715293934</v>
      </c>
      <c r="K94" s="30">
        <v>1.5999444497034192</v>
      </c>
      <c r="L94" s="30">
        <v>2.8424140207481279</v>
      </c>
      <c r="M94" s="16">
        <f t="shared" si="39"/>
        <v>2.8424140207481279</v>
      </c>
      <c r="N94" s="11">
        <f t="shared" si="38"/>
        <v>1.0001152495611993</v>
      </c>
    </row>
    <row r="95" spans="1:66" x14ac:dyDescent="0.2">
      <c r="A95" s="16" t="s">
        <v>14</v>
      </c>
      <c r="C95" s="35">
        <v>388.32100000000003</v>
      </c>
      <c r="D95" s="36">
        <f>+[2]sum_newregion!AF8/1000</f>
        <v>388.32100000000003</v>
      </c>
      <c r="E95" s="37">
        <f>+D95+22</f>
        <v>410.32100000000003</v>
      </c>
      <c r="F95" s="38">
        <f>+[3]sum_newregion!AF8/1000</f>
        <v>405.15158969265593</v>
      </c>
      <c r="G95" s="11">
        <v>1.1806415334872407</v>
      </c>
      <c r="H95" s="39">
        <f t="shared" si="36"/>
        <v>1.0433419508413295</v>
      </c>
      <c r="I95" s="40">
        <f t="shared" si="37"/>
        <v>0.40499472440009932</v>
      </c>
      <c r="J95" s="40">
        <f t="shared" si="35"/>
        <v>0.72268116278293004</v>
      </c>
      <c r="K95" s="30">
        <v>0.40499472440009932</v>
      </c>
      <c r="L95" s="30">
        <v>0.72298207324102171</v>
      </c>
      <c r="M95" s="16">
        <f t="shared" si="39"/>
        <v>0.72298207324102171</v>
      </c>
      <c r="N95" s="11">
        <f t="shared" si="38"/>
        <v>1.0004163806580109</v>
      </c>
    </row>
    <row r="96" spans="1:66" x14ac:dyDescent="0.2">
      <c r="A96" s="16" t="s">
        <v>15</v>
      </c>
      <c r="C96" s="35">
        <v>406.81332865410189</v>
      </c>
      <c r="D96" s="36">
        <f>+[2]sum_newregion!AF9/1000</f>
        <v>549.45699999999999</v>
      </c>
      <c r="E96" s="37">
        <f>+D96*$E$102</f>
        <v>573.35837950000007</v>
      </c>
      <c r="F96" s="38">
        <f>+[3]sum_newregion!AF9/1000</f>
        <v>589.67496043455174</v>
      </c>
      <c r="G96" s="11">
        <v>0.98546507073685419</v>
      </c>
      <c r="H96" s="39">
        <f t="shared" si="36"/>
        <v>1.4494976415483432</v>
      </c>
      <c r="I96" s="40">
        <f t="shared" si="37"/>
        <v>0.58943423723936128</v>
      </c>
      <c r="J96" s="40">
        <f t="shared" si="35"/>
        <v>0.80698509993939882</v>
      </c>
      <c r="K96" s="30">
        <v>0.58943423723936128</v>
      </c>
      <c r="L96" s="30">
        <v>0.80627490940003699</v>
      </c>
      <c r="M96" s="16">
        <f t="shared" si="39"/>
        <v>0.8062749094000371</v>
      </c>
      <c r="N96" s="11">
        <f t="shared" si="38"/>
        <v>0.99911994590802844</v>
      </c>
    </row>
    <row r="97" spans="1:30" x14ac:dyDescent="0.2">
      <c r="A97" s="16" t="s">
        <v>16</v>
      </c>
      <c r="C97" s="35">
        <v>297.59467031800801</v>
      </c>
      <c r="D97" s="36">
        <f>+[2]sum_newregion!AF10/1000</f>
        <v>183.32499999999999</v>
      </c>
      <c r="E97" s="37">
        <f>+D97*$E$102</f>
        <v>191.29963750000002</v>
      </c>
      <c r="F97" s="38">
        <f>+[3]sum_newregion!AF10/1000</f>
        <v>191.37708401697253</v>
      </c>
      <c r="G97" s="11">
        <v>0.84200862464734383</v>
      </c>
      <c r="H97" s="39">
        <f t="shared" si="36"/>
        <v>0.6430796754944168</v>
      </c>
      <c r="I97" s="40">
        <f t="shared" si="37"/>
        <v>0.1913029872516217</v>
      </c>
      <c r="J97" s="40">
        <f t="shared" si="35"/>
        <v>0.24390148283972424</v>
      </c>
      <c r="K97" s="30">
        <v>0.1913029872516217</v>
      </c>
      <c r="L97" s="30">
        <v>0.2437828642117057</v>
      </c>
      <c r="M97" s="16">
        <f t="shared" si="39"/>
        <v>0.2437828642117057</v>
      </c>
      <c r="N97" s="11">
        <f t="shared" si="38"/>
        <v>0.9995136617185042</v>
      </c>
    </row>
    <row r="98" spans="1:30" x14ac:dyDescent="0.2">
      <c r="A98" s="16" t="s">
        <v>17</v>
      </c>
      <c r="C98" s="35">
        <v>425.06953485532784</v>
      </c>
      <c r="D98" s="36">
        <f>+[2]sum_newregion!AF11/1000</f>
        <v>393.85</v>
      </c>
      <c r="E98" s="37">
        <f>+D98*$E$102</f>
        <v>410.98247500000008</v>
      </c>
      <c r="F98" s="38">
        <f>+[3]sum_newregion!AF11/1000</f>
        <v>412.27239850714795</v>
      </c>
      <c r="G98" s="11">
        <v>0.96159589602461171</v>
      </c>
      <c r="H98" s="39">
        <f t="shared" si="36"/>
        <v>0.96989401662827845</v>
      </c>
      <c r="I98" s="40">
        <f t="shared" si="37"/>
        <v>0.41212692374686288</v>
      </c>
      <c r="J98" s="40">
        <f t="shared" si="35"/>
        <v>0.5327436469074458</v>
      </c>
      <c r="K98" s="30">
        <v>0.41212692374686288</v>
      </c>
      <c r="L98" s="30">
        <v>0.53245637372195753</v>
      </c>
      <c r="M98" s="16">
        <f t="shared" si="39"/>
        <v>0.53245637372195764</v>
      </c>
      <c r="N98" s="11">
        <f t="shared" si="38"/>
        <v>0.99946076656726779</v>
      </c>
    </row>
    <row r="99" spans="1:30" x14ac:dyDescent="0.2">
      <c r="A99" s="16" t="s">
        <v>18</v>
      </c>
      <c r="C99" s="35">
        <v>585.75021477262578</v>
      </c>
      <c r="D99" s="36">
        <f>+[2]sum_newregion!AF12/1000</f>
        <v>519.27</v>
      </c>
      <c r="E99" s="37">
        <f>+D99*$E$102</f>
        <v>541.85824500000001</v>
      </c>
      <c r="F99" s="38">
        <f>+[3]sum_newregion!AF12/1000</f>
        <v>541.77826149727889</v>
      </c>
      <c r="G99" s="11">
        <v>0.955859225227642</v>
      </c>
      <c r="H99" s="39">
        <f t="shared" si="36"/>
        <v>0.9249305383653752</v>
      </c>
      <c r="I99" s="40">
        <f t="shared" si="37"/>
        <v>0.54156849752830349</v>
      </c>
      <c r="J99" s="40">
        <f t="shared" si="35"/>
        <v>0.56942681429125508</v>
      </c>
      <c r="K99" s="30">
        <v>0.54156849752830349</v>
      </c>
      <c r="L99" s="30">
        <v>0.56885594567984421</v>
      </c>
      <c r="M99" s="16">
        <f t="shared" si="39"/>
        <v>0.56885594567984421</v>
      </c>
      <c r="N99" s="11">
        <f t="shared" si="38"/>
        <v>0.99899746798520295</v>
      </c>
    </row>
    <row r="100" spans="1:30" x14ac:dyDescent="0.2">
      <c r="A100" s="16" t="s">
        <v>19</v>
      </c>
      <c r="C100" s="35">
        <v>331.6257594117493</v>
      </c>
      <c r="D100" s="36">
        <f>+[2]sum_newregion!AF13/1000</f>
        <v>347.15899999999999</v>
      </c>
      <c r="E100" s="37">
        <f>+D100*$E$102</f>
        <v>362.26041650000002</v>
      </c>
      <c r="F100" s="38">
        <f>+[3]sum_newregion!AF13/1000</f>
        <v>363.95210273783346</v>
      </c>
      <c r="G100" s="11">
        <v>1.3139915621485461</v>
      </c>
      <c r="H100" s="39">
        <f t="shared" si="36"/>
        <v>1.0974783846207421</v>
      </c>
      <c r="I100" s="40">
        <f t="shared" si="37"/>
        <v>0.36381783863801526</v>
      </c>
      <c r="J100" s="40">
        <f t="shared" si="35"/>
        <v>0.63050158117884181</v>
      </c>
      <c r="K100" s="30">
        <v>0.36381783863801526</v>
      </c>
      <c r="L100" s="30">
        <v>0.63087696868782972</v>
      </c>
      <c r="M100" s="16">
        <f t="shared" si="39"/>
        <v>0.63087696868782961</v>
      </c>
      <c r="N100" s="11">
        <f t="shared" si="38"/>
        <v>1.0005953791714304</v>
      </c>
    </row>
    <row r="101" spans="1:30" x14ac:dyDescent="0.2">
      <c r="A101" s="16" t="s">
        <v>20</v>
      </c>
      <c r="C101" s="35">
        <v>7971.3357834817425</v>
      </c>
      <c r="D101" s="35">
        <f>SUM(D89:D100)</f>
        <v>7599.228000000001</v>
      </c>
      <c r="E101" s="35">
        <f>SUM(E89:E100)</f>
        <v>7971.4386300000006</v>
      </c>
      <c r="F101" s="38">
        <f>SUM(F89:F100)</f>
        <v>7971.0000000000009</v>
      </c>
      <c r="H101" s="39">
        <f t="shared" si="36"/>
        <v>0.99995787613382969</v>
      </c>
      <c r="I101" s="40">
        <f>SUM(I89:I100)</f>
        <v>7.9676363556275431</v>
      </c>
      <c r="J101" s="40">
        <f>SUM(J89:J100)</f>
        <v>10.003554134481567</v>
      </c>
      <c r="K101" s="30">
        <v>7.9676363556275431</v>
      </c>
      <c r="L101" s="30">
        <v>10.000728317900009</v>
      </c>
      <c r="M101" s="16">
        <f>SUM(M89:M100)</f>
        <v>9.9973976415049659</v>
      </c>
    </row>
    <row r="102" spans="1:30" x14ac:dyDescent="0.2">
      <c r="E102" s="41">
        <v>1.0435000000000001</v>
      </c>
      <c r="F102" s="9" t="s">
        <v>57</v>
      </c>
    </row>
    <row r="103" spans="1:30" x14ac:dyDescent="0.2">
      <c r="D103" s="41"/>
      <c r="E103">
        <v>7971000</v>
      </c>
      <c r="F103" s="9" t="s">
        <v>58</v>
      </c>
    </row>
    <row r="104" spans="1:30" x14ac:dyDescent="0.2">
      <c r="B104" t="s">
        <v>59</v>
      </c>
      <c r="E104">
        <f>+(E101/E103-1)^2</f>
        <v>0.99800089005360482</v>
      </c>
    </row>
    <row r="105" spans="1:30" ht="18" x14ac:dyDescent="0.2">
      <c r="A105" s="23" t="s">
        <v>60</v>
      </c>
      <c r="B105" t="s">
        <v>61</v>
      </c>
    </row>
    <row r="106" spans="1:30" x14ac:dyDescent="0.2">
      <c r="A106" t="s">
        <v>62</v>
      </c>
      <c r="B106" s="6" t="s">
        <v>63</v>
      </c>
      <c r="D106" t="s">
        <v>64</v>
      </c>
      <c r="E106" t="s">
        <v>65</v>
      </c>
      <c r="F106" s="6" t="s">
        <v>66</v>
      </c>
      <c r="G106" t="s">
        <v>67</v>
      </c>
      <c r="H106" s="42" t="s">
        <v>68</v>
      </c>
      <c r="I106" s="30" t="s">
        <v>69</v>
      </c>
      <c r="J106" t="s">
        <v>70</v>
      </c>
      <c r="K106" t="s">
        <v>65</v>
      </c>
      <c r="L106" t="s">
        <v>71</v>
      </c>
      <c r="M106" t="s">
        <v>72</v>
      </c>
      <c r="P106" s="6"/>
      <c r="Q106" s="6"/>
      <c r="R106" s="6"/>
      <c r="S106" s="6"/>
      <c r="AB106">
        <v>4</v>
      </c>
      <c r="AC106" s="9" t="s">
        <v>73</v>
      </c>
    </row>
    <row r="107" spans="1:30" x14ac:dyDescent="0.2">
      <c r="B107" s="6"/>
      <c r="F107" s="6"/>
      <c r="H107" s="30"/>
      <c r="I107" s="30"/>
      <c r="L107" t="s">
        <v>74</v>
      </c>
      <c r="M107">
        <v>0</v>
      </c>
      <c r="N107" t="s">
        <v>75</v>
      </c>
      <c r="O107" t="s">
        <v>76</v>
      </c>
      <c r="P107" s="6" t="s">
        <v>77</v>
      </c>
      <c r="Q107" s="6" t="s">
        <v>78</v>
      </c>
      <c r="R107" s="6" t="s">
        <v>79</v>
      </c>
      <c r="S107" s="6" t="s">
        <v>80</v>
      </c>
      <c r="T107" s="6" t="s">
        <v>81</v>
      </c>
      <c r="U107" s="6" t="s">
        <v>82</v>
      </c>
      <c r="V107" s="6" t="s">
        <v>83</v>
      </c>
      <c r="W107" s="6" t="s">
        <v>84</v>
      </c>
      <c r="X107" s="6" t="s">
        <v>85</v>
      </c>
      <c r="Y107" s="6" t="s">
        <v>86</v>
      </c>
      <c r="Z107" s="6" t="s">
        <v>87</v>
      </c>
      <c r="AA107" s="6" t="s">
        <v>88</v>
      </c>
      <c r="AB107" s="6" t="s">
        <v>89</v>
      </c>
    </row>
    <row r="108" spans="1:30" s="43" customFormat="1" x14ac:dyDescent="0.2">
      <c r="A108" s="43" t="s">
        <v>8</v>
      </c>
      <c r="B108" s="44">
        <f>+[2]sum_newregion!AF43/1000000000000</f>
        <v>12.397900201983999</v>
      </c>
      <c r="C108" s="41">
        <f>+A21</f>
        <v>296.842578</v>
      </c>
      <c r="D108" s="41">
        <f>+[1]Parameters!F36</f>
        <v>0.1</v>
      </c>
      <c r="E108" s="41">
        <f>+[1]Parameters!F35</f>
        <v>0.3</v>
      </c>
      <c r="F108" s="45">
        <f>+B108*1000/C108</f>
        <v>41.765909343315293</v>
      </c>
      <c r="G108" s="46">
        <f>+$G$121</f>
        <v>6.2765473111546274E-2</v>
      </c>
      <c r="H108" s="47">
        <v>0</v>
      </c>
      <c r="I108" s="45">
        <f>+G108+H108</f>
        <v>6.2765473111546274E-2</v>
      </c>
      <c r="J108" s="48">
        <f>+J$121</f>
        <v>1.4999999999999999E-2</v>
      </c>
      <c r="K108" s="48">
        <f>+K$121</f>
        <v>1.5</v>
      </c>
      <c r="L108" s="47">
        <v>1.0677855874171489E-2</v>
      </c>
      <c r="M108" s="49">
        <f t="shared" ref="M108:M119" si="40">+G4</f>
        <v>1.5093183403803685E-2</v>
      </c>
      <c r="N108" s="45">
        <f>+I108</f>
        <v>6.2765473111546274E-2</v>
      </c>
      <c r="O108" s="45">
        <f>+N108+D108</f>
        <v>0.16276547311154627</v>
      </c>
      <c r="P108" s="16">
        <f>+F108*E108/O108</f>
        <v>76.980532562994469</v>
      </c>
      <c r="Q108" s="50">
        <f>+F108*(P108^-E108)</f>
        <v>11.347695356481591</v>
      </c>
      <c r="R108" s="50">
        <f>Q108*P108^E108</f>
        <v>41.765909343315293</v>
      </c>
      <c r="S108" s="50">
        <f>P108*C108/1000</f>
        <v>22.851099741812224</v>
      </c>
      <c r="T108" s="51">
        <f>+S108/B108*(L108+M108+D108)</f>
        <v>0.23181397787929239</v>
      </c>
      <c r="U108" s="30">
        <f>Q108*P108^0.3*C108/1000</f>
        <v>12.397900201983999</v>
      </c>
      <c r="V108" s="40">
        <f>+B108</f>
        <v>12.397900201983999</v>
      </c>
      <c r="W108" s="40">
        <f>+Q108*P108^E108</f>
        <v>41.765909343315293</v>
      </c>
      <c r="X108" s="40">
        <f>+B108/C108*1000</f>
        <v>41.765909343315293</v>
      </c>
      <c r="Y108" s="52">
        <f>+F21</f>
        <v>8.8134300981983008E-3</v>
      </c>
      <c r="Z108" s="53">
        <v>1.2964282471383292E-2</v>
      </c>
      <c r="AA108" s="45">
        <f>+AVERAGE([1]Controls!C28:D28)-[1]Controls!B28</f>
        <v>2.4093577358361068E-2</v>
      </c>
      <c r="AB108" s="46">
        <f>+(1+AA108*$AB$106)</f>
        <v>1.0963743094334442</v>
      </c>
      <c r="AC108" s="45">
        <f>+S108*AD108</f>
        <v>22.851099741812224</v>
      </c>
      <c r="AD108" s="45">
        <v>1</v>
      </c>
    </row>
    <row r="109" spans="1:30" s="43" customFormat="1" x14ac:dyDescent="0.2">
      <c r="A109" s="43" t="s">
        <v>9</v>
      </c>
      <c r="B109" s="44">
        <f>+[2]sum_newregion!AF44/1000000000000</f>
        <v>13.03105747782735</v>
      </c>
      <c r="C109" s="41">
        <f t="shared" ref="C109:C119" si="41">+A22</f>
        <v>490.08019258719162</v>
      </c>
      <c r="D109" s="41">
        <f>+[1]Parameters!G36</f>
        <v>0.1</v>
      </c>
      <c r="E109" s="41">
        <f>+[1]Parameters!G35</f>
        <v>0.3</v>
      </c>
      <c r="F109" s="45">
        <f>+B109*1000/C109</f>
        <v>26.58964323580361</v>
      </c>
      <c r="G109" s="46">
        <f t="shared" ref="G109:G119" si="42">+$G$121</f>
        <v>6.2765473111546274E-2</v>
      </c>
      <c r="H109" s="47">
        <v>5.0000000000000001E-3</v>
      </c>
      <c r="I109" s="45">
        <f t="shared" ref="I109:I119" si="43">+G109+H109</f>
        <v>6.7765473111546279E-2</v>
      </c>
      <c r="J109" s="48">
        <f t="shared" ref="J109:K119" si="44">+J$121</f>
        <v>1.4999999999999999E-2</v>
      </c>
      <c r="K109" s="48">
        <f t="shared" si="44"/>
        <v>1.5</v>
      </c>
      <c r="L109" s="47">
        <v>5.0338365369177488E-3</v>
      </c>
      <c r="M109" s="49">
        <f t="shared" si="40"/>
        <v>1.6299541439382684E-2</v>
      </c>
      <c r="N109" s="45">
        <f t="shared" ref="N109:N119" si="45">+I109</f>
        <v>6.7765473111546279E-2</v>
      </c>
      <c r="O109" s="45">
        <f t="shared" ref="O109:O119" si="46">+N109+D109</f>
        <v>0.16776547311154627</v>
      </c>
      <c r="P109" s="16">
        <f t="shared" ref="P109:P119" si="47">+F109*E109/O109</f>
        <v>47.547882307328479</v>
      </c>
      <c r="Q109" s="50">
        <f t="shared" ref="Q109:Q119" si="48">+F109*(P109^-E109)</f>
        <v>8.3478215480070634</v>
      </c>
      <c r="R109" s="50">
        <f t="shared" ref="R109:R119" si="49">Q109*P109^E109</f>
        <v>26.589643235803607</v>
      </c>
      <c r="S109" s="50">
        <f t="shared" ref="S109:S119" si="50">P109*C109/1000</f>
        <v>23.302275318288661</v>
      </c>
      <c r="T109" s="51">
        <f t="shared" ref="T109:T119" si="51">+S109/B109*(L109+M109+D109)</f>
        <v>0.21696963456055093</v>
      </c>
      <c r="U109" s="30">
        <f t="shared" ref="U109:U119" si="52">Q109*P109^0.3*C109/1000</f>
        <v>13.031057477827348</v>
      </c>
      <c r="V109" s="40">
        <f t="shared" ref="V109:V119" si="53">+B109</f>
        <v>13.03105747782735</v>
      </c>
      <c r="W109" s="40">
        <f t="shared" ref="W109:W119" si="54">+Q109*P109^E109</f>
        <v>26.589643235803607</v>
      </c>
      <c r="X109" s="40">
        <f t="shared" ref="X109:X119" si="55">+B109/C109*1000</f>
        <v>26.58964323580361</v>
      </c>
      <c r="Y109" s="52">
        <f t="shared" ref="Y109:Y119" si="56">+F22</f>
        <v>9.1931641858204235E-3</v>
      </c>
      <c r="Z109" s="53">
        <v>1.4121993287661309E-2</v>
      </c>
      <c r="AA109" s="45">
        <f>+AVERAGE([1]Controls!C29:D29)-[1]Controls!B29</f>
        <v>2.3221665897729588E-2</v>
      </c>
      <c r="AB109" s="46">
        <f t="shared" ref="AB109:AB119" si="57">+(1+AA109*$AB$106)</f>
        <v>1.0928866635909182</v>
      </c>
      <c r="AC109" s="45">
        <f t="shared" ref="AC109:AC119" si="58">+S109*AD109</f>
        <v>23.302275318288661</v>
      </c>
      <c r="AD109" s="45">
        <v>1</v>
      </c>
    </row>
    <row r="110" spans="1:30" s="43" customFormat="1" x14ac:dyDescent="0.2">
      <c r="A110" s="43" t="s">
        <v>10</v>
      </c>
      <c r="B110" s="44">
        <f>+[2]sum_newregion!AF45/1000000000000</f>
        <v>3.8702837853585201</v>
      </c>
      <c r="C110" s="41">
        <f t="shared" si="41"/>
        <v>127.773</v>
      </c>
      <c r="D110" s="41">
        <f>+[1]Parameters!H36</f>
        <v>0.1</v>
      </c>
      <c r="E110" s="41">
        <f>+[1]Parameters!H35</f>
        <v>0.3</v>
      </c>
      <c r="F110" s="45">
        <f t="shared" ref="F110:F119" si="59">+B110*1000/C110</f>
        <v>30.290310044833575</v>
      </c>
      <c r="G110" s="46">
        <f t="shared" si="42"/>
        <v>6.2765473111546274E-2</v>
      </c>
      <c r="H110" s="47">
        <v>0</v>
      </c>
      <c r="I110" s="45">
        <f t="shared" si="43"/>
        <v>6.2765473111546274E-2</v>
      </c>
      <c r="J110" s="48">
        <f t="shared" si="44"/>
        <v>1.4999999999999999E-2</v>
      </c>
      <c r="K110" s="48">
        <f t="shared" si="44"/>
        <v>1.5</v>
      </c>
      <c r="L110" s="47">
        <v>1.6638736437512255E-3</v>
      </c>
      <c r="M110" s="49">
        <f t="shared" si="40"/>
        <v>1.3784143099648205E-2</v>
      </c>
      <c r="N110" s="45">
        <f t="shared" si="45"/>
        <v>6.2765473111546274E-2</v>
      </c>
      <c r="O110" s="45">
        <f t="shared" si="46"/>
        <v>0.16276547311154627</v>
      </c>
      <c r="P110" s="16">
        <f t="shared" si="47"/>
        <v>55.829365035068065</v>
      </c>
      <c r="Q110" s="50">
        <f t="shared" si="48"/>
        <v>9.062435156822831</v>
      </c>
      <c r="R110" s="50">
        <f t="shared" si="49"/>
        <v>30.290310044833575</v>
      </c>
      <c r="S110" s="50">
        <f t="shared" si="50"/>
        <v>7.1334854586257519</v>
      </c>
      <c r="T110" s="51">
        <f t="shared" si="51"/>
        <v>0.21278717384542739</v>
      </c>
      <c r="U110" s="30">
        <f t="shared" si="52"/>
        <v>3.8702837853585201</v>
      </c>
      <c r="V110" s="40">
        <f t="shared" si="53"/>
        <v>3.8702837853585201</v>
      </c>
      <c r="W110" s="40">
        <f t="shared" si="54"/>
        <v>30.290310044833575</v>
      </c>
      <c r="X110" s="40">
        <f t="shared" si="55"/>
        <v>30.290310044833575</v>
      </c>
      <c r="Y110" s="52">
        <f t="shared" si="56"/>
        <v>1.2090535336812081E-2</v>
      </c>
      <c r="Z110" s="53">
        <v>1.2426122762250609E-2</v>
      </c>
      <c r="AA110" s="45">
        <f>+AVERAGE([1]Controls!C30:D30)-[1]Controls!B30</f>
        <v>2.6644487265768707E-2</v>
      </c>
      <c r="AB110" s="46">
        <f t="shared" si="57"/>
        <v>1.1065779490630749</v>
      </c>
      <c r="AC110" s="45">
        <f t="shared" si="58"/>
        <v>7.1334854586257519</v>
      </c>
      <c r="AD110" s="45">
        <v>1</v>
      </c>
    </row>
    <row r="111" spans="1:30" s="43" customFormat="1" x14ac:dyDescent="0.2">
      <c r="A111" s="43" t="s">
        <v>11</v>
      </c>
      <c r="B111" s="44">
        <f>+[2]sum_newregion!AF46/1000000000000</f>
        <v>1.6979566948188101</v>
      </c>
      <c r="C111" s="41">
        <f t="shared" si="41"/>
        <v>143.15</v>
      </c>
      <c r="D111" s="41">
        <f>+[1]Parameters!I36</f>
        <v>0.1</v>
      </c>
      <c r="E111" s="41">
        <f>+[1]Parameters!I35</f>
        <v>0.3</v>
      </c>
      <c r="F111" s="45">
        <f t="shared" si="59"/>
        <v>11.86138103261481</v>
      </c>
      <c r="G111" s="46">
        <f t="shared" si="42"/>
        <v>6.2765473111546274E-2</v>
      </c>
      <c r="H111" s="47">
        <v>0.02</v>
      </c>
      <c r="I111" s="45">
        <f t="shared" si="43"/>
        <v>8.2765473111546278E-2</v>
      </c>
      <c r="J111" s="48">
        <f t="shared" si="44"/>
        <v>1.4999999999999999E-2</v>
      </c>
      <c r="K111" s="48">
        <f t="shared" si="44"/>
        <v>1.5</v>
      </c>
      <c r="L111" s="47">
        <v>-3.5293202931749659E-3</v>
      </c>
      <c r="M111" s="49">
        <f t="shared" si="40"/>
        <v>2.5982312872819824E-2</v>
      </c>
      <c r="N111" s="45">
        <f t="shared" si="45"/>
        <v>8.2765473111546278E-2</v>
      </c>
      <c r="O111" s="45">
        <f t="shared" si="46"/>
        <v>0.18276547311154628</v>
      </c>
      <c r="P111" s="16">
        <f t="shared" si="47"/>
        <v>19.469838855245129</v>
      </c>
      <c r="Q111" s="50">
        <f t="shared" si="48"/>
        <v>4.8677307749233343</v>
      </c>
      <c r="R111" s="50">
        <f t="shared" si="49"/>
        <v>11.86138103261481</v>
      </c>
      <c r="S111" s="50">
        <f t="shared" si="50"/>
        <v>2.7871074321283404</v>
      </c>
      <c r="T111" s="51">
        <f t="shared" si="51"/>
        <v>0.201000206157498</v>
      </c>
      <c r="U111" s="30">
        <f t="shared" si="52"/>
        <v>1.6979566948188101</v>
      </c>
      <c r="V111" s="40">
        <f t="shared" si="53"/>
        <v>1.6979566948188101</v>
      </c>
      <c r="W111" s="40">
        <f t="shared" si="54"/>
        <v>11.86138103261481</v>
      </c>
      <c r="X111" s="40">
        <f t="shared" si="55"/>
        <v>11.861381032614808</v>
      </c>
      <c r="Y111" s="52">
        <f t="shared" si="56"/>
        <v>4.0729354255286301E-2</v>
      </c>
      <c r="Z111" s="53">
        <v>2.0034118913012652E-2</v>
      </c>
      <c r="AA111" s="45">
        <f>+AVERAGE([1]Controls!C31:D31)-[1]Controls!B31</f>
        <v>-4.0860781323927564E-3</v>
      </c>
      <c r="AB111" s="46">
        <f t="shared" si="57"/>
        <v>0.98365568747042897</v>
      </c>
      <c r="AC111" s="45">
        <f t="shared" si="58"/>
        <v>2.7871074321283404</v>
      </c>
      <c r="AD111" s="45">
        <v>1</v>
      </c>
    </row>
    <row r="112" spans="1:30" s="43" customFormat="1" x14ac:dyDescent="0.2">
      <c r="A112" s="43" t="s">
        <v>90</v>
      </c>
      <c r="B112" s="44">
        <f>+[2]sum_newregion!AF47/1000000000000</f>
        <v>0.80733505428693619</v>
      </c>
      <c r="C112" s="41">
        <f t="shared" si="41"/>
        <v>155.94246849385479</v>
      </c>
      <c r="D112" s="41">
        <f>+[1]Parameters!J36</f>
        <v>0.1</v>
      </c>
      <c r="E112" s="41">
        <f>+[1]Parameters!J35</f>
        <v>0.3</v>
      </c>
      <c r="F112" s="45">
        <f t="shared" si="59"/>
        <v>5.1771339910445935</v>
      </c>
      <c r="G112" s="46">
        <f t="shared" si="42"/>
        <v>6.2765473111546274E-2</v>
      </c>
      <c r="H112" s="47">
        <v>1.4999999999999999E-2</v>
      </c>
      <c r="I112" s="45">
        <f t="shared" si="43"/>
        <v>7.7765473111546274E-2</v>
      </c>
      <c r="J112" s="48">
        <f t="shared" si="44"/>
        <v>1.4999999999999999E-2</v>
      </c>
      <c r="K112" s="48">
        <f t="shared" si="44"/>
        <v>1.5</v>
      </c>
      <c r="L112" s="47">
        <v>-1.2812026171707942E-3</v>
      </c>
      <c r="M112" s="49">
        <f t="shared" si="40"/>
        <v>2.4698219696993956E-2</v>
      </c>
      <c r="N112" s="45">
        <f t="shared" si="45"/>
        <v>7.7765473111546274E-2</v>
      </c>
      <c r="O112" s="45">
        <f t="shared" si="46"/>
        <v>0.17776547311154628</v>
      </c>
      <c r="P112" s="16">
        <f t="shared" si="47"/>
        <v>8.7370183316689189</v>
      </c>
      <c r="Q112" s="50">
        <f t="shared" si="48"/>
        <v>2.7019694302576234</v>
      </c>
      <c r="R112" s="50">
        <f t="shared" si="49"/>
        <v>5.1771339910445944</v>
      </c>
      <c r="S112" s="50">
        <f t="shared" si="50"/>
        <v>1.3624722059165122</v>
      </c>
      <c r="T112" s="51">
        <f t="shared" si="51"/>
        <v>0.2082806322052991</v>
      </c>
      <c r="U112" s="30">
        <f t="shared" si="52"/>
        <v>0.80733505428693642</v>
      </c>
      <c r="V112" s="40">
        <f t="shared" si="53"/>
        <v>0.80733505428693619</v>
      </c>
      <c r="W112" s="40">
        <f t="shared" si="54"/>
        <v>5.1771339910445944</v>
      </c>
      <c r="X112" s="40">
        <f t="shared" si="55"/>
        <v>5.1771339910445935</v>
      </c>
      <c r="Y112" s="52">
        <f t="shared" si="56"/>
        <v>4.1155594991939416E-2</v>
      </c>
      <c r="Z112" s="53">
        <v>2.6537394514707272E-2</v>
      </c>
      <c r="AA112" s="45">
        <f>+AVERAGE([1]Controls!C32:D32)-[1]Controls!B32</f>
        <v>2.6985975433742287E-2</v>
      </c>
      <c r="AB112" s="46">
        <f t="shared" si="57"/>
        <v>1.107943901734969</v>
      </c>
      <c r="AC112" s="45">
        <f t="shared" si="58"/>
        <v>1.3624722059165122</v>
      </c>
      <c r="AD112" s="45">
        <v>1</v>
      </c>
    </row>
    <row r="113" spans="1:30" s="43" customFormat="1" x14ac:dyDescent="0.2">
      <c r="A113" s="43" t="s">
        <v>13</v>
      </c>
      <c r="B113" s="44">
        <f>+[2]sum_newregion!AF48/1000000000000</f>
        <v>5.3332327426145003</v>
      </c>
      <c r="C113" s="41">
        <f t="shared" si="41"/>
        <v>1304.5</v>
      </c>
      <c r="D113" s="41">
        <f>+[1]Parameters!K36</f>
        <v>0.1</v>
      </c>
      <c r="E113" s="41">
        <f>+[1]Parameters!K35</f>
        <v>0.3</v>
      </c>
      <c r="F113" s="45">
        <f t="shared" si="59"/>
        <v>4.0883347969448067</v>
      </c>
      <c r="G113" s="46">
        <f t="shared" si="42"/>
        <v>6.2765473111546274E-2</v>
      </c>
      <c r="H113" s="47">
        <v>0.01</v>
      </c>
      <c r="I113" s="45">
        <f t="shared" si="43"/>
        <v>7.2765473111546269E-2</v>
      </c>
      <c r="J113" s="48">
        <f t="shared" si="44"/>
        <v>1.4999999999999999E-2</v>
      </c>
      <c r="K113" s="48">
        <f t="shared" si="44"/>
        <v>1.5</v>
      </c>
      <c r="L113" s="47">
        <v>7.7308411420411232E-3</v>
      </c>
      <c r="M113" s="49">
        <f t="shared" si="40"/>
        <v>7.1398792147585849E-2</v>
      </c>
      <c r="N113" s="45">
        <f t="shared" si="45"/>
        <v>7.2765473111546269E-2</v>
      </c>
      <c r="O113" s="45">
        <f t="shared" si="46"/>
        <v>0.17276547311154627</v>
      </c>
      <c r="P113" s="16">
        <f t="shared" si="47"/>
        <v>7.0992219509713621</v>
      </c>
      <c r="Q113" s="50">
        <f t="shared" si="48"/>
        <v>2.2708227004455939</v>
      </c>
      <c r="R113" s="50">
        <f t="shared" si="49"/>
        <v>4.0883347969448067</v>
      </c>
      <c r="S113" s="50">
        <f t="shared" si="50"/>
        <v>9.2609350350421433</v>
      </c>
      <c r="T113" s="51">
        <f t="shared" si="51"/>
        <v>0.31105109729993047</v>
      </c>
      <c r="U113" s="30">
        <f t="shared" si="52"/>
        <v>5.3332327426145003</v>
      </c>
      <c r="V113" s="40">
        <f t="shared" si="53"/>
        <v>5.3332327426145003</v>
      </c>
      <c r="W113" s="40">
        <f t="shared" si="54"/>
        <v>4.0883347969448067</v>
      </c>
      <c r="X113" s="40">
        <f t="shared" si="55"/>
        <v>4.0883347969448067</v>
      </c>
      <c r="Y113" s="52">
        <f t="shared" si="56"/>
        <v>8.368855196787528E-2</v>
      </c>
      <c r="Z113" s="53">
        <v>3.8345537833968907E-2</v>
      </c>
      <c r="AA113" s="45">
        <f>+AVERAGE([1]Controls!C33:D33)-[1]Controls!B33</f>
        <v>-0.13611855569978798</v>
      </c>
      <c r="AB113" s="46">
        <f t="shared" si="57"/>
        <v>0.45552577720084808</v>
      </c>
      <c r="AC113" s="45">
        <f t="shared" si="58"/>
        <v>9.2609350350421433</v>
      </c>
      <c r="AD113" s="45">
        <v>1</v>
      </c>
    </row>
    <row r="114" spans="1:30" s="43" customFormat="1" x14ac:dyDescent="0.2">
      <c r="A114" s="43" t="s">
        <v>14</v>
      </c>
      <c r="B114" s="44">
        <f>+[2]sum_newregion!AF49/1000000000000</f>
        <v>2.4408315128007598</v>
      </c>
      <c r="C114" s="41">
        <f t="shared" si="41"/>
        <v>1094.5830000000001</v>
      </c>
      <c r="D114" s="41">
        <f>+[1]Parameters!L36</f>
        <v>0.1</v>
      </c>
      <c r="E114" s="41">
        <f>+[1]Parameters!L35</f>
        <v>0.3</v>
      </c>
      <c r="F114" s="45">
        <f t="shared" si="59"/>
        <v>2.2299190767632604</v>
      </c>
      <c r="G114" s="46">
        <f t="shared" si="42"/>
        <v>6.2765473111546274E-2</v>
      </c>
      <c r="H114" s="47">
        <v>1.4999999999999999E-2</v>
      </c>
      <c r="I114" s="45">
        <f t="shared" si="43"/>
        <v>7.7765473111546274E-2</v>
      </c>
      <c r="J114" s="48">
        <f t="shared" si="44"/>
        <v>1.4999999999999999E-2</v>
      </c>
      <c r="K114" s="48">
        <f t="shared" si="44"/>
        <v>1.5</v>
      </c>
      <c r="L114" s="47">
        <v>1.5856292119479781E-2</v>
      </c>
      <c r="M114" s="49">
        <f t="shared" si="40"/>
        <v>4.5495487566615637E-2</v>
      </c>
      <c r="N114" s="45">
        <f t="shared" si="45"/>
        <v>7.7765473111546274E-2</v>
      </c>
      <c r="O114" s="45">
        <f t="shared" si="46"/>
        <v>0.17776547311154628</v>
      </c>
      <c r="P114" s="16">
        <f t="shared" si="47"/>
        <v>3.763248910598076</v>
      </c>
      <c r="Q114" s="50">
        <f t="shared" si="48"/>
        <v>1.4983739690273445</v>
      </c>
      <c r="R114" s="50">
        <f t="shared" si="49"/>
        <v>2.2299190767632604</v>
      </c>
      <c r="S114" s="50">
        <f t="shared" si="50"/>
        <v>4.1191882823091737</v>
      </c>
      <c r="T114" s="51">
        <f t="shared" si="51"/>
        <v>0.27229997512202259</v>
      </c>
      <c r="U114" s="30">
        <f t="shared" si="52"/>
        <v>2.4408315128007603</v>
      </c>
      <c r="V114" s="40">
        <f t="shared" si="53"/>
        <v>2.4408315128007598</v>
      </c>
      <c r="W114" s="40">
        <f t="shared" si="54"/>
        <v>2.2299190767632604</v>
      </c>
      <c r="X114" s="40">
        <f t="shared" si="55"/>
        <v>2.22991907676326</v>
      </c>
      <c r="Y114" s="52">
        <f t="shared" si="56"/>
        <v>5.5092625316223429E-2</v>
      </c>
      <c r="Z114" s="53">
        <v>3.6296367644967742E-2</v>
      </c>
      <c r="AA114" s="45">
        <f>+AVERAGE([1]Controls!C34:D34)-[1]Controls!B34</f>
        <v>-3.3651562136548463E-2</v>
      </c>
      <c r="AB114" s="46">
        <f t="shared" si="57"/>
        <v>0.86539375145380615</v>
      </c>
      <c r="AC114" s="45">
        <f t="shared" si="58"/>
        <v>4.1191882823091737</v>
      </c>
      <c r="AD114" s="45">
        <v>1</v>
      </c>
    </row>
    <row r="115" spans="1:30" s="43" customFormat="1" x14ac:dyDescent="0.2">
      <c r="A115" s="43" t="s">
        <v>15</v>
      </c>
      <c r="B115" s="44">
        <f>+[2]sum_newregion!AF50/1000000000000</f>
        <v>3.4801033488396897</v>
      </c>
      <c r="C115" s="41">
        <f t="shared" si="41"/>
        <v>412.76900131562951</v>
      </c>
      <c r="D115" s="41">
        <f>+[1]Parameters!M36</f>
        <v>0.1</v>
      </c>
      <c r="E115" s="41">
        <f>+[1]Parameters!M35</f>
        <v>0.3</v>
      </c>
      <c r="F115" s="45">
        <f t="shared" si="59"/>
        <v>8.4311160425018947</v>
      </c>
      <c r="G115" s="46">
        <f t="shared" si="42"/>
        <v>6.2765473111546274E-2</v>
      </c>
      <c r="H115" s="47">
        <v>0.03</v>
      </c>
      <c r="I115" s="45">
        <f t="shared" si="43"/>
        <v>9.2765473111546273E-2</v>
      </c>
      <c r="J115" s="48">
        <f t="shared" si="44"/>
        <v>1.4999999999999999E-2</v>
      </c>
      <c r="K115" s="48">
        <f t="shared" si="44"/>
        <v>1.5</v>
      </c>
      <c r="L115" s="47">
        <v>2.1161107883886227E-2</v>
      </c>
      <c r="M115" s="49">
        <f t="shared" si="40"/>
        <v>2.353379739247316E-2</v>
      </c>
      <c r="N115" s="45">
        <f t="shared" si="45"/>
        <v>9.2765473111546273E-2</v>
      </c>
      <c r="O115" s="45">
        <f t="shared" si="46"/>
        <v>0.19276547311154629</v>
      </c>
      <c r="P115" s="16">
        <f t="shared" si="47"/>
        <v>13.121306279195212</v>
      </c>
      <c r="Q115" s="50">
        <f t="shared" si="48"/>
        <v>3.8948608362974033</v>
      </c>
      <c r="R115" s="50">
        <f t="shared" si="49"/>
        <v>8.4311160425018947</v>
      </c>
      <c r="S115" s="50">
        <f t="shared" si="50"/>
        <v>5.4160684888199055</v>
      </c>
      <c r="T115" s="51">
        <f t="shared" si="51"/>
        <v>0.22518800116133308</v>
      </c>
      <c r="U115" s="30">
        <f t="shared" si="52"/>
        <v>3.4801033488396897</v>
      </c>
      <c r="V115" s="40">
        <f t="shared" si="53"/>
        <v>3.4801033488396897</v>
      </c>
      <c r="W115" s="40">
        <f t="shared" si="54"/>
        <v>8.4311160425018947</v>
      </c>
      <c r="X115" s="40">
        <f t="shared" si="55"/>
        <v>8.4311160425018947</v>
      </c>
      <c r="Y115" s="52">
        <f t="shared" si="56"/>
        <v>2.5861103203830359E-2</v>
      </c>
      <c r="Z115" s="53">
        <v>1.8504141160969153E-2</v>
      </c>
      <c r="AA115" s="45">
        <f>+AVERAGE([1]Controls!C35:D35)-[1]Controls!B35</f>
        <v>-1.2364906517786822E-2</v>
      </c>
      <c r="AB115" s="46">
        <f t="shared" si="57"/>
        <v>0.95054037392885271</v>
      </c>
      <c r="AC115" s="45">
        <f t="shared" si="58"/>
        <v>5.4160684888199055</v>
      </c>
      <c r="AD115" s="45">
        <v>1</v>
      </c>
    </row>
    <row r="116" spans="1:30" s="43" customFormat="1" x14ac:dyDescent="0.2">
      <c r="A116" s="43" t="s">
        <v>16</v>
      </c>
      <c r="B116" s="44">
        <f>+[2]sum_newregion!AF51/1000000000000</f>
        <v>1.3005301355519889</v>
      </c>
      <c r="C116" s="41">
        <f t="shared" si="41"/>
        <v>763.50611154103387</v>
      </c>
      <c r="D116" s="41">
        <f>+[1]Parameters!N36</f>
        <v>0.1</v>
      </c>
      <c r="E116" s="41">
        <f>+[1]Parameters!N35</f>
        <v>0.3</v>
      </c>
      <c r="F116" s="45">
        <f t="shared" si="59"/>
        <v>1.7033657175671386</v>
      </c>
      <c r="G116" s="46">
        <f t="shared" si="42"/>
        <v>6.2765473111546274E-2</v>
      </c>
      <c r="H116" s="47">
        <v>0.02</v>
      </c>
      <c r="I116" s="45">
        <f t="shared" si="43"/>
        <v>8.2765473111546278E-2</v>
      </c>
      <c r="J116" s="48">
        <f t="shared" si="44"/>
        <v>1.4999999999999999E-2</v>
      </c>
      <c r="K116" s="48">
        <f t="shared" si="44"/>
        <v>1.5</v>
      </c>
      <c r="L116" s="47">
        <v>2.4088985557427504E-2</v>
      </c>
      <c r="M116" s="49">
        <f t="shared" si="40"/>
        <v>3.6482695228487544E-2</v>
      </c>
      <c r="N116" s="45">
        <f t="shared" si="45"/>
        <v>8.2765473111546278E-2</v>
      </c>
      <c r="O116" s="45">
        <f t="shared" si="46"/>
        <v>0.18276547311154628</v>
      </c>
      <c r="P116" s="16">
        <f t="shared" si="47"/>
        <v>2.7959860610995149</v>
      </c>
      <c r="Q116" s="50">
        <f t="shared" si="48"/>
        <v>1.2512595399070259</v>
      </c>
      <c r="R116" s="50">
        <f t="shared" si="49"/>
        <v>1.7033657175671386</v>
      </c>
      <c r="S116" s="50">
        <f t="shared" si="50"/>
        <v>2.1347524454330222</v>
      </c>
      <c r="T116" s="51">
        <f t="shared" si="51"/>
        <v>0.26357004644074244</v>
      </c>
      <c r="U116" s="30">
        <f t="shared" si="52"/>
        <v>1.3005301355519889</v>
      </c>
      <c r="V116" s="40">
        <f t="shared" si="53"/>
        <v>1.3005301355519889</v>
      </c>
      <c r="W116" s="40">
        <f t="shared" si="54"/>
        <v>1.7033657175671386</v>
      </c>
      <c r="X116" s="40">
        <f t="shared" si="55"/>
        <v>1.7033657175671386</v>
      </c>
      <c r="Y116" s="52">
        <f t="shared" si="56"/>
        <v>3.1344274354200403E-2</v>
      </c>
      <c r="Z116" s="53">
        <v>3.2859530922943671E-2</v>
      </c>
      <c r="AA116" s="45">
        <f>+AVERAGE([1]Controls!C36:D36)-[1]Controls!B36</f>
        <v>-1.7222091255329475E-3</v>
      </c>
      <c r="AB116" s="46">
        <f t="shared" si="57"/>
        <v>0.99311116349786821</v>
      </c>
      <c r="AC116" s="45">
        <f t="shared" si="58"/>
        <v>2.1347524454330222</v>
      </c>
      <c r="AD116" s="45">
        <v>1</v>
      </c>
    </row>
    <row r="117" spans="1:30" s="43" customFormat="1" x14ac:dyDescent="0.2">
      <c r="A117" s="43" t="s">
        <v>17</v>
      </c>
      <c r="B117" s="44">
        <f>+[2]sum_newregion!AF52/1000000000000</f>
        <v>4.5584762524914142</v>
      </c>
      <c r="C117" s="41">
        <f t="shared" si="41"/>
        <v>555.38007856447791</v>
      </c>
      <c r="D117" s="41">
        <f>+[1]Parameters!O36</f>
        <v>0.1</v>
      </c>
      <c r="E117" s="41">
        <f>+[1]Parameters!O35</f>
        <v>0.3</v>
      </c>
      <c r="F117" s="45">
        <f t="shared" si="59"/>
        <v>8.2078497742914429</v>
      </c>
      <c r="G117" s="46">
        <f t="shared" si="42"/>
        <v>6.2765473111546274E-2</v>
      </c>
      <c r="H117" s="47">
        <v>1.4999999999999999E-2</v>
      </c>
      <c r="I117" s="45">
        <f t="shared" si="43"/>
        <v>7.7765473111546274E-2</v>
      </c>
      <c r="J117" s="48">
        <f t="shared" si="44"/>
        <v>1.4999999999999999E-2</v>
      </c>
      <c r="K117" s="48">
        <f t="shared" si="44"/>
        <v>1.5</v>
      </c>
      <c r="L117" s="47">
        <v>1.4040655479219495E-2</v>
      </c>
      <c r="M117" s="49">
        <f t="shared" si="40"/>
        <v>2.9266610090864918E-2</v>
      </c>
      <c r="N117" s="45">
        <f t="shared" si="45"/>
        <v>7.7765473111546274E-2</v>
      </c>
      <c r="O117" s="45">
        <f t="shared" si="46"/>
        <v>0.17776547311154628</v>
      </c>
      <c r="P117" s="16">
        <f t="shared" si="47"/>
        <v>13.851705222545251</v>
      </c>
      <c r="Q117" s="50">
        <f t="shared" si="48"/>
        <v>3.7305977748297967</v>
      </c>
      <c r="R117" s="50">
        <f t="shared" si="49"/>
        <v>8.2078497742914429</v>
      </c>
      <c r="S117" s="50">
        <f t="shared" si="50"/>
        <v>7.6929611347491704</v>
      </c>
      <c r="T117" s="51">
        <f t="shared" si="51"/>
        <v>0.24184774983862081</v>
      </c>
      <c r="U117" s="30">
        <f t="shared" si="52"/>
        <v>4.5584762524914142</v>
      </c>
      <c r="V117" s="40">
        <f t="shared" si="53"/>
        <v>4.5584762524914142</v>
      </c>
      <c r="W117" s="40">
        <f t="shared" si="54"/>
        <v>8.2078497742914429</v>
      </c>
      <c r="X117" s="40">
        <f t="shared" si="55"/>
        <v>8.2078497742914429</v>
      </c>
      <c r="Y117" s="52">
        <f t="shared" si="56"/>
        <v>2.4828856310891448E-2</v>
      </c>
      <c r="Z117" s="53">
        <v>2.4103596097282326E-2</v>
      </c>
      <c r="AA117" s="45">
        <f>+AVERAGE([1]Controls!C37:D37)-[1]Controls!B37</f>
        <v>-2.1880246760697108E-3</v>
      </c>
      <c r="AB117" s="46">
        <f t="shared" si="57"/>
        <v>0.99124790129572116</v>
      </c>
      <c r="AC117" s="45">
        <f t="shared" si="58"/>
        <v>7.6929611347491704</v>
      </c>
      <c r="AD117" s="45">
        <v>1</v>
      </c>
    </row>
    <row r="118" spans="1:30" s="43" customFormat="1" x14ac:dyDescent="0.2">
      <c r="A118" s="43" t="s">
        <v>18</v>
      </c>
      <c r="B118" s="44">
        <f>+[2]sum_newregion!AF53/1000000000000</f>
        <v>3.8420497503564541</v>
      </c>
      <c r="C118" s="41">
        <f t="shared" si="41"/>
        <v>129.169624</v>
      </c>
      <c r="D118" s="41">
        <f>+[1]Parameters!P36</f>
        <v>0.1</v>
      </c>
      <c r="E118" s="41">
        <f>+[1]Parameters!P35</f>
        <v>0.3</v>
      </c>
      <c r="F118" s="45">
        <f t="shared" si="59"/>
        <v>29.744220284766442</v>
      </c>
      <c r="G118" s="46">
        <f t="shared" si="42"/>
        <v>6.2765473111546274E-2</v>
      </c>
      <c r="H118" s="47">
        <v>5.0000000000000001E-3</v>
      </c>
      <c r="I118" s="45">
        <f t="shared" si="43"/>
        <v>6.7765473111546279E-2</v>
      </c>
      <c r="J118" s="48">
        <f t="shared" si="44"/>
        <v>1.4999999999999999E-2</v>
      </c>
      <c r="K118" s="48">
        <f t="shared" si="44"/>
        <v>1.5</v>
      </c>
      <c r="L118" s="47">
        <v>9.2660471272922804E-3</v>
      </c>
      <c r="M118" s="49">
        <f t="shared" si="40"/>
        <v>1.8825929457759707E-2</v>
      </c>
      <c r="N118" s="45">
        <f t="shared" si="45"/>
        <v>6.7765473111546279E-2</v>
      </c>
      <c r="O118" s="45">
        <f t="shared" si="46"/>
        <v>0.16776547311154627</v>
      </c>
      <c r="P118" s="16">
        <f t="shared" si="47"/>
        <v>53.18893047496671</v>
      </c>
      <c r="Q118" s="50">
        <f t="shared" si="48"/>
        <v>9.0293442586263488</v>
      </c>
      <c r="R118" s="50">
        <f t="shared" si="49"/>
        <v>29.744220284766445</v>
      </c>
      <c r="S118" s="50">
        <f t="shared" si="50"/>
        <v>6.870394150413591</v>
      </c>
      <c r="T118" s="51">
        <f t="shared" si="51"/>
        <v>0.22905543234134543</v>
      </c>
      <c r="U118" s="30">
        <f t="shared" si="52"/>
        <v>3.8420497503564546</v>
      </c>
      <c r="V118" s="40">
        <f t="shared" si="53"/>
        <v>3.8420497503564541</v>
      </c>
      <c r="W118" s="40">
        <f t="shared" si="54"/>
        <v>29.744220284766445</v>
      </c>
      <c r="X118" s="40">
        <f t="shared" si="55"/>
        <v>29.744220284766442</v>
      </c>
      <c r="Y118" s="52">
        <f t="shared" si="56"/>
        <v>1.9336305926299695E-2</v>
      </c>
      <c r="Z118" s="53">
        <v>1.5160738532667433E-2</v>
      </c>
      <c r="AA118" s="45">
        <f>+AVERAGE([1]Controls!C38:D38)-[1]Controls!B38</f>
        <v>1.3599392432419893E-2</v>
      </c>
      <c r="AB118" s="46">
        <f t="shared" si="57"/>
        <v>1.0543975697296797</v>
      </c>
      <c r="AC118" s="45">
        <f t="shared" si="58"/>
        <v>6.870394150413591</v>
      </c>
      <c r="AD118" s="45">
        <v>1</v>
      </c>
    </row>
    <row r="119" spans="1:30" s="43" customFormat="1" x14ac:dyDescent="0.2">
      <c r="A119" s="43" t="s">
        <v>91</v>
      </c>
      <c r="B119" s="44">
        <f>+[2]sum_newregion!AF54/1000000000000</f>
        <v>2.6191887369437761</v>
      </c>
      <c r="C119" s="41">
        <f t="shared" si="41"/>
        <v>937.19556697899202</v>
      </c>
      <c r="D119" s="41">
        <f>+[1]Parameters!Q36</f>
        <v>0.1</v>
      </c>
      <c r="E119" s="41">
        <f>+[1]Parameters!Q35</f>
        <v>0.3</v>
      </c>
      <c r="F119" s="45">
        <f t="shared" si="59"/>
        <v>2.7947088411724073</v>
      </c>
      <c r="G119" s="46">
        <f t="shared" si="42"/>
        <v>6.2765473111546274E-2</v>
      </c>
      <c r="H119" s="47">
        <v>1.4999999999999999E-2</v>
      </c>
      <c r="I119" s="45">
        <f t="shared" si="43"/>
        <v>7.7765473111546274E-2</v>
      </c>
      <c r="J119" s="48">
        <f t="shared" si="44"/>
        <v>1.4999999999999999E-2</v>
      </c>
      <c r="K119" s="48">
        <f t="shared" si="44"/>
        <v>1.5</v>
      </c>
      <c r="L119" s="47">
        <v>1.656095294349582E-2</v>
      </c>
      <c r="M119" s="49">
        <f t="shared" si="40"/>
        <v>2.7948054705052162E-2</v>
      </c>
      <c r="N119" s="45">
        <f t="shared" si="45"/>
        <v>7.7765473111546274E-2</v>
      </c>
      <c r="O119" s="45">
        <f t="shared" si="46"/>
        <v>0.17776547311154628</v>
      </c>
      <c r="P119" s="16">
        <f t="shared" si="47"/>
        <v>4.7163976090319046</v>
      </c>
      <c r="Q119" s="50">
        <f t="shared" si="48"/>
        <v>1.7549043305648544</v>
      </c>
      <c r="R119" s="50">
        <f t="shared" si="49"/>
        <v>2.7947088411724073</v>
      </c>
      <c r="S119" s="50">
        <f t="shared" si="50"/>
        <v>4.4201869312950182</v>
      </c>
      <c r="T119" s="51">
        <f t="shared" si="51"/>
        <v>0.24387582996705415</v>
      </c>
      <c r="U119" s="30">
        <f t="shared" si="52"/>
        <v>2.6191887369437761</v>
      </c>
      <c r="V119" s="40">
        <f t="shared" si="53"/>
        <v>2.6191887369437761</v>
      </c>
      <c r="W119" s="40">
        <f t="shared" si="54"/>
        <v>2.7947088411724073</v>
      </c>
      <c r="X119" s="40">
        <f t="shared" si="55"/>
        <v>2.7947088411724073</v>
      </c>
      <c r="Y119" s="52">
        <f t="shared" si="56"/>
        <v>3.514465112799578E-2</v>
      </c>
      <c r="Z119" s="53">
        <v>2.6697559787376125E-2</v>
      </c>
      <c r="AA119" s="45">
        <f>+AVERAGE([1]Controls!C39:D39)-[1]Controls!B39</f>
        <v>3.1454788937001266E-2</v>
      </c>
      <c r="AB119" s="46">
        <f t="shared" si="57"/>
        <v>1.1258191557480051</v>
      </c>
      <c r="AC119" s="45">
        <f t="shared" si="58"/>
        <v>4.4201869312950182</v>
      </c>
      <c r="AD119" s="45">
        <v>1</v>
      </c>
    </row>
    <row r="120" spans="1:30" x14ac:dyDescent="0.2">
      <c r="B120" s="37"/>
      <c r="C120" s="7"/>
      <c r="E120" s="41"/>
      <c r="F120" s="50"/>
      <c r="G120" s="51"/>
      <c r="H120" s="30"/>
      <c r="I120" s="30"/>
      <c r="P120" s="6"/>
      <c r="Q120" s="6"/>
      <c r="R120" s="6"/>
      <c r="S120" s="37">
        <f>SUM(S108:S119)</f>
        <v>97.350926624833491</v>
      </c>
      <c r="U120" s="30"/>
      <c r="V120" s="40"/>
      <c r="Y120" s="54"/>
      <c r="Z120" s="54"/>
    </row>
    <row r="121" spans="1:30" s="43" customFormat="1" x14ac:dyDescent="0.2">
      <c r="B121" s="45">
        <f>SUM(B108:B119)</f>
        <v>55.378945693874201</v>
      </c>
      <c r="C121" s="55">
        <f>SUM(C108:C120)</f>
        <v>6410.8916214811798</v>
      </c>
      <c r="F121" s="55">
        <f>+B121/C121*1000</f>
        <v>8.6382595376147364</v>
      </c>
      <c r="G121" s="46">
        <f>+I125-H122</f>
        <v>6.2765473111546274E-2</v>
      </c>
      <c r="H121" s="56"/>
      <c r="I121" s="45">
        <f>+SUMPRODUCT($B$108:$B$119*I108:I119)/SUM($B$108:$B$119)</f>
        <v>7.104403761369113E-2</v>
      </c>
      <c r="J121" s="45">
        <f>+[1]Parameters!C43</f>
        <v>1.4999999999999999E-2</v>
      </c>
      <c r="K121" s="45">
        <f>+[1]Parameters!C45</f>
        <v>1.5</v>
      </c>
      <c r="L121" s="45">
        <f>+SUMPRODUCT($B$108:$B$119*L108:L119)/SUM($B$108:$B$119)</f>
        <v>9.4851381737705038E-3</v>
      </c>
      <c r="M121" s="45">
        <f>+SUMPRODUCT($B$108:$B$119*M108:M119)/SUM($B$108:$B$119)</f>
        <v>2.5588276800838142E-2</v>
      </c>
      <c r="P121" s="56"/>
      <c r="Q121" s="56"/>
      <c r="R121" s="56"/>
      <c r="S121" s="56"/>
      <c r="Y121" s="53">
        <v>1.6020819480950507E-2</v>
      </c>
      <c r="Z121" s="53">
        <v>1.9858427295232395E-2</v>
      </c>
    </row>
    <row r="122" spans="1:30" s="43" customFormat="1" x14ac:dyDescent="0.2">
      <c r="B122" s="56"/>
      <c r="F122" s="56"/>
      <c r="G122" s="43" t="s">
        <v>92</v>
      </c>
      <c r="H122" s="57">
        <f>+SUMPRODUCT(H108:H119*B108:B119)/SUM(B108:B119)</f>
        <v>8.2785645021448435E-3</v>
      </c>
      <c r="O122" s="58" t="s">
        <v>93</v>
      </c>
      <c r="P122" s="56"/>
      <c r="Q122" s="56"/>
      <c r="R122" s="56"/>
      <c r="S122" s="56"/>
      <c r="V122" s="59">
        <v>0</v>
      </c>
    </row>
    <row r="123" spans="1:30" s="43" customFormat="1" x14ac:dyDescent="0.2">
      <c r="B123" s="56"/>
      <c r="F123" s="56"/>
      <c r="G123" s="43" t="s">
        <v>94</v>
      </c>
      <c r="H123" s="57">
        <f>+SUMPRODUCT(H108:H119*S108:S119)/SUM(S108:S119)</f>
        <v>7.8922112491512132E-3</v>
      </c>
      <c r="I123" s="57"/>
      <c r="O123" s="58" t="s">
        <v>95</v>
      </c>
      <c r="P123" s="56"/>
      <c r="Q123" s="56"/>
      <c r="R123" s="56"/>
      <c r="S123" s="56"/>
      <c r="V123" s="60">
        <v>999.99999999999989</v>
      </c>
    </row>
    <row r="124" spans="1:30" s="43" customFormat="1" x14ac:dyDescent="0.2">
      <c r="A124" s="43" t="s">
        <v>96</v>
      </c>
      <c r="B124" s="56"/>
      <c r="F124" s="56"/>
      <c r="G124" s="43" t="s">
        <v>97</v>
      </c>
      <c r="H124" s="45"/>
      <c r="I124" s="45"/>
      <c r="O124" s="58" t="s">
        <v>98</v>
      </c>
      <c r="P124" s="56"/>
      <c r="Q124" s="56"/>
      <c r="R124" s="56"/>
      <c r="S124" s="56"/>
      <c r="V124" s="60">
        <v>1000</v>
      </c>
    </row>
    <row r="125" spans="1:30" s="43" customFormat="1" x14ac:dyDescent="0.2">
      <c r="A125" s="43" t="s">
        <v>99</v>
      </c>
      <c r="B125" s="56"/>
      <c r="F125" s="56"/>
      <c r="H125" s="57">
        <f>+H122</f>
        <v>8.2785645021448435E-3</v>
      </c>
      <c r="I125" s="61">
        <f>+J125+H125+L125+M125*K125</f>
        <v>7.1044037613691116E-2</v>
      </c>
      <c r="J125" s="61">
        <f>+J$121</f>
        <v>1.4999999999999999E-2</v>
      </c>
      <c r="K125" s="61">
        <f>+K$121</f>
        <v>1.5</v>
      </c>
      <c r="L125" s="62">
        <v>9.2274830874257922E-3</v>
      </c>
      <c r="M125" s="62">
        <v>2.5691993349413658E-2</v>
      </c>
      <c r="P125" s="56"/>
      <c r="Q125" s="56"/>
      <c r="R125" s="56"/>
      <c r="S125" s="56"/>
      <c r="V125" s="60">
        <v>999.99999999999989</v>
      </c>
    </row>
    <row r="126" spans="1:30" s="43" customFormat="1" x14ac:dyDescent="0.2">
      <c r="B126" s="56"/>
      <c r="F126" s="56"/>
      <c r="H126" s="57"/>
      <c r="I126" s="57"/>
      <c r="J126" s="61"/>
      <c r="K126" s="61"/>
      <c r="L126" s="61"/>
      <c r="M126" s="61"/>
      <c r="P126" s="56"/>
      <c r="Q126" s="56"/>
      <c r="R126" s="56"/>
      <c r="S126" s="56"/>
      <c r="V126" s="59">
        <v>0</v>
      </c>
    </row>
    <row r="127" spans="1:30" s="43" customFormat="1" x14ac:dyDescent="0.2">
      <c r="A127" s="43" t="s">
        <v>100</v>
      </c>
      <c r="B127" s="56"/>
      <c r="F127" s="56"/>
      <c r="H127" s="57">
        <f>+H122</f>
        <v>8.2785645021448435E-3</v>
      </c>
      <c r="I127" s="61">
        <f>+J127+H127+L127+M127*K127</f>
        <v>5.8066205444993441E-2</v>
      </c>
      <c r="J127" s="61">
        <f>+J$121</f>
        <v>1.4999999999999999E-2</v>
      </c>
      <c r="K127" s="61">
        <f>+K$121</f>
        <v>1.5</v>
      </c>
      <c r="L127" s="62">
        <v>5.0000000000000001E-3</v>
      </c>
      <c r="M127" s="62">
        <v>1.9858427295232395E-2</v>
      </c>
      <c r="N127" s="45"/>
      <c r="O127" s="45"/>
      <c r="P127" s="56"/>
      <c r="Q127" s="56"/>
      <c r="R127" s="56"/>
      <c r="S127" s="56"/>
      <c r="V127" s="59">
        <v>0</v>
      </c>
    </row>
    <row r="128" spans="1:30" s="43" customFormat="1" x14ac:dyDescent="0.2">
      <c r="A128" s="43" t="s">
        <v>100</v>
      </c>
      <c r="B128" s="56"/>
      <c r="F128" s="56"/>
      <c r="H128" s="57">
        <f>+H122</f>
        <v>8.2785645021448435E-3</v>
      </c>
      <c r="I128" s="61">
        <f>+J128+H128+L128+M128*K128</f>
        <v>4.9809793723570597E-2</v>
      </c>
      <c r="J128" s="61">
        <f>+J$121</f>
        <v>1.4999999999999999E-2</v>
      </c>
      <c r="K128" s="61">
        <f>+K$121</f>
        <v>1.5</v>
      </c>
      <c r="L128" s="62">
        <v>2.5000000000000001E-3</v>
      </c>
      <c r="M128" s="62">
        <v>1.6020819480950507E-2</v>
      </c>
      <c r="N128" s="45"/>
      <c r="O128" s="45"/>
      <c r="P128" s="56"/>
      <c r="Q128" s="56"/>
      <c r="R128" s="56"/>
      <c r="S128" s="56"/>
    </row>
    <row r="129" spans="1:33" x14ac:dyDescent="0.2">
      <c r="A129" s="63"/>
      <c r="B129" s="64">
        <v>2015</v>
      </c>
      <c r="C129" s="65" t="s">
        <v>101</v>
      </c>
      <c r="D129" s="66" t="s">
        <v>102</v>
      </c>
    </row>
    <row r="130" spans="1:33" s="2" customFormat="1" x14ac:dyDescent="0.2">
      <c r="A130" s="67" t="s">
        <v>103</v>
      </c>
      <c r="B130" s="68"/>
      <c r="C130" s="68"/>
      <c r="D130" s="69"/>
    </row>
    <row r="131" spans="1:33" ht="13.5" customHeight="1" x14ac:dyDescent="0.2">
      <c r="A131" s="70" t="s">
        <v>104</v>
      </c>
      <c r="D131" s="69"/>
      <c r="E131">
        <v>2005</v>
      </c>
      <c r="F131">
        <f>+E131+10</f>
        <v>2015</v>
      </c>
      <c r="G131">
        <f t="shared" ref="G131:P131" si="60">+F131+10</f>
        <v>2025</v>
      </c>
      <c r="H131">
        <f t="shared" si="60"/>
        <v>2035</v>
      </c>
      <c r="I131">
        <f t="shared" si="60"/>
        <v>2045</v>
      </c>
      <c r="J131">
        <f t="shared" si="60"/>
        <v>2055</v>
      </c>
      <c r="K131">
        <f t="shared" si="60"/>
        <v>2065</v>
      </c>
      <c r="L131">
        <f t="shared" si="60"/>
        <v>2075</v>
      </c>
      <c r="M131">
        <f t="shared" si="60"/>
        <v>2085</v>
      </c>
      <c r="N131">
        <f t="shared" si="60"/>
        <v>2095</v>
      </c>
      <c r="O131">
        <f t="shared" si="60"/>
        <v>2105</v>
      </c>
      <c r="P131">
        <f t="shared" si="60"/>
        <v>2115</v>
      </c>
    </row>
    <row r="132" spans="1:33" x14ac:dyDescent="0.2">
      <c r="A132" s="70" t="s">
        <v>105</v>
      </c>
      <c r="B132" s="71">
        <f>+F132</f>
        <v>4.7070923504477884E-2</v>
      </c>
      <c r="C132" s="71">
        <f>+AVERAGE(F132:I132)</f>
        <v>4.3720831166016438E-2</v>
      </c>
      <c r="D132" s="72">
        <f>+AVERAGE(I132:O132)</f>
        <v>3.2051271521848439E-2</v>
      </c>
      <c r="E132" s="2"/>
      <c r="F132" s="2">
        <f>+[1]US!C131</f>
        <v>4.7070923504477884E-2</v>
      </c>
      <c r="G132" s="2">
        <f>+[1]US!D131</f>
        <v>4.7472931191364698E-2</v>
      </c>
      <c r="H132" s="2">
        <f>+[1]US!E131</f>
        <v>4.2166210450230709E-2</v>
      </c>
      <c r="I132" s="2">
        <f>+[1]US!F131</f>
        <v>3.8173259517992428E-2</v>
      </c>
      <c r="J132" s="2">
        <f>+[1]US!G131</f>
        <v>3.484727953941974E-2</v>
      </c>
      <c r="K132" s="2">
        <f>+[1]US!H131</f>
        <v>3.2685846817470908E-2</v>
      </c>
      <c r="L132" s="2">
        <f>+[1]US!I131</f>
        <v>3.1383525535602204E-2</v>
      </c>
      <c r="M132" s="2">
        <f>+[1]US!J131</f>
        <v>3.0386844898771276E-2</v>
      </c>
      <c r="N132" s="2">
        <f>+[1]US!K131</f>
        <v>2.9617034059145668E-2</v>
      </c>
      <c r="O132" s="2">
        <f>+[1]US!L131</f>
        <v>2.7265110284536868E-2</v>
      </c>
      <c r="P132" s="2">
        <f>+[1]US!M131</f>
        <v>2.7053369193064586E-2</v>
      </c>
      <c r="Q132" s="2">
        <f>+[1]US!N131</f>
        <v>2.7969113101572921E-2</v>
      </c>
    </row>
    <row r="133" spans="1:33" x14ac:dyDescent="0.2">
      <c r="A133" s="70" t="s">
        <v>106</v>
      </c>
      <c r="B133" s="71">
        <f>+F133</f>
        <v>0.11347911052340361</v>
      </c>
      <c r="C133" s="71">
        <f>+AVERAGE(F133:I133)</f>
        <v>6.8733632928232383E-2</v>
      </c>
      <c r="D133" s="72">
        <f>+AVERAGE(I133:O133)</f>
        <v>3.7998480052984007E-2</v>
      </c>
      <c r="F133" s="2">
        <f>+[1]China!C131</f>
        <v>0.11347911052340361</v>
      </c>
      <c r="G133" s="2">
        <f>+[1]China!D131</f>
        <v>6.181315767501043E-2</v>
      </c>
      <c r="H133" s="2">
        <f>+[1]China!E131</f>
        <v>5.3071048927990194E-2</v>
      </c>
      <c r="I133" s="2">
        <f>+[1]China!F131</f>
        <v>4.6571214586525286E-2</v>
      </c>
      <c r="J133" s="2">
        <f>+[1]China!G131</f>
        <v>4.2304591614312437E-2</v>
      </c>
      <c r="K133" s="2">
        <f>+[1]China!H131</f>
        <v>3.9589975140073577E-2</v>
      </c>
      <c r="L133" s="2">
        <f>+[1]China!I131</f>
        <v>3.7084732870935465E-2</v>
      </c>
      <c r="M133" s="2">
        <f>+[1]China!J131</f>
        <v>3.4308694654159644E-2</v>
      </c>
      <c r="N133" s="2">
        <f>+[1]China!K131</f>
        <v>3.2376817098485125E-2</v>
      </c>
      <c r="O133" s="2">
        <f>+[1]China!L131</f>
        <v>3.3753334406396475E-2</v>
      </c>
      <c r="P133" s="2">
        <f>+[1]China!M131</f>
        <v>3.3539112267220964E-2</v>
      </c>
      <c r="Q133" s="2">
        <f>+[1]China!N131</f>
        <v>3.1022573200816011E-2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x14ac:dyDescent="0.2">
      <c r="A134" s="70" t="s">
        <v>107</v>
      </c>
      <c r="B134" s="71">
        <f>+F134</f>
        <v>9.642065082147673E-2</v>
      </c>
      <c r="C134" s="71">
        <f>+AVERAGE(F134:I134)</f>
        <v>7.6138707628245969E-2</v>
      </c>
      <c r="D134" s="72">
        <f>+AVERAGE(I134:O134)</f>
        <v>4.7147720252410215E-2</v>
      </c>
      <c r="E134" s="2"/>
      <c r="F134" s="2">
        <f>+[1]India!C131</f>
        <v>9.642065082147673E-2</v>
      </c>
      <c r="G134" s="2">
        <f>+[1]India!D131</f>
        <v>7.8391486579587125E-2</v>
      </c>
      <c r="H134" s="2">
        <f>+[1]India!E131</f>
        <v>6.885424192427414E-2</v>
      </c>
      <c r="I134" s="2">
        <f>+[1]India!F131</f>
        <v>6.0888451187645874E-2</v>
      </c>
      <c r="J134" s="2">
        <f>+[1]India!G131</f>
        <v>5.3553316151266309E-2</v>
      </c>
      <c r="K134" s="2">
        <f>+[1]India!H131</f>
        <v>4.8786233852765704E-2</v>
      </c>
      <c r="L134" s="2">
        <f>+[1]India!I131</f>
        <v>4.5611209430433619E-2</v>
      </c>
      <c r="M134" s="2">
        <f>+[1]India!J131</f>
        <v>4.2833122524225338E-2</v>
      </c>
      <c r="N134" s="2">
        <f>+[1]India!K131</f>
        <v>4.034661972881394E-2</v>
      </c>
      <c r="O134" s="2">
        <f>+[1]India!L131</f>
        <v>3.8015088891720741E-2</v>
      </c>
      <c r="P134" s="2">
        <f>+[1]India!M131</f>
        <v>3.6295625656358473E-2</v>
      </c>
      <c r="Q134" s="2">
        <f>+[1]India!N131</f>
        <v>3.475984762518456E-2</v>
      </c>
    </row>
    <row r="135" spans="1:33" x14ac:dyDescent="0.2">
      <c r="A135" s="70"/>
      <c r="B135" s="71"/>
      <c r="C135" s="71"/>
      <c r="D135" s="72"/>
      <c r="E135" s="2">
        <f>+[1]US!B139</f>
        <v>9.7474906703890765E-2</v>
      </c>
      <c r="F135" s="2">
        <f>+[1]US!C139</f>
        <v>9.3965910818179135E-2</v>
      </c>
      <c r="G135" s="2">
        <f>+[1]US!D139</f>
        <v>7.8699659949478792E-2</v>
      </c>
      <c r="H135" s="2">
        <f>+[1]US!E139</f>
        <v>7.0401072956106439E-2</v>
      </c>
      <c r="I135" s="2">
        <f>+[1]US!F139</f>
        <v>6.5047948237174261E-2</v>
      </c>
      <c r="J135" s="2">
        <f>+[1]US!G139</f>
        <v>6.0492792732835574E-2</v>
      </c>
      <c r="K135" s="2">
        <f>+[1]US!H139</f>
        <v>5.6549768342605861E-2</v>
      </c>
      <c r="L135" s="2">
        <f>+[1]US!I139</f>
        <v>5.3328094965226211E-2</v>
      </c>
      <c r="M135" s="2">
        <f>+[1]US!J139</f>
        <v>5.0496262480697607E-2</v>
      </c>
      <c r="N135" s="2">
        <f>+[1]US!K139</f>
        <v>4.785869983010077E-2</v>
      </c>
      <c r="O135" s="2">
        <f>+[1]US!L139</f>
        <v>4.5345220762639624E-2</v>
      </c>
      <c r="P135" s="2">
        <f>+[1]US!M139</f>
        <v>4.3506914156298745E-2</v>
      </c>
      <c r="Q135" s="2">
        <f>+[1]US!N139</f>
        <v>3.9029533400146393E-2</v>
      </c>
      <c r="R135" s="2"/>
    </row>
    <row r="136" spans="1:33" x14ac:dyDescent="0.2">
      <c r="A136" s="73"/>
      <c r="B136" s="74"/>
      <c r="C136" s="74"/>
      <c r="D136" s="75"/>
      <c r="E136" s="2">
        <f>+[1]China!B139</f>
        <v>0.10737137381323954</v>
      </c>
      <c r="F136" s="2">
        <f>+[1]China!C139</f>
        <v>9.5127611741347998E-2</v>
      </c>
      <c r="G136" s="2">
        <f>+[1]China!D139</f>
        <v>7.9910324917911654E-2</v>
      </c>
      <c r="H136" s="2">
        <f>+[1]China!E139</f>
        <v>7.168622537359147E-2</v>
      </c>
      <c r="I136" s="2">
        <f>+[1]China!F139</f>
        <v>6.6421905874399154E-2</v>
      </c>
      <c r="J136" s="2">
        <f>+[1]China!G139</f>
        <v>6.1962471044381809E-2</v>
      </c>
      <c r="K136" s="2">
        <f>+[1]China!H139</f>
        <v>5.8121175961130422E-2</v>
      </c>
      <c r="L136" s="2">
        <f>+[1]China!I139</f>
        <v>5.5007740091170598E-2</v>
      </c>
      <c r="M136" s="2">
        <f>+[1]China!J139</f>
        <v>5.231079560999044E-2</v>
      </c>
      <c r="N136" s="2">
        <f>+[1]China!K139</f>
        <v>4.9966327177118741E-2</v>
      </c>
      <c r="O136" s="2">
        <f>+[1]China!L139</f>
        <v>4.7624036807769943E-2</v>
      </c>
      <c r="P136" s="2">
        <f>+[1]China!M139</f>
        <v>4.4621967113585015E-2</v>
      </c>
      <c r="Q136" s="2">
        <f>+[1]China!N139</f>
        <v>4.3567200862155736E-2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8" spans="1:33" x14ac:dyDescent="0.2">
      <c r="A138" t="s">
        <v>62</v>
      </c>
      <c r="C138" t="s">
        <v>8</v>
      </c>
      <c r="D138" t="s">
        <v>9</v>
      </c>
      <c r="E138" t="s">
        <v>10</v>
      </c>
      <c r="F138" t="s">
        <v>11</v>
      </c>
      <c r="G138" t="s">
        <v>90</v>
      </c>
      <c r="H138" t="s">
        <v>13</v>
      </c>
      <c r="I138" t="s">
        <v>14</v>
      </c>
      <c r="J138" t="s">
        <v>15</v>
      </c>
      <c r="K138" t="s">
        <v>16</v>
      </c>
      <c r="L138" t="s">
        <v>17</v>
      </c>
      <c r="M138" t="s">
        <v>18</v>
      </c>
      <c r="N138" t="s">
        <v>91</v>
      </c>
    </row>
    <row r="139" spans="1:33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33" s="30" customFormat="1" x14ac:dyDescent="0.2">
      <c r="A140" s="42" t="s">
        <v>63</v>
      </c>
      <c r="C140" s="30">
        <f>+B108</f>
        <v>12.397900201983999</v>
      </c>
      <c r="D140" s="30">
        <f>+B109</f>
        <v>13.03105747782735</v>
      </c>
      <c r="E140" s="30">
        <f>+B110</f>
        <v>3.8702837853585201</v>
      </c>
      <c r="F140" s="30">
        <f>+B111</f>
        <v>1.6979566948188101</v>
      </c>
      <c r="G140" s="30">
        <f>+B112</f>
        <v>0.80733505428693619</v>
      </c>
      <c r="H140" s="30">
        <f>+B113</f>
        <v>5.3332327426145003</v>
      </c>
      <c r="I140" s="30">
        <f>+B114</f>
        <v>2.4408315128007598</v>
      </c>
      <c r="J140" s="30">
        <f>+B115</f>
        <v>3.4801033488396897</v>
      </c>
      <c r="K140" s="30">
        <f>+B116</f>
        <v>1.3005301355519889</v>
      </c>
      <c r="L140" s="30">
        <f>+B117</f>
        <v>4.5584762524914142</v>
      </c>
      <c r="M140" s="30">
        <f>+B118</f>
        <v>3.8420497503564541</v>
      </c>
      <c r="N140" s="30">
        <f>+B119</f>
        <v>2.6191887369437761</v>
      </c>
    </row>
    <row r="141" spans="1:33" x14ac:dyDescent="0.2">
      <c r="A141" s="9" t="s">
        <v>59</v>
      </c>
      <c r="C141" s="76">
        <f>+C108</f>
        <v>296.842578</v>
      </c>
      <c r="D141" s="76">
        <f>+C109</f>
        <v>490.08019258719162</v>
      </c>
      <c r="E141" s="76">
        <f>+C110</f>
        <v>127.773</v>
      </c>
      <c r="F141" s="76">
        <f>+C111</f>
        <v>143.15</v>
      </c>
      <c r="G141" s="76">
        <f>+C112</f>
        <v>155.94246849385479</v>
      </c>
      <c r="H141" s="76">
        <f>+C113</f>
        <v>1304.5</v>
      </c>
      <c r="I141" s="76">
        <f>+C114</f>
        <v>1094.5830000000001</v>
      </c>
      <c r="J141" s="76">
        <f>+C115</f>
        <v>412.76900131562951</v>
      </c>
      <c r="K141" s="76">
        <f>+C116</f>
        <v>763.50611154103387</v>
      </c>
      <c r="L141" s="76">
        <f>+C117</f>
        <v>555.38007856447791</v>
      </c>
      <c r="M141" s="76">
        <f>+C118</f>
        <v>129.169624</v>
      </c>
      <c r="N141" s="76">
        <f>+C119</f>
        <v>937.19556697899202</v>
      </c>
    </row>
    <row r="142" spans="1:33" x14ac:dyDescent="0.2">
      <c r="A142" s="9" t="s">
        <v>108</v>
      </c>
      <c r="C142" s="40">
        <f>+I108</f>
        <v>6.2765473111546274E-2</v>
      </c>
      <c r="D142" s="40">
        <f>+I109</f>
        <v>6.7765473111546279E-2</v>
      </c>
      <c r="E142" s="40">
        <f>+I110</f>
        <v>6.2765473111546274E-2</v>
      </c>
      <c r="F142" s="40">
        <f>+I111</f>
        <v>8.2765473111546278E-2</v>
      </c>
      <c r="G142" s="40">
        <f>+I112</f>
        <v>7.7765473111546274E-2</v>
      </c>
      <c r="H142" s="40">
        <f>+I113</f>
        <v>7.2765473111546269E-2</v>
      </c>
      <c r="I142" s="40">
        <f>+I114</f>
        <v>7.7765473111546274E-2</v>
      </c>
      <c r="J142" s="40">
        <f>+I115</f>
        <v>9.2765473111546273E-2</v>
      </c>
      <c r="K142" s="40">
        <f>+I116</f>
        <v>8.2765473111546278E-2</v>
      </c>
      <c r="L142" s="40">
        <f>+I117</f>
        <v>7.7765473111546274E-2</v>
      </c>
      <c r="M142" s="40">
        <f>+I118</f>
        <v>6.7765473111546279E-2</v>
      </c>
      <c r="N142" s="40">
        <f>+I119</f>
        <v>7.7765473111546274E-2</v>
      </c>
    </row>
    <row r="143" spans="1:33" x14ac:dyDescent="0.2">
      <c r="A143" s="9" t="s">
        <v>80</v>
      </c>
      <c r="C143" s="30">
        <f>+AC108</f>
        <v>22.851099741812224</v>
      </c>
      <c r="D143" s="30">
        <f>+AC109</f>
        <v>23.302275318288661</v>
      </c>
      <c r="E143" s="30">
        <f>+AC110</f>
        <v>7.1334854586257519</v>
      </c>
      <c r="F143" s="30">
        <f>+AC111</f>
        <v>2.7871074321283404</v>
      </c>
      <c r="G143" s="30">
        <f>+AC112</f>
        <v>1.3624722059165122</v>
      </c>
      <c r="H143" s="30">
        <f>+AC113</f>
        <v>9.2609350350421433</v>
      </c>
      <c r="I143" s="30">
        <f>+AC114</f>
        <v>4.1191882823091737</v>
      </c>
      <c r="J143" s="30">
        <f>+AC115</f>
        <v>5.4160684888199055</v>
      </c>
      <c r="K143" s="30">
        <f>+AC116</f>
        <v>2.1347524454330222</v>
      </c>
      <c r="L143" s="30">
        <f>+AC117</f>
        <v>7.6929611347491704</v>
      </c>
      <c r="M143" s="30">
        <f>+AC118</f>
        <v>6.870394150413591</v>
      </c>
      <c r="N143" s="30">
        <f>+AC119</f>
        <v>4.4201869312950182</v>
      </c>
    </row>
    <row r="144" spans="1:33" x14ac:dyDescent="0.2">
      <c r="A144" s="9" t="s">
        <v>78</v>
      </c>
      <c r="C144" s="6">
        <f>+Q108</f>
        <v>11.347695356481591</v>
      </c>
      <c r="D144" s="6">
        <f>+Q109</f>
        <v>8.3478215480070634</v>
      </c>
      <c r="E144" s="6">
        <f>+Q110</f>
        <v>9.062435156822831</v>
      </c>
      <c r="F144" s="6">
        <f>+Q111</f>
        <v>4.8677307749233343</v>
      </c>
      <c r="G144" s="6">
        <f>+Q112</f>
        <v>2.7019694302576234</v>
      </c>
      <c r="H144" s="6">
        <f>+Q113</f>
        <v>2.2708227004455939</v>
      </c>
      <c r="I144" s="6">
        <f>+Q114</f>
        <v>1.4983739690273445</v>
      </c>
      <c r="J144" s="6">
        <f>+Q115</f>
        <v>3.8948608362974033</v>
      </c>
      <c r="K144" s="6">
        <f>+Q116</f>
        <v>1.2512595399070259</v>
      </c>
      <c r="L144" s="6">
        <f>+Q117</f>
        <v>3.7305977748297967</v>
      </c>
      <c r="M144" s="6">
        <f>+Q118</f>
        <v>9.0293442586263488</v>
      </c>
      <c r="N144" s="6">
        <f>+Q119</f>
        <v>1.7549043305648544</v>
      </c>
    </row>
    <row r="145" spans="1:26" x14ac:dyDescent="0.2">
      <c r="A145" s="9" t="s">
        <v>81</v>
      </c>
      <c r="C145" s="12">
        <f>+T108</f>
        <v>0.23181397787929239</v>
      </c>
      <c r="D145" s="12">
        <f>+T109</f>
        <v>0.21696963456055093</v>
      </c>
      <c r="E145" s="12">
        <f>+T110</f>
        <v>0.21278717384542739</v>
      </c>
      <c r="F145" s="12">
        <f>+T111</f>
        <v>0.201000206157498</v>
      </c>
      <c r="G145" s="12">
        <f>+T112</f>
        <v>0.2082806322052991</v>
      </c>
      <c r="H145" s="12">
        <f>+T113</f>
        <v>0.31105109729993047</v>
      </c>
      <c r="I145" s="12">
        <f>+T114</f>
        <v>0.27229997512202259</v>
      </c>
      <c r="J145" s="12">
        <f>+T115</f>
        <v>0.22518800116133308</v>
      </c>
      <c r="K145" s="12">
        <f>+T116</f>
        <v>0.26357004644074244</v>
      </c>
      <c r="L145" s="12">
        <f>+T117</f>
        <v>0.24184774983862081</v>
      </c>
      <c r="M145" s="12">
        <f>+T118</f>
        <v>0.22905543234134543</v>
      </c>
      <c r="N145" s="12">
        <f>+T119</f>
        <v>0.24387582996705415</v>
      </c>
    </row>
    <row r="146" spans="1:26" x14ac:dyDescent="0.2">
      <c r="A146" s="9" t="s">
        <v>109</v>
      </c>
      <c r="C146" s="12">
        <f>+J108</f>
        <v>1.4999999999999999E-2</v>
      </c>
      <c r="D146" s="12">
        <f>+J109</f>
        <v>1.4999999999999999E-2</v>
      </c>
      <c r="E146" s="12">
        <f>+J110</f>
        <v>1.4999999999999999E-2</v>
      </c>
      <c r="F146" s="12">
        <f>+J111</f>
        <v>1.4999999999999999E-2</v>
      </c>
      <c r="G146" s="12">
        <f>+J112</f>
        <v>1.4999999999999999E-2</v>
      </c>
      <c r="H146" s="12">
        <f>+J113</f>
        <v>1.4999999999999999E-2</v>
      </c>
      <c r="I146" s="12">
        <f>+J114</f>
        <v>1.4999999999999999E-2</v>
      </c>
      <c r="J146" s="12">
        <f>+J115</f>
        <v>1.4999999999999999E-2</v>
      </c>
      <c r="K146" s="12">
        <f>+J116</f>
        <v>1.4999999999999999E-2</v>
      </c>
      <c r="L146" s="12">
        <f>+J117</f>
        <v>1.4999999999999999E-2</v>
      </c>
      <c r="M146" s="12">
        <f>+J118</f>
        <v>1.4999999999999999E-2</v>
      </c>
      <c r="N146" s="12">
        <f>+J119</f>
        <v>1.4999999999999999E-2</v>
      </c>
    </row>
    <row r="147" spans="1:26" x14ac:dyDescent="0.2">
      <c r="A147" s="9" t="s">
        <v>110</v>
      </c>
      <c r="C147" s="12">
        <f>+K108</f>
        <v>1.5</v>
      </c>
      <c r="D147" s="12">
        <f>+K109</f>
        <v>1.5</v>
      </c>
      <c r="E147" s="12">
        <f>+K110</f>
        <v>1.5</v>
      </c>
      <c r="F147" s="12">
        <f>+K111</f>
        <v>1.5</v>
      </c>
      <c r="G147" s="12">
        <f>+K112</f>
        <v>1.5</v>
      </c>
      <c r="H147" s="12">
        <f>+K113</f>
        <v>1.5</v>
      </c>
      <c r="I147" s="12">
        <f>+K114</f>
        <v>1.5</v>
      </c>
      <c r="J147" s="12">
        <f>+K115</f>
        <v>1.5</v>
      </c>
      <c r="K147" s="12">
        <f>+K116</f>
        <v>1.5</v>
      </c>
      <c r="L147" s="12">
        <f>+K117</f>
        <v>1.5</v>
      </c>
      <c r="M147" s="12">
        <f>+K118</f>
        <v>1.5</v>
      </c>
      <c r="N147" s="12">
        <f>+K119</f>
        <v>1.5</v>
      </c>
    </row>
    <row r="148" spans="1:26" x14ac:dyDescent="0.2"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26" x14ac:dyDescent="0.2">
      <c r="A150" s="9" t="s">
        <v>111</v>
      </c>
      <c r="C150" s="6">
        <f>+F89</f>
        <v>1662.1334550980105</v>
      </c>
      <c r="D150" s="6">
        <f>+F90</f>
        <v>1146.0506191660518</v>
      </c>
      <c r="E150" s="6">
        <f>+F91</f>
        <v>369.96592574248297</v>
      </c>
      <c r="F150" s="6">
        <f>+F92</f>
        <v>431.23618180564</v>
      </c>
      <c r="G150" s="6">
        <f>+F93</f>
        <v>256.66629327477045</v>
      </c>
      <c r="H150" s="6">
        <f>+F94</f>
        <v>1600.7411280266049</v>
      </c>
      <c r="I150" s="6">
        <f>+F95</f>
        <v>405.15158969265593</v>
      </c>
      <c r="J150" s="6">
        <f>+F96</f>
        <v>589.67496043455174</v>
      </c>
      <c r="K150" s="6">
        <f>+F97</f>
        <v>191.37708401697253</v>
      </c>
      <c r="L150" s="6">
        <f>+F98</f>
        <v>412.27239850714795</v>
      </c>
      <c r="M150" s="6">
        <f>+F99</f>
        <v>541.77826149727889</v>
      </c>
      <c r="N150" s="6">
        <f>+F100</f>
        <v>363.95210273783346</v>
      </c>
      <c r="O150" s="77">
        <f>SUM(I150:N150)</f>
        <v>2504.2063968864404</v>
      </c>
    </row>
    <row r="153" spans="1:26" ht="20" x14ac:dyDescent="0.2">
      <c r="A153" s="78" t="s">
        <v>112</v>
      </c>
      <c r="B153" s="79" t="s">
        <v>113</v>
      </c>
    </row>
    <row r="154" spans="1:26" s="23" customFormat="1" ht="18" x14ac:dyDescent="0.2">
      <c r="A154" s="23" t="s">
        <v>114</v>
      </c>
    </row>
    <row r="155" spans="1:26" s="23" customFormat="1" ht="18" x14ac:dyDescent="0.2">
      <c r="A155" s="23" t="s">
        <v>115</v>
      </c>
    </row>
    <row r="156" spans="1:26" s="23" customFormat="1" ht="18" x14ac:dyDescent="0.2">
      <c r="A156" s="23" t="s">
        <v>116</v>
      </c>
    </row>
    <row r="157" spans="1:26" s="23" customFormat="1" ht="18" x14ac:dyDescent="0.2">
      <c r="A157" s="23" t="s">
        <v>117</v>
      </c>
    </row>
    <row r="158" spans="1:26" s="23" customFormat="1" ht="18" x14ac:dyDescent="0.2"/>
    <row r="159" spans="1:26" s="23" customFormat="1" ht="18" x14ac:dyDescent="0.2"/>
    <row r="160" spans="1:26" s="23" customFormat="1" ht="18" x14ac:dyDescent="0.2">
      <c r="A160" s="23" t="s">
        <v>118</v>
      </c>
    </row>
    <row r="161" spans="1:19" s="23" customFormat="1" ht="18" x14ac:dyDescent="0.2">
      <c r="A161" s="23" t="s">
        <v>119</v>
      </c>
    </row>
    <row r="162" spans="1:19" s="23" customFormat="1" ht="18" x14ac:dyDescent="0.2"/>
    <row r="163" spans="1:19" s="23" customFormat="1" ht="18" x14ac:dyDescent="0.2">
      <c r="A163" s="23" t="s">
        <v>120</v>
      </c>
    </row>
    <row r="164" spans="1:19" s="23" customFormat="1" ht="17.25" customHeight="1" x14ac:dyDescent="0.2"/>
    <row r="165" spans="1:19" s="16" customFormat="1" ht="17.25" customHeight="1" x14ac:dyDescent="0.2">
      <c r="A165" s="80" t="s">
        <v>121</v>
      </c>
      <c r="B165" s="81"/>
      <c r="C165" s="81"/>
      <c r="D165" s="81"/>
      <c r="E165" s="81"/>
      <c r="F165" s="81"/>
      <c r="G165" s="81"/>
      <c r="H165" s="81"/>
    </row>
    <row r="166" spans="1:19" s="16" customFormat="1" ht="17.25" customHeight="1" x14ac:dyDescent="0.2"/>
    <row r="167" spans="1:19" s="16" customFormat="1" ht="17.25" customHeight="1" x14ac:dyDescent="0.2">
      <c r="P167" s="16" t="s">
        <v>122</v>
      </c>
    </row>
    <row r="168" spans="1:19" s="16" customFormat="1" ht="36" customHeight="1" x14ac:dyDescent="0.2">
      <c r="C168" s="16" t="s">
        <v>123</v>
      </c>
      <c r="D168" s="16" t="s">
        <v>124</v>
      </c>
      <c r="E168" s="16" t="s">
        <v>125</v>
      </c>
      <c r="F168" s="16" t="s">
        <v>126</v>
      </c>
      <c r="G168" s="16" t="s">
        <v>1</v>
      </c>
      <c r="H168" s="16" t="s">
        <v>127</v>
      </c>
      <c r="I168" s="16" t="s">
        <v>128</v>
      </c>
      <c r="J168" s="16" t="s">
        <v>129</v>
      </c>
      <c r="K168" s="16" t="s">
        <v>130</v>
      </c>
      <c r="O168" s="82" t="s">
        <v>131</v>
      </c>
      <c r="P168" s="16" t="s">
        <v>132</v>
      </c>
      <c r="Q168" s="82" t="s">
        <v>133</v>
      </c>
    </row>
    <row r="169" spans="1:19" s="16" customFormat="1" ht="17.25" customHeight="1" x14ac:dyDescent="0.2">
      <c r="B169" s="16" t="s">
        <v>8</v>
      </c>
      <c r="C169" s="16">
        <f>+[1]Parameters!F37*(1-[1]US!B97)/[1]Parameters!F48*1000</f>
        <v>34.309946115236087</v>
      </c>
      <c r="D169" s="16">
        <f>+(C169)^[1]US!$B$18</f>
        <v>200.9694546336089</v>
      </c>
      <c r="E169" s="16">
        <f>+[1]Parameters!F38</f>
        <v>6.2765473111546274E-2</v>
      </c>
      <c r="F169" s="16">
        <v>1.8233060056606371E-2</v>
      </c>
      <c r="G169" s="16">
        <v>-9.0920569197662747E-3</v>
      </c>
      <c r="H169" s="16">
        <f>+C169/([1]Parameters!F38-F169-G169)</f>
        <v>639.81883888865559</v>
      </c>
      <c r="I169" s="16">
        <f>+[1]US!B153</f>
        <v>658.76614393449381</v>
      </c>
      <c r="J169" s="16">
        <f>+[1]US!B92</f>
        <v>663.1072917468</v>
      </c>
      <c r="K169" s="16">
        <v>3059.3304238157798</v>
      </c>
      <c r="L169" s="16">
        <f t="shared" ref="L169:L180" si="61">+J169-I169</f>
        <v>4.3411478123061897</v>
      </c>
      <c r="M169" s="16">
        <f>-1*L169</f>
        <v>-4.3411478123061897</v>
      </c>
      <c r="N169" s="16">
        <v>-69798.68656514358</v>
      </c>
      <c r="O169" s="83">
        <v>-3520.1323263817621</v>
      </c>
      <c r="P169" s="84">
        <f>+[1]US!C52</f>
        <v>-2.1685532885896919</v>
      </c>
      <c r="Q169" s="84">
        <v>-2298.0293914363397</v>
      </c>
      <c r="R169" s="16">
        <v>70328.039631445354</v>
      </c>
      <c r="S169" s="16">
        <f>+Q169+R169</f>
        <v>68030.010240009011</v>
      </c>
    </row>
    <row r="170" spans="1:19" s="16" customFormat="1" ht="17.25" customHeight="1" x14ac:dyDescent="0.2">
      <c r="B170" s="16" t="s">
        <v>56</v>
      </c>
      <c r="C170" s="16">
        <f>+[1]Parameters!G37*(1-[1]EU!B97)/[1]Parameters!G48*1000</f>
        <v>21.945953875684122</v>
      </c>
      <c r="D170" s="16">
        <f>+(C170)^[1]EU!$B$18</f>
        <v>102.80913215536853</v>
      </c>
      <c r="E170" s="16">
        <f>+[1]Parameters!G38</f>
        <v>6.7765473111546279E-2</v>
      </c>
      <c r="F170" s="16">
        <v>1.6852730066163817E-2</v>
      </c>
      <c r="G170" s="16">
        <v>1.2169007363943472E-2</v>
      </c>
      <c r="H170" s="16">
        <f>+C170/([1]Parameters!G38-F170-G170)</f>
        <v>566.43876718882836</v>
      </c>
      <c r="I170" s="16">
        <f>+[1]EU!B153</f>
        <v>553.31939661728825</v>
      </c>
      <c r="J170" s="16">
        <f>+[1]EU!B92</f>
        <v>557.21772677808167</v>
      </c>
      <c r="K170" s="16">
        <v>-1746.9413126931549</v>
      </c>
      <c r="L170" s="16">
        <f t="shared" si="61"/>
        <v>3.8983301607934209</v>
      </c>
      <c r="M170" s="16">
        <f>-1*L170</f>
        <v>-3.8983301607934209</v>
      </c>
      <c r="N170" s="16">
        <v>88.043169617412445</v>
      </c>
      <c r="O170" s="83">
        <v>-2063.1557315357941</v>
      </c>
      <c r="P170" s="84">
        <f>+[1]EU!C52</f>
        <v>-1.7271343128472836</v>
      </c>
      <c r="Q170" s="84">
        <v>-1190.0914153813032</v>
      </c>
    </row>
    <row r="171" spans="1:19" s="16" customFormat="1" ht="17.25" customHeight="1" x14ac:dyDescent="0.2">
      <c r="B171" s="16" t="s">
        <v>10</v>
      </c>
      <c r="C171" s="16">
        <f>+[1]Parameters!H37*(1-[1]Japan!B97)/[1]Parameters!H48*1000</f>
        <v>25.707229579299469</v>
      </c>
      <c r="D171" s="16">
        <f>+(C171)^[1]Japan!$B$18</f>
        <v>130.34155985196733</v>
      </c>
      <c r="E171" s="16">
        <f>+[1]Parameters!H38</f>
        <v>6.2765473111546274E-2</v>
      </c>
      <c r="F171" s="16">
        <v>1.0130946981066272E-2</v>
      </c>
      <c r="G171" s="16">
        <v>-0.12055147737228941</v>
      </c>
      <c r="H171" s="16">
        <f>+C171/([1]Parameters!H38-F171-G171)</f>
        <v>148.43710842307408</v>
      </c>
      <c r="I171" s="16">
        <f>+[1]Japan!B153</f>
        <v>146.82501886784192</v>
      </c>
      <c r="J171" s="16">
        <f>+[1]Japan!B92</f>
        <v>147.55182777181415</v>
      </c>
      <c r="K171" s="16">
        <v>-492.10737207088806</v>
      </c>
      <c r="L171" s="16">
        <f t="shared" si="61"/>
        <v>0.72680890397222697</v>
      </c>
      <c r="M171" s="16">
        <f>-1*L171</f>
        <v>-0.72680890397222697</v>
      </c>
      <c r="N171" s="16">
        <v>114.48657013593773</v>
      </c>
      <c r="O171" s="83">
        <v>-554.97225490153255</v>
      </c>
      <c r="P171" s="84">
        <f>+[1]Japan!C52</f>
        <v>-0.34223815600466878</v>
      </c>
      <c r="Q171" s="84">
        <v>-329.12911021178326</v>
      </c>
    </row>
    <row r="172" spans="1:19" s="16" customFormat="1" ht="17.25" customHeight="1" x14ac:dyDescent="0.2">
      <c r="B172" s="16" t="s">
        <v>11</v>
      </c>
      <c r="C172" s="16">
        <f>+[1]Parameters!I37*(1-[1]Russia!B97)/[1]Parameters!I48*1000</f>
        <v>9.5938561909866475</v>
      </c>
      <c r="D172" s="16">
        <f>+(C172)^[1]Russia!$B$18</f>
        <v>29.715962823844201</v>
      </c>
      <c r="E172" s="16">
        <f>+[1]Parameters!I38</f>
        <v>8.2765473111546278E-2</v>
      </c>
      <c r="F172" s="16">
        <v>3.3608792181586591E-2</v>
      </c>
      <c r="G172" s="16">
        <v>-0.1453533026239561</v>
      </c>
      <c r="H172" s="16">
        <f>+C172/([1]Parameters!I38-F172-G172)</f>
        <v>49.32320704416361</v>
      </c>
      <c r="I172" s="16">
        <f>+[1]Russia!B153</f>
        <v>53.640559971668281</v>
      </c>
      <c r="J172" s="16">
        <f>+[1]Russia!B92</f>
        <v>53.802548972298041</v>
      </c>
      <c r="K172" s="16">
        <v>-77.156226921234364</v>
      </c>
      <c r="L172" s="16">
        <f t="shared" si="61"/>
        <v>0.16198900062975952</v>
      </c>
      <c r="M172" s="16">
        <f t="shared" ref="M172:M180" si="62">-1*L172</f>
        <v>-0.16198900062975952</v>
      </c>
      <c r="N172" s="16">
        <v>28.401823550013233</v>
      </c>
      <c r="O172" s="83">
        <v>-90.960117330759886</v>
      </c>
      <c r="P172" s="84">
        <f>+[1]Russia!C52</f>
        <v>-4.2304124816809008E-2</v>
      </c>
      <c r="Q172" s="84">
        <v>-34.076238157336846</v>
      </c>
    </row>
    <row r="173" spans="1:19" s="16" customFormat="1" ht="17.25" customHeight="1" x14ac:dyDescent="0.2">
      <c r="B173" s="16" t="s">
        <v>42</v>
      </c>
      <c r="C173" s="16">
        <f>+[1]Parameters!J37*(1-[1]Eurasia!B97)/[1]Parameters!J48*1000</f>
        <v>4.1675574558678248</v>
      </c>
      <c r="D173" s="16">
        <f>+(C173)^[1]Eurasia!$B$18</f>
        <v>8.5079003375322255</v>
      </c>
      <c r="E173" s="16">
        <f>+[1]Parameters!J38</f>
        <v>7.7765473111546274E-2</v>
      </c>
      <c r="F173" s="16">
        <v>3.3969532049521224E-2</v>
      </c>
      <c r="G173" s="16">
        <v>-8.8711742814641281E-2</v>
      </c>
      <c r="H173" s="16">
        <f>+C173/([1]Parameters!J38-F173-G173)</f>
        <v>31.451439901001109</v>
      </c>
      <c r="I173" s="16">
        <f>+[1]Eurasia!B153</f>
        <v>26.605824668372939</v>
      </c>
      <c r="J173" s="16">
        <f>+[1]Eurasia!B92</f>
        <v>26.690837061516618</v>
      </c>
      <c r="K173" s="16">
        <v>-28.722753742108722</v>
      </c>
      <c r="L173" s="16">
        <f t="shared" si="61"/>
        <v>8.5012393143678366E-2</v>
      </c>
      <c r="M173" s="16">
        <f t="shared" si="62"/>
        <v>-8.5012393143678366E-2</v>
      </c>
      <c r="N173" s="16">
        <v>10.695795967963004</v>
      </c>
      <c r="O173" s="83">
        <v>-10.465429163627888</v>
      </c>
      <c r="P173" s="84">
        <f>+[1]Eurasia!C52</f>
        <v>-43.556979340607754</v>
      </c>
      <c r="Q173" s="84">
        <v>6.4007131154632475</v>
      </c>
    </row>
    <row r="174" spans="1:19" s="16" customFormat="1" ht="17.25" customHeight="1" x14ac:dyDescent="0.2">
      <c r="B174" s="16" t="s">
        <v>13</v>
      </c>
      <c r="C174" s="16">
        <f>+[1]Parameters!K37*(1-[1]China!B97)/[1]Parameters!K48*1000</f>
        <v>2.6284663128334316</v>
      </c>
      <c r="D174" s="16">
        <f>+(C174)^[1]China!$B$18</f>
        <v>4.261412966720564</v>
      </c>
      <c r="E174" s="16">
        <f>+[1]Parameters!K38</f>
        <v>7.2765473111546269E-2</v>
      </c>
      <c r="F174" s="16">
        <v>7.0253912237441124E-2</v>
      </c>
      <c r="G174" s="16">
        <v>-2.0303018441545889E-2</v>
      </c>
      <c r="H174" s="16">
        <f>+C174/([1]Parameters!K38-F174-G174)</f>
        <v>115.20993994529967</v>
      </c>
      <c r="I174" s="16">
        <f>+[1]China!B153</f>
        <v>119.45974868985294</v>
      </c>
      <c r="J174" s="16">
        <f>+[1]China!B92</f>
        <v>120.37429413613276</v>
      </c>
      <c r="K174" s="16">
        <v>-62.065950534498043</v>
      </c>
      <c r="L174" s="16">
        <f t="shared" si="61"/>
        <v>0.91454544627981704</v>
      </c>
      <c r="M174" s="16">
        <f t="shared" si="62"/>
        <v>-0.91454544627981704</v>
      </c>
      <c r="N174" s="16">
        <v>4.5238976291937805</v>
      </c>
      <c r="O174" s="83">
        <v>-49.388505744836294</v>
      </c>
      <c r="P174" s="84">
        <f>+[1]China!C52</f>
        <v>0.78938908828965282</v>
      </c>
      <c r="Q174" s="84">
        <v>272.42355548616791</v>
      </c>
    </row>
    <row r="175" spans="1:19" s="16" customFormat="1" ht="17.25" customHeight="1" x14ac:dyDescent="0.2">
      <c r="B175" s="16" t="s">
        <v>14</v>
      </c>
      <c r="C175" s="16">
        <f>+[1]Parameters!L37*(1-[1]India!B97)/[1]Parameters!L48*1000</f>
        <v>1.5724352740927678</v>
      </c>
      <c r="D175" s="16">
        <f>+(C175)^[1]India!$B$18</f>
        <v>1.9717832205172787</v>
      </c>
      <c r="E175" s="16">
        <f>+[1]Parameters!L38</f>
        <v>7.7765473111546274E-2</v>
      </c>
      <c r="F175" s="16">
        <v>4.3196918691811734E-2</v>
      </c>
      <c r="G175" s="16">
        <v>1.2403946114517206E-2</v>
      </c>
      <c r="H175" s="16">
        <f>+C175/([1]Parameters!L38-F175-G175)</f>
        <v>70.943517360630821</v>
      </c>
      <c r="I175" s="16">
        <f>+[1]India!B153</f>
        <v>74.875200064615697</v>
      </c>
      <c r="J175" s="16">
        <f>+[1]India!B92</f>
        <v>75.388322814840734</v>
      </c>
      <c r="K175" s="16">
        <v>21.152694275327036</v>
      </c>
      <c r="L175" s="16">
        <f t="shared" si="61"/>
        <v>0.51312275022503684</v>
      </c>
      <c r="M175" s="16">
        <f t="shared" si="62"/>
        <v>-0.51312275022503684</v>
      </c>
      <c r="N175" s="16">
        <v>2.0408144621848194</v>
      </c>
      <c r="O175" s="83">
        <v>28.62702664604187</v>
      </c>
      <c r="P175" s="84">
        <f>+[1]India!C52</f>
        <v>0.65631052139826807</v>
      </c>
      <c r="Q175" s="84">
        <v>121.65263232935504</v>
      </c>
    </row>
    <row r="176" spans="1:19" s="16" customFormat="1" ht="17.25" customHeight="1" x14ac:dyDescent="0.2">
      <c r="B176" s="16" t="s">
        <v>15</v>
      </c>
      <c r="C176" s="16">
        <f>+[1]Parameters!M37*(1-[1]MidEast!B97)/[1]Parameters!M48*1000</f>
        <v>6.26430310947738</v>
      </c>
      <c r="D176" s="16">
        <f>+(C176)^[1]MidEast!$B$18</f>
        <v>15.678667335686857</v>
      </c>
      <c r="E176" s="16">
        <f>+[1]Parameters!M38</f>
        <v>9.2765473111546273E-2</v>
      </c>
      <c r="F176" s="16">
        <v>2.2370144486794551E-2</v>
      </c>
      <c r="G176" s="16">
        <v>-7.005126477883447E-4</v>
      </c>
      <c r="H176" s="16">
        <f>+C176/([1]Parameters!M38-F176-G176)</f>
        <v>88.110682669379884</v>
      </c>
      <c r="I176" s="16">
        <f>+[1]MidEast!B153</f>
        <v>168.84243613178649</v>
      </c>
      <c r="J176" s="16">
        <f>+[1]MidEast!B92</f>
        <v>170.38979076595393</v>
      </c>
      <c r="K176" s="16">
        <v>-223.64030937974243</v>
      </c>
      <c r="L176" s="16">
        <f t="shared" si="61"/>
        <v>1.5473546341674478</v>
      </c>
      <c r="M176" s="16">
        <f t="shared" si="62"/>
        <v>-1.5473546341674478</v>
      </c>
      <c r="N176" s="16">
        <v>23.403746005103933</v>
      </c>
      <c r="O176" s="83">
        <v>-256.71108634943255</v>
      </c>
      <c r="P176" s="84">
        <f>+[1]MidEast!C52</f>
        <v>-0.25656076313964604</v>
      </c>
      <c r="Q176" s="84">
        <v>-79.157194445829305</v>
      </c>
    </row>
    <row r="177" spans="2:17" s="16" customFormat="1" ht="17.25" customHeight="1" x14ac:dyDescent="0.2">
      <c r="B177" s="16" t="s">
        <v>16</v>
      </c>
      <c r="C177" s="16">
        <f>+[1]Parameters!N37*(1-[1]Africa!B97)/[1]Parameters!N48*1000</f>
        <v>1.1959524726453454</v>
      </c>
      <c r="D177" s="16">
        <f>+(C177)^[1]Africa!$B$18</f>
        <v>1.3078889832241258</v>
      </c>
      <c r="E177" s="16">
        <f>+[1]Parameters!N38</f>
        <v>8.2765473111546278E-2</v>
      </c>
      <c r="F177" s="16">
        <v>2.9051905665631095E-2</v>
      </c>
      <c r="G177" s="16">
        <v>3.4171220776875275E-2</v>
      </c>
      <c r="H177" s="16">
        <f>+C177/([1]Parameters!N38-F177-G177)</f>
        <v>61.197996990813849</v>
      </c>
      <c r="I177" s="16">
        <f>+[1]Africa!B153</f>
        <v>52.209008379944173</v>
      </c>
      <c r="J177" s="16">
        <f>+[1]Africa!B92</f>
        <v>52.762911229991531</v>
      </c>
      <c r="K177" s="16">
        <v>2.8535486881331877</v>
      </c>
      <c r="L177" s="16">
        <f t="shared" si="61"/>
        <v>0.55390285004735773</v>
      </c>
      <c r="M177" s="16">
        <f t="shared" si="62"/>
        <v>-0.55390285004735773</v>
      </c>
      <c r="N177" s="16">
        <v>2.2672007924216464</v>
      </c>
      <c r="O177" s="83">
        <v>28.239191448273704</v>
      </c>
      <c r="P177" s="84">
        <f>+[1]Africa!C52</f>
        <v>0.70537992054799759</v>
      </c>
      <c r="Q177" s="84">
        <v>76.683017337879335</v>
      </c>
    </row>
    <row r="178" spans="2:17" s="16" customFormat="1" ht="17.25" customHeight="1" x14ac:dyDescent="0.2">
      <c r="B178" s="16" t="s">
        <v>17</v>
      </c>
      <c r="C178" s="16">
        <f>+[1]Parameters!O37*(1-[1]LatAm!B97)/[1]Parameters!O48*1000</f>
        <v>6.2732276861263623</v>
      </c>
      <c r="D178" s="16">
        <f>+(C178)^[1]LatAm!$B$18</f>
        <v>15.712184701726299</v>
      </c>
      <c r="E178" s="16">
        <f>+[1]Parameters!O38</f>
        <v>7.7765473111546274E-2</v>
      </c>
      <c r="F178" s="16">
        <v>2.1485486980851648E-2</v>
      </c>
      <c r="G178" s="16">
        <v>2.0261663902945721E-2</v>
      </c>
      <c r="H178" s="16">
        <f>+C178/([1]Parameters!O38-F178-G178)</f>
        <v>174.16768183870039</v>
      </c>
      <c r="I178" s="16">
        <f>+[1]LatAm!B153</f>
        <v>171.22440374131713</v>
      </c>
      <c r="J178" s="16">
        <f>+[1]LatAm!B92</f>
        <v>171.99403077507097</v>
      </c>
      <c r="K178" s="16">
        <v>-241.04715786568926</v>
      </c>
      <c r="L178" s="16">
        <f t="shared" si="61"/>
        <v>0.76962703375383512</v>
      </c>
      <c r="M178" s="16">
        <f t="shared" si="62"/>
        <v>-0.76962703375383512</v>
      </c>
      <c r="N178" s="16">
        <v>15.65601684357971</v>
      </c>
      <c r="O178" s="83">
        <v>-238.92710235730627</v>
      </c>
      <c r="P178" s="84">
        <f>+[1]LatAm!C52</f>
        <v>1.779068910963133E-2</v>
      </c>
      <c r="Q178" s="84">
        <v>14.029636873577545</v>
      </c>
    </row>
    <row r="179" spans="2:17" s="16" customFormat="1" ht="17.25" customHeight="1" x14ac:dyDescent="0.2">
      <c r="B179" s="16" t="s">
        <v>18</v>
      </c>
      <c r="C179" s="16">
        <f>+[1]Parameters!P37*(1-[1]OHI!B97)/[1]Parameters!P48*1000</f>
        <v>24.184771124901882</v>
      </c>
      <c r="D179" s="16">
        <f>+(C179)^[1]OHI!$B$18</f>
        <v>118.93590256320327</v>
      </c>
      <c r="E179" s="16">
        <f>+[1]Parameters!P38</f>
        <v>6.7765473111546279E-2</v>
      </c>
      <c r="F179" s="16">
        <v>2.3570741223489736E-2</v>
      </c>
      <c r="G179" s="16">
        <v>-0.12732418515626059</v>
      </c>
      <c r="H179" s="16">
        <f>+C179/([1]Parameters!P38-F179-G179)</f>
        <v>141.00352043764948</v>
      </c>
      <c r="I179" s="16">
        <f>+[1]OHI!B153</f>
        <v>170.62722322665581</v>
      </c>
      <c r="J179" s="16">
        <f>+[1]OHI!B92</f>
        <v>171.99747199971341</v>
      </c>
      <c r="K179" s="16">
        <v>-484.16632101448045</v>
      </c>
      <c r="L179" s="16">
        <f t="shared" si="61"/>
        <v>1.3702487730575967</v>
      </c>
      <c r="M179" s="16">
        <f t="shared" si="62"/>
        <v>-1.3702487730575967</v>
      </c>
      <c r="N179" s="16">
        <v>98.163150820083061</v>
      </c>
      <c r="O179" s="83">
        <v>-701.06316601939363</v>
      </c>
      <c r="P179" s="84">
        <f>+[1]OHI!C52</f>
        <v>-0.63479880864855431</v>
      </c>
      <c r="Q179" s="84">
        <v>-401.95662608894492</v>
      </c>
    </row>
    <row r="180" spans="2:17" s="16" customFormat="1" ht="17.25" customHeight="1" x14ac:dyDescent="0.2">
      <c r="B180" s="16" t="s">
        <v>134</v>
      </c>
      <c r="C180" s="16">
        <f>+[1]Parameters!Q37*(1-[1]OthAsia!B97)/[1]Parameters!Q48*1000</f>
        <v>2.121444536721508</v>
      </c>
      <c r="D180" s="16">
        <f>+(C180)^[1]OthAsia!$B$18</f>
        <v>3.0899220462436996</v>
      </c>
      <c r="E180" s="16">
        <f>+[1]Parameters!Q38</f>
        <v>7.7765473111546274E-2</v>
      </c>
      <c r="F180" s="16">
        <v>2.434975649358035E-2</v>
      </c>
      <c r="G180" s="16">
        <v>3.3238540412586288E-2</v>
      </c>
      <c r="H180" s="16">
        <f>+C180/([1]Parameters!Q38-F180-G180)</f>
        <v>105.14080439838202</v>
      </c>
      <c r="I180" s="16">
        <f>+[1]OthAsia!B153</f>
        <v>99.853852810223202</v>
      </c>
      <c r="J180" s="16">
        <f>+[1]OthAsia!B92</f>
        <v>100.6227610626694</v>
      </c>
      <c r="K180" s="16">
        <v>16.805207213905192</v>
      </c>
      <c r="L180" s="16">
        <f t="shared" si="61"/>
        <v>0.76890825244619521</v>
      </c>
      <c r="M180" s="16">
        <f t="shared" si="62"/>
        <v>-0.76890825244619521</v>
      </c>
      <c r="N180" s="16">
        <v>3.0994820821865425</v>
      </c>
      <c r="O180" s="83">
        <v>11.799546802511543</v>
      </c>
      <c r="P180" s="84">
        <f>+[1]OthAsia!C52</f>
        <v>0.70985590577423352</v>
      </c>
      <c r="Q180" s="84">
        <v>126.98709766030743</v>
      </c>
    </row>
    <row r="181" spans="2:17" s="16" customFormat="1" ht="17.25" customHeight="1" x14ac:dyDescent="0.2">
      <c r="F181" s="16">
        <v>0</v>
      </c>
      <c r="I181" s="16">
        <f>SUM(I169:I180)</f>
        <v>2296.2488171040609</v>
      </c>
      <c r="J181" s="16">
        <f>SUM(J169:J180)</f>
        <v>2311.899815114883</v>
      </c>
      <c r="O181" s="16">
        <v>0</v>
      </c>
    </row>
    <row r="182" spans="2:17" s="16" customFormat="1" ht="17.25" customHeight="1" x14ac:dyDescent="0.2"/>
    <row r="183" spans="2:17" s="16" customFormat="1" ht="17.25" customHeight="1" x14ac:dyDescent="0.2"/>
    <row r="184" spans="2:17" s="16" customFormat="1" ht="17.25" customHeight="1" x14ac:dyDescent="0.2">
      <c r="I184" s="16" t="s">
        <v>135</v>
      </c>
    </row>
    <row r="185" spans="2:17" ht="18" x14ac:dyDescent="0.2">
      <c r="I185" s="85" t="s">
        <v>136</v>
      </c>
      <c r="J185" s="86"/>
      <c r="K185" s="86"/>
      <c r="L185" s="86"/>
    </row>
    <row r="186" spans="2:17" ht="18" x14ac:dyDescent="0.2">
      <c r="I186" s="85" t="s">
        <v>137</v>
      </c>
      <c r="J186" s="86"/>
      <c r="K186" s="86"/>
      <c r="L186" s="86"/>
    </row>
    <row r="187" spans="2:17" ht="18" x14ac:dyDescent="0.2">
      <c r="I187" s="85" t="s">
        <v>138</v>
      </c>
      <c r="J187" s="86"/>
      <c r="K187" s="86"/>
      <c r="L187" s="86"/>
    </row>
    <row r="188" spans="2:17" ht="18" x14ac:dyDescent="0.2">
      <c r="I188" s="85" t="s">
        <v>139</v>
      </c>
      <c r="J188" s="86"/>
      <c r="K188" s="86"/>
      <c r="L188" s="86"/>
      <c r="O188" s="43"/>
    </row>
    <row r="189" spans="2:17" x14ac:dyDescent="0.2">
      <c r="O189" s="43"/>
    </row>
    <row r="190" spans="2:17" ht="18" x14ac:dyDescent="0.2">
      <c r="I190" s="85" t="s">
        <v>140</v>
      </c>
      <c r="J190" s="86"/>
      <c r="K190" s="86"/>
      <c r="L190" s="86"/>
      <c r="O190" s="43"/>
    </row>
    <row r="191" spans="2:17" x14ac:dyDescent="0.2">
      <c r="O191" s="43"/>
    </row>
    <row r="192" spans="2:17" x14ac:dyDescent="0.2">
      <c r="O192" s="43"/>
    </row>
    <row r="193" spans="1:61" ht="18" x14ac:dyDescent="0.2">
      <c r="A193" s="85" t="s">
        <v>141</v>
      </c>
      <c r="B193" s="86"/>
      <c r="C193" s="87"/>
      <c r="D193" s="86"/>
      <c r="E193" s="86"/>
      <c r="F193" s="86"/>
      <c r="G193" s="86"/>
      <c r="H193" s="86"/>
    </row>
    <row r="194" spans="1:61" x14ac:dyDescent="0.2">
      <c r="O194" s="43"/>
    </row>
    <row r="195" spans="1:61" ht="18" x14ac:dyDescent="0.2">
      <c r="A195" s="23" t="s">
        <v>142</v>
      </c>
      <c r="O195" s="43"/>
    </row>
    <row r="196" spans="1:61" ht="18" x14ac:dyDescent="0.2">
      <c r="A196" s="23"/>
      <c r="O196" s="43"/>
    </row>
    <row r="197" spans="1:61" s="86" customFormat="1" ht="18" x14ac:dyDescent="0.2">
      <c r="A197" s="85" t="s">
        <v>143</v>
      </c>
    </row>
    <row r="198" spans="1:61" s="86" customFormat="1" ht="18" x14ac:dyDescent="0.2">
      <c r="A198" s="85" t="s">
        <v>144</v>
      </c>
    </row>
    <row r="199" spans="1:61" ht="18" x14ac:dyDescent="0.2">
      <c r="A199" s="23"/>
      <c r="O199" s="43"/>
    </row>
    <row r="200" spans="1:61" x14ac:dyDescent="0.2">
      <c r="O200" s="43"/>
    </row>
    <row r="201" spans="1:61" s="88" customFormat="1" ht="14" x14ac:dyDescent="0.2">
      <c r="A201" s="88" t="s">
        <v>145</v>
      </c>
    </row>
    <row r="202" spans="1:61" s="91" customFormat="1" ht="18" customHeight="1" x14ac:dyDescent="0.2">
      <c r="A202" s="89"/>
      <c r="B202" s="90">
        <v>2005</v>
      </c>
      <c r="C202" s="91">
        <v>2015</v>
      </c>
      <c r="D202" s="91">
        <v>2025</v>
      </c>
      <c r="E202" s="91">
        <v>2035</v>
      </c>
      <c r="F202" s="91">
        <v>2045</v>
      </c>
      <c r="G202" s="91">
        <v>2055</v>
      </c>
      <c r="H202" s="91">
        <v>2065</v>
      </c>
      <c r="I202" s="91">
        <v>2075</v>
      </c>
      <c r="J202" s="91">
        <v>2085</v>
      </c>
      <c r="K202" s="91">
        <v>2095</v>
      </c>
      <c r="L202" s="91">
        <v>2105</v>
      </c>
      <c r="M202" s="91">
        <v>2115</v>
      </c>
      <c r="N202" s="91">
        <v>2125</v>
      </c>
      <c r="O202" s="91">
        <v>2135</v>
      </c>
      <c r="P202" s="91">
        <v>2145</v>
      </c>
      <c r="Q202" s="91">
        <v>2155</v>
      </c>
      <c r="R202" s="91">
        <v>2165</v>
      </c>
      <c r="S202" s="91">
        <v>2175</v>
      </c>
      <c r="T202" s="91">
        <v>2185</v>
      </c>
      <c r="U202" s="91">
        <v>2195</v>
      </c>
      <c r="V202" s="91">
        <v>2205</v>
      </c>
      <c r="W202" s="91">
        <v>2215</v>
      </c>
      <c r="X202" s="91">
        <v>2225</v>
      </c>
      <c r="Y202" s="91">
        <v>2235</v>
      </c>
      <c r="Z202" s="91">
        <v>2245</v>
      </c>
      <c r="AA202" s="91">
        <v>2255</v>
      </c>
      <c r="AB202" s="91">
        <v>2265</v>
      </c>
      <c r="AC202" s="91">
        <v>2275</v>
      </c>
      <c r="AD202" s="91">
        <v>2285</v>
      </c>
      <c r="AE202" s="91">
        <v>2295</v>
      </c>
      <c r="AF202" s="91">
        <v>2305</v>
      </c>
      <c r="AG202" s="91">
        <v>2315</v>
      </c>
      <c r="AH202" s="91">
        <v>2325</v>
      </c>
      <c r="AI202" s="91">
        <v>2335</v>
      </c>
      <c r="AJ202" s="91">
        <v>2345</v>
      </c>
      <c r="AK202" s="91">
        <v>2355</v>
      </c>
      <c r="AL202" s="91">
        <v>2365</v>
      </c>
      <c r="AM202" s="91">
        <v>2375</v>
      </c>
      <c r="AN202" s="91">
        <v>2385</v>
      </c>
      <c r="AO202" s="91">
        <v>2395</v>
      </c>
      <c r="AP202" s="91">
        <v>2405</v>
      </c>
      <c r="AQ202" s="91">
        <v>2415</v>
      </c>
      <c r="AR202" s="91">
        <v>2425</v>
      </c>
      <c r="AS202" s="91">
        <v>2435</v>
      </c>
      <c r="AT202" s="91">
        <v>2445</v>
      </c>
      <c r="AU202" s="91">
        <v>2455</v>
      </c>
      <c r="AV202" s="91">
        <v>2465</v>
      </c>
      <c r="AW202" s="91">
        <v>2475</v>
      </c>
      <c r="AX202" s="91">
        <v>2485</v>
      </c>
      <c r="AY202" s="91">
        <v>2495</v>
      </c>
      <c r="AZ202" s="91">
        <v>2505</v>
      </c>
      <c r="BA202" s="91">
        <v>2515</v>
      </c>
      <c r="BB202" s="91">
        <v>2525</v>
      </c>
      <c r="BC202" s="91">
        <v>2535</v>
      </c>
      <c r="BD202" s="91">
        <v>2545</v>
      </c>
      <c r="BE202" s="91">
        <v>2555</v>
      </c>
      <c r="BF202" s="91">
        <v>2565</v>
      </c>
      <c r="BG202" s="91">
        <v>2575</v>
      </c>
      <c r="BH202" s="91">
        <v>2585</v>
      </c>
      <c r="BI202" s="91">
        <v>2595</v>
      </c>
    </row>
    <row r="203" spans="1:61" s="88" customFormat="1" ht="14" x14ac:dyDescent="0.2"/>
    <row r="204" spans="1:61" s="92" customFormat="1" x14ac:dyDescent="0.2">
      <c r="A204" s="92" t="s">
        <v>8</v>
      </c>
      <c r="B204" s="93">
        <f>+[1]US!B88</f>
        <v>34.276554187636506</v>
      </c>
      <c r="C204" s="93">
        <f>+[1]US!C88</f>
        <v>38.945120335899261</v>
      </c>
      <c r="D204" s="93">
        <f>+[1]US!D88</f>
        <v>46.942169003167649</v>
      </c>
      <c r="E204" s="93">
        <f>+[1]US!E88</f>
        <v>54.913376363511723</v>
      </c>
      <c r="F204" s="93">
        <f>+[1]US!F88</f>
        <v>63.051358303044232</v>
      </c>
      <c r="G204" s="93">
        <f>+[1]US!G88</f>
        <v>71.488048849182036</v>
      </c>
      <c r="H204" s="93">
        <f>+[1]US!H88</f>
        <v>80.093195188793331</v>
      </c>
      <c r="I204" s="93">
        <f>+[1]US!I88</f>
        <v>88.890010766589782</v>
      </c>
      <c r="J204" s="93">
        <f>+[1]US!J88</f>
        <v>97.875483803029411</v>
      </c>
      <c r="K204" s="93">
        <f>+[1]US!K88</f>
        <v>107.19138665808818</v>
      </c>
      <c r="L204" s="93">
        <f>+[1]US!L88</f>
        <v>117.06378971726595</v>
      </c>
      <c r="M204" s="93">
        <f>+[1]US!M88</f>
        <v>124.76371287275092</v>
      </c>
      <c r="N204" s="93">
        <f>+[1]US!N88</f>
        <v>136.15207454786216</v>
      </c>
      <c r="O204" s="93">
        <f>+[1]US!O88</f>
        <v>146.89015006268718</v>
      </c>
      <c r="P204" s="93">
        <f>+[1]US!P88</f>
        <v>157.29590378777712</v>
      </c>
      <c r="Q204" s="93">
        <f>+[1]US!Q88</f>
        <v>167.54465520191283</v>
      </c>
      <c r="R204" s="93">
        <f>+[1]US!R88</f>
        <v>177.73325806768776</v>
      </c>
      <c r="S204" s="93">
        <f>+[1]US!S88</f>
        <v>187.91544843856943</v>
      </c>
      <c r="T204" s="93">
        <f>+[1]US!T88</f>
        <v>198.12151757620495</v>
      </c>
      <c r="U204" s="93">
        <f>+[1]US!U88</f>
        <v>208.36926110651555</v>
      </c>
      <c r="V204" s="93">
        <f>+[1]US!V88</f>
        <v>218.75030348944077</v>
      </c>
      <c r="W204" s="93">
        <f>+[1]US!W88</f>
        <v>229.24260512565422</v>
      </c>
      <c r="X204" s="93">
        <f>+[1]US!X88</f>
        <v>239.74538550345386</v>
      </c>
      <c r="Y204" s="93">
        <f>+[1]US!Y88</f>
        <v>250.28420340536871</v>
      </c>
      <c r="Z204" s="93">
        <f>+[1]US!Z88</f>
        <v>260.87465385206468</v>
      </c>
      <c r="AA204" s="93">
        <f>+[1]US!AA88</f>
        <v>271.52815331394208</v>
      </c>
      <c r="AB204" s="93">
        <f>+[1]US!AB88</f>
        <v>282.31073711266879</v>
      </c>
      <c r="AC204" s="93">
        <f>+[1]US!AC88</f>
        <v>293.85633891796698</v>
      </c>
      <c r="AD204" s="93">
        <f>+[1]US!AD88</f>
        <v>305.90376146311024</v>
      </c>
      <c r="AE204" s="93">
        <f>+[1]US!AE88</f>
        <v>318.39237598938655</v>
      </c>
      <c r="AF204" s="93">
        <f>+[1]US!AF88</f>
        <v>331.50443494028281</v>
      </c>
      <c r="AG204" s="93">
        <f>+[1]US!AG88</f>
        <v>345.11199038112221</v>
      </c>
      <c r="AH204" s="93">
        <f>+[1]US!AH88</f>
        <v>358.88203536895304</v>
      </c>
      <c r="AI204" s="93">
        <f>+[1]US!AI88</f>
        <v>372.86431211269996</v>
      </c>
      <c r="AJ204" s="93">
        <f>+[1]US!AJ88</f>
        <v>387.08877712361601</v>
      </c>
      <c r="AK204" s="93">
        <f>+[1]US!AK88</f>
        <v>401.57628549230515</v>
      </c>
      <c r="AL204" s="93">
        <f>+[1]US!AL88</f>
        <v>416.34411224720907</v>
      </c>
      <c r="AM204" s="93">
        <f>+[1]US!AM88</f>
        <v>431.40849805283358</v>
      </c>
      <c r="AN204" s="93">
        <f>+[1]US!AN88</f>
        <v>446.78570747477301</v>
      </c>
      <c r="AO204" s="93">
        <f>+[1]US!AO88</f>
        <v>462.49237796791834</v>
      </c>
      <c r="AP204" s="93">
        <f>+[1]US!AP88</f>
        <v>478.54555658316144</v>
      </c>
      <c r="AQ204" s="93">
        <f>+[1]US!AQ88</f>
        <v>494.96261971269752</v>
      </c>
      <c r="AR204" s="93">
        <f>+[1]US!AR88</f>
        <v>511.76116656742988</v>
      </c>
      <c r="AS204" s="93">
        <f>+[1]US!AS88</f>
        <v>528.95892432026289</v>
      </c>
      <c r="AT204" s="93">
        <f>+[1]US!AT88</f>
        <v>546.57367735540822</v>
      </c>
      <c r="AU204" s="93">
        <f>+[1]US!AU88</f>
        <v>564.62322158052996</v>
      </c>
      <c r="AV204" s="93">
        <f>+[1]US!AV88</f>
        <v>583.12534024386287</v>
      </c>
      <c r="AW204" s="93">
        <f>+[1]US!AW88</f>
        <v>602.09779648145673</v>
      </c>
      <c r="AX204" s="93">
        <f>+[1]US!AX88</f>
        <v>621.55833803547137</v>
      </c>
      <c r="AY204" s="93">
        <f>+[1]US!AY88</f>
        <v>641.52471031989739</v>
      </c>
      <c r="AZ204" s="93">
        <f>+[1]US!AZ88</f>
        <v>662.01467484351997</v>
      </c>
      <c r="BA204" s="93">
        <f>+[1]US!BA88</f>
        <v>683.04603075622379</v>
      </c>
      <c r="BB204" s="93">
        <f>+[1]US!BB88</f>
        <v>704.63663790703868</v>
      </c>
      <c r="BC204" s="93">
        <f>+[1]US!BC88</f>
        <v>726.80444028698662</v>
      </c>
      <c r="BD204" s="93">
        <f>+[1]US!BD88</f>
        <v>749.56748909407224</v>
      </c>
      <c r="BE204" s="93">
        <f>+[1]US!BE88</f>
        <v>772.9439649243933</v>
      </c>
      <c r="BF204" s="93">
        <f>+[1]US!BF88</f>
        <v>796.95219878438911</v>
      </c>
      <c r="BG204" s="93">
        <f>+[1]US!BG88</f>
        <v>821.61069175327827</v>
      </c>
      <c r="BH204" s="93">
        <f>+[1]US!BH88</f>
        <v>846.93813321666664</v>
      </c>
      <c r="BI204" s="93">
        <f>+[1]US!BI88</f>
        <v>846.93813321666664</v>
      </c>
    </row>
    <row r="205" spans="1:61" s="92" customFormat="1" x14ac:dyDescent="0.2">
      <c r="A205" s="92" t="s">
        <v>56</v>
      </c>
      <c r="B205" s="93">
        <f>+[1]EU!B88</f>
        <v>21.921925291394633</v>
      </c>
      <c r="C205" s="93">
        <f>+[1]EU!C88</f>
        <v>25.550812096926773</v>
      </c>
      <c r="D205" s="93">
        <f>+[1]EU!D88</f>
        <v>31.819221322251533</v>
      </c>
      <c r="E205" s="93">
        <f>+[1]EU!E88</f>
        <v>38.312051720084241</v>
      </c>
      <c r="F205" s="93">
        <f>+[1]EU!F88</f>
        <v>45.15670016113998</v>
      </c>
      <c r="G205" s="93">
        <f>+[1]EU!G88</f>
        <v>52.408418266278005</v>
      </c>
      <c r="H205" s="93">
        <f>+[1]EU!H88</f>
        <v>60.007669623521465</v>
      </c>
      <c r="I205" s="93">
        <f>+[1]EU!I88</f>
        <v>67.905273742394357</v>
      </c>
      <c r="J205" s="93">
        <f>+[1]EU!J88</f>
        <v>76.085138752272059</v>
      </c>
      <c r="K205" s="93">
        <f>+[1]EU!K88</f>
        <v>84.054988389882581</v>
      </c>
      <c r="L205" s="93">
        <f>+[1]EU!L88</f>
        <v>92.300508934313783</v>
      </c>
      <c r="M205" s="93">
        <f>+[1]EU!M88</f>
        <v>100.05830008233761</v>
      </c>
      <c r="N205" s="93">
        <f>+[1]EU!N88</f>
        <v>109.9185585101449</v>
      </c>
      <c r="O205" s="93">
        <f>+[1]EU!O88</f>
        <v>119.42003794074317</v>
      </c>
      <c r="P205" s="93">
        <f>+[1]EU!P88</f>
        <v>128.72650641626061</v>
      </c>
      <c r="Q205" s="93">
        <f>+[1]EU!Q88</f>
        <v>137.92122386284754</v>
      </c>
      <c r="R205" s="93">
        <f>+[1]EU!R88</f>
        <v>147.04476313738203</v>
      </c>
      <c r="S205" s="93">
        <f>+[1]EU!S88</f>
        <v>156.11498499522514</v>
      </c>
      <c r="T205" s="93">
        <f>+[1]EU!T88</f>
        <v>165.13822424215388</v>
      </c>
      <c r="U205" s="93">
        <f>+[1]EU!U88</f>
        <v>174.1154900428013</v>
      </c>
      <c r="V205" s="93">
        <f>+[1]EU!V88</f>
        <v>182.99358522816675</v>
      </c>
      <c r="W205" s="93">
        <f>+[1]EU!W88</f>
        <v>191.7861471799842</v>
      </c>
      <c r="X205" s="93">
        <f>+[1]EU!X88</f>
        <v>200.55502736505511</v>
      </c>
      <c r="Y205" s="93">
        <f>+[1]EU!Y88</f>
        <v>209.28251845764387</v>
      </c>
      <c r="Z205" s="93">
        <f>+[1]EU!Z88</f>
        <v>217.95811917580545</v>
      </c>
      <c r="AA205" s="93">
        <f>+[1]EU!AA88</f>
        <v>226.57717803887391</v>
      </c>
      <c r="AB205" s="93">
        <f>+[1]EU!AB88</f>
        <v>235.18412145526077</v>
      </c>
      <c r="AC205" s="93">
        <f>+[1]EU!AC88</f>
        <v>244.42567627813085</v>
      </c>
      <c r="AD205" s="93">
        <f>+[1]EU!AD88</f>
        <v>254.04016706735072</v>
      </c>
      <c r="AE205" s="93">
        <f>+[1]EU!AE88</f>
        <v>263.97257292909313</v>
      </c>
      <c r="AF205" s="93">
        <f>+[1]EU!AF88</f>
        <v>274.43084010305779</v>
      </c>
      <c r="AG205" s="93">
        <f>+[1]EU!AG88</f>
        <v>285.2899482044848</v>
      </c>
      <c r="AH205" s="93">
        <f>+[1]EU!AH88</f>
        <v>296.19721387674622</v>
      </c>
      <c r="AI205" s="93">
        <f>+[1]EU!AI88</f>
        <v>307.20343470470101</v>
      </c>
      <c r="AJ205" s="93">
        <f>+[1]EU!AJ88</f>
        <v>318.33900005326558</v>
      </c>
      <c r="AK205" s="93">
        <f>+[1]EU!AK88</f>
        <v>329.62307434220128</v>
      </c>
      <c r="AL205" s="93">
        <f>+[1]EU!AL88</f>
        <v>341.06998925624174</v>
      </c>
      <c r="AM205" s="93">
        <f>+[1]EU!AM88</f>
        <v>352.69229334146542</v>
      </c>
      <c r="AN205" s="93">
        <f>+[1]EU!AN88</f>
        <v>364.50209775742832</v>
      </c>
      <c r="AO205" s="93">
        <f>+[1]EU!AO88</f>
        <v>376.51159048037067</v>
      </c>
      <c r="AP205" s="93">
        <f>+[1]EU!AP88</f>
        <v>388.73316775425803</v>
      </c>
      <c r="AQ205" s="93">
        <f>+[1]EU!AQ88</f>
        <v>401.17940709536185</v>
      </c>
      <c r="AR205" s="93">
        <f>+[1]EU!AR88</f>
        <v>413.86298912082447</v>
      </c>
      <c r="AS205" s="93">
        <f>+[1]EU!AS88</f>
        <v>426.79661585650382</v>
      </c>
      <c r="AT205" s="93">
        <f>+[1]EU!AT88</f>
        <v>439.99294381984197</v>
      </c>
      <c r="AU205" s="93">
        <f>+[1]EU!AU88</f>
        <v>453.46453645297203</v>
      </c>
      <c r="AV205" s="93">
        <f>+[1]EU!AV88</f>
        <v>467.22383463211685</v>
      </c>
      <c r="AW205" s="93">
        <f>+[1]EU!AW88</f>
        <v>481.28314194052109</v>
      </c>
      <c r="AX205" s="93">
        <f>+[1]EU!AX88</f>
        <v>495.65462108625491</v>
      </c>
      <c r="AY205" s="93">
        <f>+[1]EU!AY88</f>
        <v>510.35029824209778</v>
      </c>
      <c r="AZ205" s="93">
        <f>+[1]EU!AZ88</f>
        <v>525.3820726932039</v>
      </c>
      <c r="BA205" s="93">
        <f>+[1]EU!BA88</f>
        <v>540.7617297840635</v>
      </c>
      <c r="BB205" s="93">
        <f>+[1]EU!BB88</f>
        <v>556.50095567796041</v>
      </c>
      <c r="BC205" s="93">
        <f>+[1]EU!BC88</f>
        <v>572.61135286012711</v>
      </c>
      <c r="BD205" s="93">
        <f>+[1]EU!BD88</f>
        <v>589.10445563671215</v>
      </c>
      <c r="BE205" s="93">
        <f>+[1]EU!BE88</f>
        <v>605.99174512119453</v>
      </c>
      <c r="BF205" s="93">
        <f>+[1]EU!BF88</f>
        <v>623.28466337478994</v>
      </c>
      <c r="BG205" s="93">
        <f>+[1]EU!BG88</f>
        <v>640.99462649294594</v>
      </c>
      <c r="BH205" s="93">
        <f>+[1]EU!BH88</f>
        <v>659.13303651849617</v>
      </c>
      <c r="BI205" s="93">
        <f>+[1]EU!BI88</f>
        <v>659.13303651849617</v>
      </c>
    </row>
    <row r="206" spans="1:61" s="92" customFormat="1" x14ac:dyDescent="0.2">
      <c r="A206" s="92" t="s">
        <v>10</v>
      </c>
      <c r="B206" s="93">
        <f>+[1]Japan!B88</f>
        <v>25.678620699718305</v>
      </c>
      <c r="C206" s="93">
        <f>+[1]Japan!C88</f>
        <v>28.717810997957457</v>
      </c>
      <c r="D206" s="93">
        <f>+[1]Japan!D88</f>
        <v>35.455551097348753</v>
      </c>
      <c r="E206" s="93">
        <f>+[1]Japan!E88</f>
        <v>42.5901336239043</v>
      </c>
      <c r="F206" s="93">
        <f>+[1]Japan!F88</f>
        <v>48.123689610435683</v>
      </c>
      <c r="G206" s="93">
        <f>+[1]Japan!G88</f>
        <v>54.960510019234547</v>
      </c>
      <c r="H206" s="93">
        <f>+[1]Japan!H88</f>
        <v>62.540056817796035</v>
      </c>
      <c r="I206" s="93">
        <f>+[1]Japan!I88</f>
        <v>70.384820592984838</v>
      </c>
      <c r="J206" s="93">
        <f>+[1]Japan!J88</f>
        <v>78.481403847852917</v>
      </c>
      <c r="K206" s="93">
        <f>+[1]Japan!K88</f>
        <v>86.112389060669784</v>
      </c>
      <c r="L206" s="93">
        <f>+[1]Japan!L88</f>
        <v>94.048035870952745</v>
      </c>
      <c r="M206" s="93">
        <f>+[1]Japan!M88</f>
        <v>101.16368256180445</v>
      </c>
      <c r="N206" s="93">
        <f>+[1]Japan!N88</f>
        <v>111.19923144914776</v>
      </c>
      <c r="O206" s="93">
        <f>+[1]Japan!O88</f>
        <v>120.78417188985486</v>
      </c>
      <c r="P206" s="93">
        <f>+[1]Japan!P88</f>
        <v>130.14617736326707</v>
      </c>
      <c r="Q206" s="93">
        <f>+[1]Japan!Q88</f>
        <v>139.40915390956508</v>
      </c>
      <c r="R206" s="93">
        <f>+[1]Japan!R88</f>
        <v>148.64018719961615</v>
      </c>
      <c r="S206" s="93">
        <f>+[1]Japan!S88</f>
        <v>157.87550279668014</v>
      </c>
      <c r="T206" s="93">
        <f>+[1]Japan!T88</f>
        <v>167.13500072932931</v>
      </c>
      <c r="U206" s="93">
        <f>+[1]Japan!U88</f>
        <v>176.43036501795439</v>
      </c>
      <c r="V206" s="93">
        <f>+[1]Japan!V88</f>
        <v>185.73789074392349</v>
      </c>
      <c r="W206" s="93">
        <f>+[1]Japan!W88</f>
        <v>195.07258496895437</v>
      </c>
      <c r="X206" s="93">
        <f>+[1]Japan!X88</f>
        <v>204.47764763838657</v>
      </c>
      <c r="Y206" s="93">
        <f>+[1]Japan!Y88</f>
        <v>213.94778999954332</v>
      </c>
      <c r="Z206" s="93">
        <f>+[1]Japan!Z88</f>
        <v>223.4825025979253</v>
      </c>
      <c r="AA206" s="93">
        <f>+[1]Japan!AA88</f>
        <v>233.0856593926853</v>
      </c>
      <c r="AB206" s="93">
        <f>+[1]Japan!AB88</f>
        <v>242.79428029401103</v>
      </c>
      <c r="AC206" s="93">
        <f>+[1]Japan!AC88</f>
        <v>253.29523690075146</v>
      </c>
      <c r="AD206" s="93">
        <f>+[1]Japan!AD88</f>
        <v>264.29583796906218</v>
      </c>
      <c r="AE206" s="93">
        <f>+[1]Japan!AE88</f>
        <v>275.73505689084561</v>
      </c>
      <c r="AF206" s="93">
        <f>+[1]Japan!AF88</f>
        <v>287.82384130772869</v>
      </c>
      <c r="AG206" s="93">
        <f>+[1]Japan!AG88</f>
        <v>300.42484123826074</v>
      </c>
      <c r="AH206" s="93">
        <f>+[1]Japan!AH88</f>
        <v>313.16707435661601</v>
      </c>
      <c r="AI206" s="93">
        <f>+[1]Japan!AI88</f>
        <v>326.10799587526606</v>
      </c>
      <c r="AJ206" s="93">
        <f>+[1]Japan!AJ88</f>
        <v>339.28193567917316</v>
      </c>
      <c r="AK206" s="93">
        <f>+[1]Japan!AK88</f>
        <v>352.71247002390868</v>
      </c>
      <c r="AL206" s="93">
        <f>+[1]Japan!AL88</f>
        <v>366.41882375662573</v>
      </c>
      <c r="AM206" s="93">
        <f>+[1]Japan!AM88</f>
        <v>380.41890257088778</v>
      </c>
      <c r="AN206" s="93">
        <f>+[1]Japan!AN88</f>
        <v>394.73061404888</v>
      </c>
      <c r="AO206" s="93">
        <f>+[1]Japan!AO88</f>
        <v>409.3723534998411</v>
      </c>
      <c r="AP206" s="93">
        <f>+[1]Japan!AP88</f>
        <v>424.36310794394342</v>
      </c>
      <c r="AQ206" s="93">
        <f>+[1]Japan!AQ88</f>
        <v>439.7224058698169</v>
      </c>
      <c r="AR206" s="93">
        <f>+[1]Japan!AR88</f>
        <v>455.47022179867571</v>
      </c>
      <c r="AS206" s="93">
        <f>+[1]Japan!AS88</f>
        <v>471.62688383248957</v>
      </c>
      <c r="AT206" s="93">
        <f>+[1]Japan!AT88</f>
        <v>488.21300220610829</v>
      </c>
      <c r="AU206" s="93">
        <f>+[1]Japan!AU88</f>
        <v>505.24942271946014</v>
      </c>
      <c r="AV206" s="93">
        <f>+[1]Japan!AV88</f>
        <v>522.7572029159237</v>
      </c>
      <c r="AW206" s="93">
        <f>+[1]Japan!AW88</f>
        <v>540.75760683444548</v>
      </c>
      <c r="AX206" s="93">
        <f>+[1]Japan!AX88</f>
        <v>559.27211394336325</v>
      </c>
      <c r="AY206" s="93">
        <f>+[1]Japan!AY88</f>
        <v>578.32243838252555</v>
      </c>
      <c r="AZ206" s="93">
        <f>+[1]Japan!AZ88</f>
        <v>597.93055537837051</v>
      </c>
      <c r="BA206" s="93">
        <f>+[1]Japan!BA88</f>
        <v>618.11873242291597</v>
      </c>
      <c r="BB206" s="93">
        <f>+[1]Japan!BB88</f>
        <v>638.90956343351456</v>
      </c>
      <c r="BC206" s="93">
        <f>+[1]Japan!BC88</f>
        <v>660.32600461420975</v>
      </c>
      <c r="BD206" s="93">
        <f>+[1]Japan!BD88</f>
        <v>682.39141112900256</v>
      </c>
      <c r="BE206" s="93">
        <f>+[1]Japan!BE88</f>
        <v>705.12957399002732</v>
      </c>
      <c r="BF206" s="93">
        <f>+[1]Japan!BF88</f>
        <v>728.56475677896185</v>
      </c>
      <c r="BG206" s="93">
        <f>+[1]Japan!BG88</f>
        <v>752.72173197555924</v>
      </c>
      <c r="BH206" s="93">
        <f>+[1]Japan!BH88</f>
        <v>777.62581677762444</v>
      </c>
      <c r="BI206" s="93">
        <f>+[1]Japan!BI88</f>
        <v>777.62581677762444</v>
      </c>
    </row>
    <row r="207" spans="1:61" s="92" customFormat="1" x14ac:dyDescent="0.2">
      <c r="A207" s="92" t="s">
        <v>11</v>
      </c>
      <c r="B207" s="93">
        <f>+[1]Russia!B88</f>
        <v>9.5862577620326217</v>
      </c>
      <c r="C207" s="93">
        <f>+[1]Russia!C88</f>
        <v>13.193300654639984</v>
      </c>
      <c r="D207" s="93">
        <f>+[1]Russia!D88</f>
        <v>16.951346786155554</v>
      </c>
      <c r="E207" s="93">
        <f>+[1]Russia!E88</f>
        <v>20.929946314831447</v>
      </c>
      <c r="F207" s="93">
        <f>+[1]Russia!F88</f>
        <v>25.1873488727236</v>
      </c>
      <c r="G207" s="93">
        <f>+[1]Russia!G88</f>
        <v>29.847897560960547</v>
      </c>
      <c r="H207" s="93">
        <f>+[1]Russia!H88</f>
        <v>34.932884399829774</v>
      </c>
      <c r="I207" s="93">
        <f>+[1]Russia!I88</f>
        <v>40.32631804535955</v>
      </c>
      <c r="J207" s="93">
        <f>+[1]Russia!J88</f>
        <v>46.011089090220757</v>
      </c>
      <c r="K207" s="93">
        <f>+[1]Russia!K88</f>
        <v>51.435154811506088</v>
      </c>
      <c r="L207" s="93">
        <f>+[1]Russia!L88</f>
        <v>57.062088855748996</v>
      </c>
      <c r="M207" s="93">
        <f>+[1]Russia!M88</f>
        <v>62.688552230818473</v>
      </c>
      <c r="N207" s="93">
        <f>+[1]Russia!N88</f>
        <v>69.810926266304264</v>
      </c>
      <c r="O207" s="93">
        <f>+[1]Russia!O88</f>
        <v>76.836042011322917</v>
      </c>
      <c r="P207" s="93">
        <f>+[1]Russia!P88</f>
        <v>83.852008015438997</v>
      </c>
      <c r="Q207" s="93">
        <f>+[1]Russia!Q88</f>
        <v>90.902916242942638</v>
      </c>
      <c r="R207" s="93">
        <f>+[1]Russia!R88</f>
        <v>98.008990999716062</v>
      </c>
      <c r="S207" s="93">
        <f>+[1]Russia!S88</f>
        <v>105.17803174552853</v>
      </c>
      <c r="T207" s="93">
        <f>+[1]Russia!T88</f>
        <v>112.41189498946396</v>
      </c>
      <c r="U207" s="93">
        <f>+[1]Russia!U88</f>
        <v>119.71011556089009</v>
      </c>
      <c r="V207" s="93">
        <f>+[1]Russia!V88</f>
        <v>127.13208966026477</v>
      </c>
      <c r="W207" s="93">
        <f>+[1]Russia!W88</f>
        <v>134.65704792589042</v>
      </c>
      <c r="X207" s="93">
        <f>+[1]Russia!X88</f>
        <v>142.20570048047944</v>
      </c>
      <c r="Y207" s="93">
        <f>+[1]Russia!Y88</f>
        <v>149.7951377211773</v>
      </c>
      <c r="Z207" s="93">
        <f>+[1]Russia!Z88</f>
        <v>157.43656285084762</v>
      </c>
      <c r="AA207" s="93">
        <f>+[1]Russia!AA88</f>
        <v>165.13898977431455</v>
      </c>
      <c r="AB207" s="93">
        <f>+[1]Russia!AB88</f>
        <v>172.89302819956484</v>
      </c>
      <c r="AC207" s="93">
        <f>+[1]Russia!AC88</f>
        <v>181.11911532858605</v>
      </c>
      <c r="AD207" s="93">
        <f>+[1]Russia!AD88</f>
        <v>189.63385987903561</v>
      </c>
      <c r="AE207" s="93">
        <f>+[1]Russia!AE88</f>
        <v>198.41018942736454</v>
      </c>
      <c r="AF207" s="93">
        <f>+[1]Russia!AF88</f>
        <v>207.59554435617574</v>
      </c>
      <c r="AG207" s="93">
        <f>+[1]Russia!AG88</f>
        <v>217.11190342302584</v>
      </c>
      <c r="AH207" s="93">
        <f>+[1]Russia!AH88</f>
        <v>226.72815149964561</v>
      </c>
      <c r="AI207" s="93">
        <f>+[1]Russia!AI88</f>
        <v>236.48788689707527</v>
      </c>
      <c r="AJ207" s="93">
        <f>+[1]Russia!AJ88</f>
        <v>246.41839149760119</v>
      </c>
      <c r="AK207" s="93">
        <f>+[1]Russia!AK88</f>
        <v>256.53907456213369</v>
      </c>
      <c r="AL207" s="93">
        <f>+[1]Russia!AL88</f>
        <v>266.86584291124302</v>
      </c>
      <c r="AM207" s="93">
        <f>+[1]Russia!AM88</f>
        <v>277.41326935895154</v>
      </c>
      <c r="AN207" s="93">
        <f>+[1]Russia!AN88</f>
        <v>288.19561356178519</v>
      </c>
      <c r="AO207" s="93">
        <f>+[1]Russia!AO88</f>
        <v>299.22726145574666</v>
      </c>
      <c r="AP207" s="93">
        <f>+[1]Russia!AP88</f>
        <v>310.52288278345276</v>
      </c>
      <c r="AQ207" s="93">
        <f>+[1]Russia!AQ88</f>
        <v>322.09746168829622</v>
      </c>
      <c r="AR207" s="93">
        <f>+[1]Russia!AR88</f>
        <v>333.9662780001338</v>
      </c>
      <c r="AS207" s="93">
        <f>+[1]Russia!AS88</f>
        <v>346.1448761562026</v>
      </c>
      <c r="AT207" s="93">
        <f>+[1]Russia!AT88</f>
        <v>358.64903782802833</v>
      </c>
      <c r="AU207" s="93">
        <f>+[1]Russia!AU88</f>
        <v>371.49476399915687</v>
      </c>
      <c r="AV207" s="93">
        <f>+[1]Russia!AV88</f>
        <v>384.69826742125571</v>
      </c>
      <c r="AW207" s="93">
        <f>+[1]Russia!AW88</f>
        <v>398.27597435931017</v>
      </c>
      <c r="AX207" s="93">
        <f>+[1]Russia!AX88</f>
        <v>412.2445338871039</v>
      </c>
      <c r="AY207" s="93">
        <f>+[1]Russia!AY88</f>
        <v>426.62083296914801</v>
      </c>
      <c r="AZ207" s="93">
        <f>+[1]Russia!AZ88</f>
        <v>441.42201579086912</v>
      </c>
      <c r="BA207" s="93">
        <f>+[1]Russia!BA88</f>
        <v>456.66550609530213</v>
      </c>
      <c r="BB207" s="93">
        <f>+[1]Russia!BB88</f>
        <v>472.36903157147913</v>
      </c>
      <c r="BC207" s="93">
        <f>+[1]Russia!BC88</f>
        <v>488.55064958656601</v>
      </c>
      <c r="BD207" s="93">
        <f>+[1]Russia!BD88</f>
        <v>505.22877375335338</v>
      </c>
      <c r="BE207" s="93">
        <f>+[1]Russia!BE88</f>
        <v>522.42220098006931</v>
      </c>
      <c r="BF207" s="93">
        <f>+[1]Russia!BF88</f>
        <v>540.15013876729483</v>
      </c>
      <c r="BG207" s="93">
        <f>+[1]Russia!BG88</f>
        <v>558.43223260438754</v>
      </c>
      <c r="BH207" s="93">
        <f>+[1]Russia!BH88</f>
        <v>577.28859338189875</v>
      </c>
      <c r="BI207" s="93">
        <f>+[1]Russia!BI88</f>
        <v>577.28859338189875</v>
      </c>
    </row>
    <row r="208" spans="1:61" s="92" customFormat="1" x14ac:dyDescent="0.2">
      <c r="A208" s="92" t="s">
        <v>42</v>
      </c>
      <c r="B208" s="93">
        <f>+[1]Eurasia!B88</f>
        <v>4.1638149162040827</v>
      </c>
      <c r="C208" s="93">
        <f>+[1]Eurasia!C88</f>
        <v>5.3590575654129946</v>
      </c>
      <c r="D208" s="93">
        <f>+[1]Eurasia!D88</f>
        <v>7.528411800875193</v>
      </c>
      <c r="E208" s="93">
        <f>+[1]Eurasia!E88</f>
        <v>10.090416813223937</v>
      </c>
      <c r="F208" s="93">
        <f>+[1]Eurasia!F88</f>
        <v>13.084131444173744</v>
      </c>
      <c r="G208" s="93">
        <f>+[1]Eurasia!G88</f>
        <v>16.54114237144039</v>
      </c>
      <c r="H208" s="93">
        <f>+[1]Eurasia!H88</f>
        <v>20.492060644166624</v>
      </c>
      <c r="I208" s="93">
        <f>+[1]Eurasia!I88</f>
        <v>24.898616632318763</v>
      </c>
      <c r="J208" s="93">
        <f>+[1]Eurasia!J88</f>
        <v>29.746880691560165</v>
      </c>
      <c r="K208" s="93">
        <f>+[1]Eurasia!K88</f>
        <v>34.792060656710426</v>
      </c>
      <c r="L208" s="93">
        <f>+[1]Eurasia!L88</f>
        <v>40.198265836909776</v>
      </c>
      <c r="M208" s="93">
        <f>+[1]Eurasia!M88</f>
        <v>45.884227893668339</v>
      </c>
      <c r="N208" s="93">
        <f>+[1]Eurasia!N88</f>
        <v>52.495018756969372</v>
      </c>
      <c r="O208" s="93">
        <f>+[1]Eurasia!O88</f>
        <v>59.29148616237574</v>
      </c>
      <c r="P208" s="93">
        <f>+[1]Eurasia!P88</f>
        <v>66.281596774457483</v>
      </c>
      <c r="Q208" s="93">
        <f>+[1]Eurasia!Q88</f>
        <v>73.457311584013638</v>
      </c>
      <c r="R208" s="93">
        <f>+[1]Eurasia!R88</f>
        <v>80.802650633900782</v>
      </c>
      <c r="S208" s="93">
        <f>+[1]Eurasia!S88</f>
        <v>88.298584513823258</v>
      </c>
      <c r="T208" s="93">
        <f>+[1]Eurasia!T88</f>
        <v>95.925957698094365</v>
      </c>
      <c r="U208" s="93">
        <f>+[1]Eurasia!U88</f>
        <v>103.66717587320174</v>
      </c>
      <c r="V208" s="93">
        <f>+[1]Eurasia!V88</f>
        <v>111.41750182276203</v>
      </c>
      <c r="W208" s="93">
        <f>+[1]Eurasia!W88</f>
        <v>119.19001621610774</v>
      </c>
      <c r="X208" s="93">
        <f>+[1]Eurasia!X88</f>
        <v>127.09061855790513</v>
      </c>
      <c r="Y208" s="93">
        <f>+[1]Eurasia!Y88</f>
        <v>135.0875550661261</v>
      </c>
      <c r="Z208" s="93">
        <f>+[1]Eurasia!Z88</f>
        <v>143.16204064039209</v>
      </c>
      <c r="AA208" s="93">
        <f>+[1]Eurasia!AA88</f>
        <v>151.30431869600861</v>
      </c>
      <c r="AB208" s="93">
        <f>+[1]Eurasia!AB88</f>
        <v>159.5505952062266</v>
      </c>
      <c r="AC208" s="93">
        <f>+[1]Eurasia!AC88</f>
        <v>168.20413638138672</v>
      </c>
      <c r="AD208" s="93">
        <f>+[1]Eurasia!AD88</f>
        <v>177.14817986411697</v>
      </c>
      <c r="AE208" s="93">
        <f>+[1]Eurasia!AE88</f>
        <v>186.35319909887909</v>
      </c>
      <c r="AF208" s="93">
        <f>+[1]Eurasia!AF88</f>
        <v>195.94848327968259</v>
      </c>
      <c r="AG208" s="93">
        <f>+[1]Eurasia!AG88</f>
        <v>205.85871753788345</v>
      </c>
      <c r="AH208" s="93">
        <f>+[1]Eurasia!AH88</f>
        <v>215.86691858850648</v>
      </c>
      <c r="AI208" s="93">
        <f>+[1]Eurasia!AI88</f>
        <v>226.00934796695782</v>
      </c>
      <c r="AJ208" s="93">
        <f>+[1]Eurasia!AJ88</f>
        <v>236.30885629096468</v>
      </c>
      <c r="AK208" s="93">
        <f>+[1]Eurasia!AK88</f>
        <v>246.78226835350313</v>
      </c>
      <c r="AL208" s="93">
        <f>+[1]Eurasia!AL88</f>
        <v>257.44411880048847</v>
      </c>
      <c r="AM208" s="93">
        <f>+[1]Eurasia!AM88</f>
        <v>268.30842887038239</v>
      </c>
      <c r="AN208" s="93">
        <f>+[1]Eurasia!AN88</f>
        <v>279.38947645403283</v>
      </c>
      <c r="AO208" s="93">
        <f>+[1]Eurasia!AO88</f>
        <v>290.70206897097535</v>
      </c>
      <c r="AP208" s="93">
        <f>+[1]Eurasia!AP88</f>
        <v>302.26158647544105</v>
      </c>
      <c r="AQ208" s="93">
        <f>+[1]Eurasia!AQ88</f>
        <v>314.08393137703331</v>
      </c>
      <c r="AR208" s="93">
        <f>+[1]Eurasia!AR88</f>
        <v>326.18545131309685</v>
      </c>
      <c r="AS208" s="93">
        <f>+[1]Eurasia!AS88</f>
        <v>338.58286527267717</v>
      </c>
      <c r="AT208" s="93">
        <f>+[1]Eurasia!AT88</f>
        <v>351.2932046523685</v>
      </c>
      <c r="AU208" s="93">
        <f>+[1]Eurasia!AU88</f>
        <v>364.33377205686202</v>
      </c>
      <c r="AV208" s="93">
        <f>+[1]Eurasia!AV88</f>
        <v>377.72211673642147</v>
      </c>
      <c r="AW208" s="93">
        <f>+[1]Eurasia!AW88</f>
        <v>391.47602410953635</v>
      </c>
      <c r="AX208" s="93">
        <f>+[1]Eurasia!AX88</f>
        <v>405.61351655055194</v>
      </c>
      <c r="AY208" s="93">
        <f>+[1]Eurasia!AY88</f>
        <v>420.15286286088264</v>
      </c>
      <c r="AZ208" s="93">
        <f>+[1]Eurasia!AZ88</f>
        <v>435.11259425744225</v>
      </c>
      <c r="BA208" s="93">
        <f>+[1]Eurasia!BA88</f>
        <v>450.51152514851816</v>
      </c>
      <c r="BB208" s="93">
        <f>+[1]Eurasia!BB88</f>
        <v>466.3687773605659</v>
      </c>
      <c r="BC208" s="93">
        <f>+[1]Eurasia!BC88</f>
        <v>482.70380680831573</v>
      </c>
      <c r="BD208" s="93">
        <f>+[1]Eurasia!BD88</f>
        <v>499.53643186437438</v>
      </c>
      <c r="BE208" s="93">
        <f>+[1]Eurasia!BE88</f>
        <v>516.88686289051873</v>
      </c>
      <c r="BF208" s="93">
        <f>+[1]Eurasia!BF88</f>
        <v>534.77573255094637</v>
      </c>
      <c r="BG208" s="93">
        <f>+[1]Eurasia!BG88</f>
        <v>553.22412664739909</v>
      </c>
      <c r="BH208" s="93">
        <f>+[1]Eurasia!BH88</f>
        <v>572.25361530575242</v>
      </c>
      <c r="BI208" s="93">
        <f>+[1]Eurasia!BI88</f>
        <v>572.25361530575242</v>
      </c>
    </row>
    <row r="209" spans="1:61" s="92" customFormat="1" x14ac:dyDescent="0.2">
      <c r="A209" s="92" t="s">
        <v>13</v>
      </c>
      <c r="B209" s="93">
        <f>+[1]China!B88</f>
        <v>2.6244810885327876</v>
      </c>
      <c r="C209" s="93">
        <f>+[1]China!C88</f>
        <v>6.6209828152248367</v>
      </c>
      <c r="D209" s="93">
        <f>+[1]China!D88</f>
        <v>9.1152653546592202</v>
      </c>
      <c r="E209" s="93">
        <f>+[1]China!E88</f>
        <v>11.982677048107066</v>
      </c>
      <c r="F209" s="93">
        <f>+[1]China!F88</f>
        <v>15.233340325396286</v>
      </c>
      <c r="G209" s="93">
        <f>+[1]China!G88</f>
        <v>18.849296427258921</v>
      </c>
      <c r="H209" s="93">
        <f>+[1]China!H88</f>
        <v>22.911594862111055</v>
      </c>
      <c r="I209" s="93">
        <f>+[1]China!I88</f>
        <v>27.348824008903716</v>
      </c>
      <c r="J209" s="93">
        <f>+[1]China!J88</f>
        <v>32.150815625359861</v>
      </c>
      <c r="K209" s="93">
        <f>+[1]China!K88</f>
        <v>36.982853956806338</v>
      </c>
      <c r="L209" s="93">
        <f>+[1]China!L88</f>
        <v>41.881293216515971</v>
      </c>
      <c r="M209" s="93">
        <f>+[1]China!M88</f>
        <v>47.94081815596747</v>
      </c>
      <c r="N209" s="93">
        <f>+[1]China!N88</f>
        <v>53.510334828059094</v>
      </c>
      <c r="O209" s="93">
        <f>+[1]China!O88</f>
        <v>59.231232919827569</v>
      </c>
      <c r="P209" s="93">
        <f>+[1]China!P88</f>
        <v>65.029652618272507</v>
      </c>
      <c r="Q209" s="93">
        <f>+[1]China!Q88</f>
        <v>70.84471581725208</v>
      </c>
      <c r="R209" s="93">
        <f>+[1]China!R88</f>
        <v>76.624070719971087</v>
      </c>
      <c r="S209" s="93">
        <f>+[1]China!S88</f>
        <v>82.322330250467417</v>
      </c>
      <c r="T209" s="93">
        <f>+[1]China!T88</f>
        <v>87.900075871743326</v>
      </c>
      <c r="U209" s="93">
        <f>+[1]China!U88</f>
        <v>93.323156124449241</v>
      </c>
      <c r="V209" s="93">
        <f>+[1]China!V88</f>
        <v>98.485165647287801</v>
      </c>
      <c r="W209" s="93">
        <f>+[1]China!W88</f>
        <v>103.38062561343919</v>
      </c>
      <c r="X209" s="93">
        <f>+[1]China!X88</f>
        <v>108.08061270103012</v>
      </c>
      <c r="Y209" s="93">
        <f>+[1]China!Y88</f>
        <v>112.54455717601139</v>
      </c>
      <c r="Z209" s="93">
        <f>+[1]China!Z88</f>
        <v>116.74210802336663</v>
      </c>
      <c r="AA209" s="93">
        <f>+[1]China!AA88</f>
        <v>120.65098050410826</v>
      </c>
      <c r="AB209" s="93">
        <f>+[1]China!AB88</f>
        <v>124.27818276015935</v>
      </c>
      <c r="AC209" s="93">
        <f>+[1]China!AC88</f>
        <v>127.94703201812621</v>
      </c>
      <c r="AD209" s="93">
        <f>+[1]China!AD88</f>
        <v>131.54840004972499</v>
      </c>
      <c r="AE209" s="93">
        <f>+[1]China!AE88</f>
        <v>135.07054089839363</v>
      </c>
      <c r="AF209" s="93">
        <f>+[1]China!AF88</f>
        <v>138.64344811581412</v>
      </c>
      <c r="AG209" s="93">
        <f>+[1]China!AG88</f>
        <v>142.22527028114385</v>
      </c>
      <c r="AH209" s="93">
        <f>+[1]China!AH88</f>
        <v>145.64565532072334</v>
      </c>
      <c r="AI209" s="93">
        <f>+[1]China!AI88</f>
        <v>148.92832421846063</v>
      </c>
      <c r="AJ209" s="93">
        <f>+[1]China!AJ88</f>
        <v>152.08940610962844</v>
      </c>
      <c r="AK209" s="93">
        <f>+[1]China!AK88</f>
        <v>155.13717771866126</v>
      </c>
      <c r="AL209" s="93">
        <f>+[1]China!AL88</f>
        <v>158.07586379080482</v>
      </c>
      <c r="AM209" s="93">
        <f>+[1]China!AM88</f>
        <v>160.90763211160129</v>
      </c>
      <c r="AN209" s="93">
        <f>+[1]China!AN88</f>
        <v>163.633560509821</v>
      </c>
      <c r="AO209" s="93">
        <f>+[1]China!AO88</f>
        <v>166.25408959481851</v>
      </c>
      <c r="AP209" s="93">
        <f>+[1]China!AP88</f>
        <v>168.76922705436931</v>
      </c>
      <c r="AQ209" s="93">
        <f>+[1]China!AQ88</f>
        <v>171.17863695557841</v>
      </c>
      <c r="AR209" s="93">
        <f>+[1]China!AR88</f>
        <v>173.48167947283704</v>
      </c>
      <c r="AS209" s="93">
        <f>+[1]China!AS88</f>
        <v>175.67743221360118</v>
      </c>
      <c r="AT209" s="93">
        <f>+[1]China!AT88</f>
        <v>177.76470747479695</v>
      </c>
      <c r="AU209" s="93">
        <f>+[1]China!AU88</f>
        <v>179.74207175115617</v>
      </c>
      <c r="AV209" s="93">
        <f>+[1]China!AV88</f>
        <v>181.60787018418796</v>
      </c>
      <c r="AW209" s="93">
        <f>+[1]China!AW88</f>
        <v>183.3602571222915</v>
      </c>
      <c r="AX209" s="93">
        <f>+[1]China!AX88</f>
        <v>184.99723342912787</v>
      </c>
      <c r="AY209" s="93">
        <f>+[1]China!AY88</f>
        <v>186.51669107939605</v>
      </c>
      <c r="AZ209" s="93">
        <f>+[1]China!AZ88</f>
        <v>187.91646565995191</v>
      </c>
      <c r="BA209" s="93">
        <f>+[1]China!BA88</f>
        <v>189.19439753305113</v>
      </c>
      <c r="BB209" s="93">
        <f>+[1]China!BB88</f>
        <v>190.34840256776772</v>
      </c>
      <c r="BC209" s="93">
        <f>+[1]China!BC88</f>
        <v>191.37655348601831</v>
      </c>
      <c r="BD209" s="93">
        <f>+[1]China!BD88</f>
        <v>192.27717299465954</v>
      </c>
      <c r="BE209" s="93">
        <f>+[1]China!BE88</f>
        <v>193.0489399835989</v>
      </c>
      <c r="BF209" s="93">
        <f>+[1]China!BF88</f>
        <v>193.69101016282181</v>
      </c>
      <c r="BG209" s="93">
        <f>+[1]China!BG88</f>
        <v>194.20315259154995</v>
      </c>
      <c r="BH209" s="93">
        <f>+[1]China!BH88</f>
        <v>194.58590362590155</v>
      </c>
      <c r="BI209" s="93">
        <f>+[1]China!BI88</f>
        <v>194.58590362590155</v>
      </c>
    </row>
    <row r="210" spans="1:61" s="92" customFormat="1" x14ac:dyDescent="0.2">
      <c r="A210" s="92" t="s">
        <v>14</v>
      </c>
      <c r="B210" s="93">
        <f>+[1]India!B88</f>
        <v>1.5649188229167919</v>
      </c>
      <c r="C210" s="93">
        <f>+[1]India!C88</f>
        <v>2.6694245469302165</v>
      </c>
      <c r="D210" s="93">
        <f>+[1]India!D88</f>
        <v>3.9599966564153859</v>
      </c>
      <c r="E210" s="93">
        <f>+[1]India!E88</f>
        <v>5.5645722649543563</v>
      </c>
      <c r="F210" s="93">
        <f>+[1]India!F88</f>
        <v>7.5577457228695062</v>
      </c>
      <c r="G210" s="93">
        <f>+[1]India!G88</f>
        <v>9.9249492329896079</v>
      </c>
      <c r="H210" s="93">
        <f>+[1]India!H88</f>
        <v>12.655656277121887</v>
      </c>
      <c r="I210" s="93">
        <f>+[1]India!I88</f>
        <v>15.777320926293307</v>
      </c>
      <c r="J210" s="93">
        <f>+[1]India!J88</f>
        <v>19.284321452211682</v>
      </c>
      <c r="K210" s="93">
        <f>+[1]India!K88</f>
        <v>23.166806960427131</v>
      </c>
      <c r="L210" s="93">
        <f>+[1]India!L88</f>
        <v>27.405449722857696</v>
      </c>
      <c r="M210" s="93">
        <f>+[1]India!M88</f>
        <v>31.944328109108959</v>
      </c>
      <c r="N210" s="93">
        <f>+[1]India!N88</f>
        <v>36.94926264377996</v>
      </c>
      <c r="O210" s="93">
        <f>+[1]India!O88</f>
        <v>42.195830116182087</v>
      </c>
      <c r="P210" s="93">
        <f>+[1]India!P88</f>
        <v>47.66182815124327</v>
      </c>
      <c r="Q210" s="93">
        <f>+[1]India!Q88</f>
        <v>53.320314384368473</v>
      </c>
      <c r="R210" s="93">
        <f>+[1]India!R88</f>
        <v>59.14257630709303</v>
      </c>
      <c r="S210" s="93">
        <f>+[1]India!S88</f>
        <v>65.100096920750616</v>
      </c>
      <c r="T210" s="93">
        <f>+[1]India!T88</f>
        <v>71.165820435017366</v>
      </c>
      <c r="U210" s="93">
        <f>+[1]India!U88</f>
        <v>77.314923607520058</v>
      </c>
      <c r="V210" s="93">
        <f>+[1]India!V88</f>
        <v>83.322533633275569</v>
      </c>
      <c r="W210" s="93">
        <f>+[1]India!W88</f>
        <v>89.225703381515117</v>
      </c>
      <c r="X210" s="93">
        <f>+[1]India!X88</f>
        <v>95.27015218954358</v>
      </c>
      <c r="Y210" s="93">
        <f>+[1]India!Y88</f>
        <v>101.38699452851831</v>
      </c>
      <c r="Z210" s="93">
        <f>+[1]India!Z88</f>
        <v>107.53212444744753</v>
      </c>
      <c r="AA210" s="93">
        <f>+[1]India!AA88</f>
        <v>113.67737295041293</v>
      </c>
      <c r="AB210" s="93">
        <f>+[1]India!AB88</f>
        <v>119.85489611049991</v>
      </c>
      <c r="AC210" s="93">
        <f>+[1]India!AC88</f>
        <v>126.43376340417903</v>
      </c>
      <c r="AD210" s="93">
        <f>+[1]India!AD88</f>
        <v>133.26164464826857</v>
      </c>
      <c r="AE210" s="93">
        <f>+[1]India!AE88</f>
        <v>140.29557064500725</v>
      </c>
      <c r="AF210" s="93">
        <f>+[1]India!AF88</f>
        <v>147.60606094635693</v>
      </c>
      <c r="AG210" s="93">
        <f>+[1]India!AG88</f>
        <v>155.12286596021846</v>
      </c>
      <c r="AH210" s="93">
        <f>+[1]India!AH88</f>
        <v>162.67829722004782</v>
      </c>
      <c r="AI210" s="93">
        <f>+[1]India!AI88</f>
        <v>170.28545188870146</v>
      </c>
      <c r="AJ210" s="93">
        <f>+[1]India!AJ88</f>
        <v>177.95102883305447</v>
      </c>
      <c r="AK210" s="93">
        <f>+[1]India!AK88</f>
        <v>185.679581956059</v>
      </c>
      <c r="AL210" s="93">
        <f>+[1]India!AL88</f>
        <v>193.47564289268632</v>
      </c>
      <c r="AM210" s="93">
        <f>+[1]India!AM88</f>
        <v>201.34452390678729</v>
      </c>
      <c r="AN210" s="93">
        <f>+[1]India!AN88</f>
        <v>209.29248790878353</v>
      </c>
      <c r="AO210" s="93">
        <f>+[1]India!AO88</f>
        <v>217.3266438580836</v>
      </c>
      <c r="AP210" s="93">
        <f>+[1]India!AP88</f>
        <v>225.45474714580888</v>
      </c>
      <c r="AQ210" s="93">
        <f>+[1]India!AQ88</f>
        <v>233.68498952623227</v>
      </c>
      <c r="AR210" s="93">
        <f>+[1]India!AR88</f>
        <v>242.02581403018687</v>
      </c>
      <c r="AS210" s="93">
        <f>+[1]India!AS88</f>
        <v>250.48576594888107</v>
      </c>
      <c r="AT210" s="93">
        <f>+[1]India!AT88</f>
        <v>259.07337973067337</v>
      </c>
      <c r="AU210" s="93">
        <f>+[1]India!AU88</f>
        <v>267.79709709611001</v>
      </c>
      <c r="AV210" s="93">
        <f>+[1]India!AV88</f>
        <v>276.66521041810284</v>
      </c>
      <c r="AW210" s="93">
        <f>+[1]India!AW88</f>
        <v>285.68582563779421</v>
      </c>
      <c r="AX210" s="93">
        <f>+[1]India!AX88</f>
        <v>294.86683978244389</v>
      </c>
      <c r="AY210" s="93">
        <f>+[1]India!AY88</f>
        <v>304.21592908168793</v>
      </c>
      <c r="AZ210" s="93">
        <f>+[1]India!AZ88</f>
        <v>313.74054454967177</v>
      </c>
      <c r="BA210" s="93">
        <f>+[1]India!BA88</f>
        <v>323.44791264226711</v>
      </c>
      <c r="BB210" s="93">
        <f>+[1]India!BB88</f>
        <v>333.34503919809504</v>
      </c>
      <c r="BC210" s="93">
        <f>+[1]India!BC88</f>
        <v>343.4387153414948</v>
      </c>
      <c r="BD210" s="93">
        <f>+[1]India!BD88</f>
        <v>353.73552438541753</v>
      </c>
      <c r="BE210" s="93">
        <f>+[1]India!BE88</f>
        <v>364.24184904390654</v>
      </c>
      <c r="BF210" s="93">
        <f>+[1]India!BF88</f>
        <v>374.96387846655568</v>
      </c>
      <c r="BG210" s="93">
        <f>+[1]India!BG88</f>
        <v>385.90761475710531</v>
      </c>
      <c r="BH210" s="93">
        <f>+[1]India!BH88</f>
        <v>397.07887874790759</v>
      </c>
      <c r="BI210" s="93">
        <f>+[1]India!BI88</f>
        <v>397.07887874790759</v>
      </c>
    </row>
    <row r="211" spans="1:61" s="92" customFormat="1" x14ac:dyDescent="0.2">
      <c r="A211" s="92" t="s">
        <v>15</v>
      </c>
      <c r="B211" s="93">
        <f>+[1]MidEast!B88</f>
        <v>6.2430772936210071</v>
      </c>
      <c r="C211" s="93">
        <f>+[1]MidEast!C88</f>
        <v>8.6209180527694755</v>
      </c>
      <c r="D211" s="93">
        <f>+[1]MidEast!D88</f>
        <v>11.383381158223552</v>
      </c>
      <c r="E211" s="93">
        <f>+[1]MidEast!E88</f>
        <v>14.437907551475703</v>
      </c>
      <c r="F211" s="93">
        <f>+[1]MidEast!F88</f>
        <v>17.88612635489444</v>
      </c>
      <c r="G211" s="93">
        <f>+[1]MidEast!G88</f>
        <v>21.596336878703674</v>
      </c>
      <c r="H211" s="93">
        <f>+[1]MidEast!H88</f>
        <v>25.538670627297574</v>
      </c>
      <c r="I211" s="93">
        <f>+[1]MidEast!I88</f>
        <v>29.748858784489332</v>
      </c>
      <c r="J211" s="93">
        <f>+[1]MidEast!J88</f>
        <v>34.207102390429554</v>
      </c>
      <c r="K211" s="93">
        <f>+[1]MidEast!K88</f>
        <v>39.241638828080475</v>
      </c>
      <c r="L211" s="93">
        <f>+[1]MidEast!L88</f>
        <v>44.663847046544113</v>
      </c>
      <c r="M211" s="93">
        <f>+[1]MidEast!M88</f>
        <v>49.33621661784511</v>
      </c>
      <c r="N211" s="93">
        <f>+[1]MidEast!N88</f>
        <v>55.147873500458701</v>
      </c>
      <c r="O211" s="93">
        <f>+[1]MidEast!O88</f>
        <v>60.89761384448169</v>
      </c>
      <c r="P211" s="93">
        <f>+[1]MidEast!P88</f>
        <v>66.640185839326449</v>
      </c>
      <c r="Q211" s="93">
        <f>+[1]MidEast!Q88</f>
        <v>72.399745174215241</v>
      </c>
      <c r="R211" s="93">
        <f>+[1]MidEast!R88</f>
        <v>78.184267751066656</v>
      </c>
      <c r="S211" s="93">
        <f>+[1]MidEast!S88</f>
        <v>83.99358657473789</v>
      </c>
      <c r="T211" s="93">
        <f>+[1]MidEast!T88</f>
        <v>89.823982678820414</v>
      </c>
      <c r="U211" s="93">
        <f>+[1]MidEast!U88</f>
        <v>95.670755727230571</v>
      </c>
      <c r="V211" s="93">
        <f>+[1]MidEast!V88</f>
        <v>101.29986816659299</v>
      </c>
      <c r="W211" s="93">
        <f>+[1]MidEast!W88</f>
        <v>106.77990501655491</v>
      </c>
      <c r="X211" s="93">
        <f>+[1]MidEast!X88</f>
        <v>112.40254463426329</v>
      </c>
      <c r="Y211" s="93">
        <f>+[1]MidEast!Y88</f>
        <v>118.10281074620283</v>
      </c>
      <c r="Z211" s="93">
        <f>+[1]MidEast!Z88</f>
        <v>123.84384930641448</v>
      </c>
      <c r="AA211" s="93">
        <f>+[1]MidEast!AA88</f>
        <v>129.6063603451519</v>
      </c>
      <c r="AB211" s="93">
        <f>+[1]MidEast!AB88</f>
        <v>135.39967551244854</v>
      </c>
      <c r="AC211" s="93">
        <f>+[1]MidEast!AC88</f>
        <v>141.66744049587069</v>
      </c>
      <c r="AD211" s="93">
        <f>+[1]MidEast!AD88</f>
        <v>148.21721686367334</v>
      </c>
      <c r="AE211" s="93">
        <f>+[1]MidEast!AE88</f>
        <v>155.00870849960262</v>
      </c>
      <c r="AF211" s="93">
        <f>+[1]MidEast!AF88</f>
        <v>162.1183328597225</v>
      </c>
      <c r="AG211" s="93">
        <f>+[1]MidEast!AG88</f>
        <v>169.47912268506886</v>
      </c>
      <c r="AH211" s="93">
        <f>+[1]MidEast!AH88</f>
        <v>176.92671070402179</v>
      </c>
      <c r="AI211" s="93">
        <f>+[1]MidEast!AI88</f>
        <v>184.47903955111792</v>
      </c>
      <c r="AJ211" s="93">
        <f>+[1]MidEast!AJ88</f>
        <v>192.14700386284576</v>
      </c>
      <c r="AK211" s="93">
        <f>+[1]MidEast!AK88</f>
        <v>199.93876906690983</v>
      </c>
      <c r="AL211" s="93">
        <f>+[1]MidEast!AL88</f>
        <v>207.86206339190898</v>
      </c>
      <c r="AM211" s="93">
        <f>+[1]MidEast!AM88</f>
        <v>215.92510841563308</v>
      </c>
      <c r="AN211" s="93">
        <f>+[1]MidEast!AN88</f>
        <v>224.13689206905289</v>
      </c>
      <c r="AO211" s="93">
        <f>+[1]MidEast!AO88</f>
        <v>232.50714983942868</v>
      </c>
      <c r="AP211" s="93">
        <f>+[1]MidEast!AP88</f>
        <v>241.04623723720221</v>
      </c>
      <c r="AQ211" s="93">
        <f>+[1]MidEast!AQ88</f>
        <v>249.76498017218231</v>
      </c>
      <c r="AR211" s="93">
        <f>+[1]MidEast!AR88</f>
        <v>258.67454032530839</v>
      </c>
      <c r="AS211" s="93">
        <f>+[1]MidEast!AS88</f>
        <v>267.78630812065592</v>
      </c>
      <c r="AT211" s="93">
        <f>+[1]MidEast!AT88</f>
        <v>277.11182456125641</v>
      </c>
      <c r="AU211" s="93">
        <f>+[1]MidEast!AU88</f>
        <v>286.66272853478296</v>
      </c>
      <c r="AV211" s="93">
        <f>+[1]MidEast!AV88</f>
        <v>296.45072478918883</v>
      </c>
      <c r="AW211" s="93">
        <f>+[1]MidEast!AW88</f>
        <v>306.48756784218358</v>
      </c>
      <c r="AX211" s="93">
        <f>+[1]MidEast!AX88</f>
        <v>316.78505772674686</v>
      </c>
      <c r="AY211" s="93">
        <f>+[1]MidEast!AY88</f>
        <v>327.35504425976274</v>
      </c>
      <c r="AZ211" s="93">
        <f>+[1]MidEast!AZ88</f>
        <v>338.20943726434621</v>
      </c>
      <c r="BA211" s="93">
        <f>+[1]MidEast!BA88</f>
        <v>349.36022080947868</v>
      </c>
      <c r="BB211" s="93">
        <f>+[1]MidEast!BB88</f>
        <v>360.81947003983254</v>
      </c>
      <c r="BC211" s="93">
        <f>+[1]MidEast!BC88</f>
        <v>372.59936956442766</v>
      </c>
      <c r="BD211" s="93">
        <f>+[1]MidEast!BD88</f>
        <v>384.71223267330606</v>
      </c>
      <c r="BE211" s="93">
        <f>+[1]MidEast!BE88</f>
        <v>397.17052087585398</v>
      </c>
      <c r="BF211" s="93">
        <f>+[1]MidEast!BF88</f>
        <v>409.98686341976918</v>
      </c>
      <c r="BG211" s="93">
        <f>+[1]MidEast!BG88</f>
        <v>423.17407657008187</v>
      </c>
      <c r="BH211" s="93">
        <f>+[1]MidEast!BH88</f>
        <v>436.74518251427463</v>
      </c>
      <c r="BI211" s="93">
        <f>+[1]MidEast!BI88</f>
        <v>436.74518251427463</v>
      </c>
    </row>
    <row r="212" spans="1:61" s="92" customFormat="1" x14ac:dyDescent="0.2">
      <c r="A212" s="92" t="s">
        <v>16</v>
      </c>
      <c r="B212" s="93">
        <f>+[1]Africa!B88</f>
        <v>1.1909548556802043</v>
      </c>
      <c r="C212" s="93">
        <f>+[1]Africa!C88</f>
        <v>1.797001114674365</v>
      </c>
      <c r="D212" s="93">
        <f>+[1]Africa!D88</f>
        <v>2.7042547106066559</v>
      </c>
      <c r="E212" s="93">
        <f>+[1]Africa!E88</f>
        <v>3.8608667772473599</v>
      </c>
      <c r="F212" s="93">
        <f>+[1]Africa!F88</f>
        <v>5.3630712104542422</v>
      </c>
      <c r="G212" s="93">
        <f>+[1]Africa!G88</f>
        <v>7.1683165267675024</v>
      </c>
      <c r="H212" s="93">
        <f>+[1]Africa!H88</f>
        <v>9.2146969541856762</v>
      </c>
      <c r="I212" s="93">
        <f>+[1]Africa!I88</f>
        <v>11.568629584177371</v>
      </c>
      <c r="J212" s="93">
        <f>+[1]Africa!J88</f>
        <v>14.22598153410085</v>
      </c>
      <c r="K212" s="93">
        <f>+[1]Africa!K88</f>
        <v>17.37213754780171</v>
      </c>
      <c r="L212" s="93">
        <f>+[1]Africa!L88</f>
        <v>20.838080480354595</v>
      </c>
      <c r="M212" s="93">
        <f>+[1]Africa!M88</f>
        <v>24.490417924653016</v>
      </c>
      <c r="N212" s="93">
        <f>+[1]Africa!N88</f>
        <v>28.30221789234265</v>
      </c>
      <c r="O212" s="93">
        <f>+[1]Africa!O88</f>
        <v>32.315190682783538</v>
      </c>
      <c r="P212" s="93">
        <f>+[1]Africa!P88</f>
        <v>36.49439267276972</v>
      </c>
      <c r="Q212" s="93">
        <f>+[1]Africa!Q88</f>
        <v>40.805543537581904</v>
      </c>
      <c r="R212" s="93">
        <f>+[1]Africa!R88</f>
        <v>45.215856013098112</v>
      </c>
      <c r="S212" s="93">
        <f>+[1]Africa!S88</f>
        <v>49.694746161477191</v>
      </c>
      <c r="T212" s="93">
        <f>+[1]Africa!T88</f>
        <v>54.214341274742814</v>
      </c>
      <c r="U212" s="93">
        <f>+[1]Africa!U88</f>
        <v>58.749799470579887</v>
      </c>
      <c r="V212" s="93">
        <f>+[1]Africa!V88</f>
        <v>63.121440877189364</v>
      </c>
      <c r="W212" s="93">
        <f>+[1]Africa!W88</f>
        <v>67.351715739733692</v>
      </c>
      <c r="X212" s="93">
        <f>+[1]Africa!X88</f>
        <v>71.410931290509964</v>
      </c>
      <c r="Y212" s="93">
        <f>+[1]Africa!Y88</f>
        <v>75.533286609625975</v>
      </c>
      <c r="Z212" s="93">
        <f>+[1]Africa!Z88</f>
        <v>79.649108954427078</v>
      </c>
      <c r="AA212" s="93">
        <f>+[1]Africa!AA88</f>
        <v>83.715003333591241</v>
      </c>
      <c r="AB212" s="93">
        <f>+[1]Africa!AB88</f>
        <v>87.783500439109702</v>
      </c>
      <c r="AC212" s="93">
        <f>+[1]Africa!AC88</f>
        <v>92.08801906236954</v>
      </c>
      <c r="AD212" s="93">
        <f>+[1]Africa!AD88</f>
        <v>96.54712922717637</v>
      </c>
      <c r="AE212" s="93">
        <f>+[1]Africa!AE88</f>
        <v>101.1269438207303</v>
      </c>
      <c r="AF212" s="93">
        <f>+[1]Africa!AF88</f>
        <v>105.87533668625264</v>
      </c>
      <c r="AG212" s="93">
        <f>+[1]Africa!AG88</f>
        <v>110.74164075025217</v>
      </c>
      <c r="AH212" s="93">
        <f>+[1]Africa!AH88</f>
        <v>115.60508162269174</v>
      </c>
      <c r="AI212" s="93">
        <f>+[1]Africa!AI88</f>
        <v>120.47138169943901</v>
      </c>
      <c r="AJ212" s="93">
        <f>+[1]Africa!AJ88</f>
        <v>125.34347693708636</v>
      </c>
      <c r="AK212" s="93">
        <f>+[1]Africa!AK88</f>
        <v>130.22314301211352</v>
      </c>
      <c r="AL212" s="93">
        <f>+[1]Africa!AL88</f>
        <v>135.11242311310309</v>
      </c>
      <c r="AM212" s="93">
        <f>+[1]Africa!AM88</f>
        <v>140.01411278690978</v>
      </c>
      <c r="AN212" s="93">
        <f>+[1]Africa!AN88</f>
        <v>144.93180312939813</v>
      </c>
      <c r="AO212" s="93">
        <f>+[1]Africa!AO88</f>
        <v>149.86974571264352</v>
      </c>
      <c r="AP212" s="93">
        <f>+[1]Africa!AP88</f>
        <v>154.83266681433065</v>
      </c>
      <c r="AQ212" s="93">
        <f>+[1]Africa!AQ88</f>
        <v>159.82558795473838</v>
      </c>
      <c r="AR212" s="93">
        <f>+[1]Africa!AR88</f>
        <v>164.85367438221633</v>
      </c>
      <c r="AS212" s="93">
        <f>+[1]Africa!AS88</f>
        <v>169.92211635120736</v>
      </c>
      <c r="AT212" s="93">
        <f>+[1]Africa!AT88</f>
        <v>175.03604077346606</v>
      </c>
      <c r="AU212" s="93">
        <f>+[1]Africa!AU88</f>
        <v>180.20044826645338</v>
      </c>
      <c r="AV212" s="93">
        <f>+[1]Africa!AV88</f>
        <v>185.42017025138693</v>
      </c>
      <c r="AW212" s="93">
        <f>+[1]Africa!AW88</f>
        <v>190.69984128933029</v>
      </c>
      <c r="AX212" s="93">
        <f>+[1]Africa!AX88</f>
        <v>196.04388266749945</v>
      </c>
      <c r="AY212" s="93">
        <f>+[1]Africa!AY88</f>
        <v>201.45649407989509</v>
      </c>
      <c r="AZ212" s="93">
        <f>+[1]Africa!AZ88</f>
        <v>206.94165097612319</v>
      </c>
      <c r="BA212" s="93">
        <f>+[1]Africa!BA88</f>
        <v>212.50310574999946</v>
      </c>
      <c r="BB212" s="93">
        <f>+[1]Africa!BB88</f>
        <v>218.14439141046279</v>
      </c>
      <c r="BC212" s="93">
        <f>+[1]Africa!BC88</f>
        <v>223.86882673958976</v>
      </c>
      <c r="BD212" s="93">
        <f>+[1]Africa!BD88</f>
        <v>229.6795222168515</v>
      </c>
      <c r="BE212" s="93">
        <f>+[1]Africa!BE88</f>
        <v>235.57938619429251</v>
      </c>
      <c r="BF212" s="93">
        <f>+[1]Africa!BF88</f>
        <v>241.57113096006327</v>
      </c>
      <c r="BG212" s="93">
        <f>+[1]Africa!BG88</f>
        <v>247.65727844049323</v>
      </c>
      <c r="BH212" s="93">
        <f>+[1]Africa!BH88</f>
        <v>253.84016537361276</v>
      </c>
      <c r="BI212" s="93">
        <f>+[1]Africa!BI88</f>
        <v>253.84016537361276</v>
      </c>
    </row>
    <row r="213" spans="1:61" s="92" customFormat="1" x14ac:dyDescent="0.2">
      <c r="A213" s="92" t="s">
        <v>17</v>
      </c>
      <c r="B213" s="93">
        <f>+[1]LatAm!B88</f>
        <v>6.2642552265448792</v>
      </c>
      <c r="C213" s="93">
        <f>+[1]LatAm!C88</f>
        <v>8.7708390134631316</v>
      </c>
      <c r="D213" s="93">
        <f>+[1]LatAm!D88</f>
        <v>11.917282246847005</v>
      </c>
      <c r="E213" s="93">
        <f>+[1]LatAm!E88</f>
        <v>15.55700565586619</v>
      </c>
      <c r="F213" s="93">
        <f>+[1]LatAm!F88</f>
        <v>19.702110287392387</v>
      </c>
      <c r="G213" s="93">
        <f>+[1]LatAm!G88</f>
        <v>24.305395264388611</v>
      </c>
      <c r="H213" s="93">
        <f>+[1]LatAm!H88</f>
        <v>29.39349779321644</v>
      </c>
      <c r="I213" s="93">
        <f>+[1]LatAm!I88</f>
        <v>34.946783441978077</v>
      </c>
      <c r="J213" s="93">
        <f>+[1]LatAm!J88</f>
        <v>40.940566277308172</v>
      </c>
      <c r="K213" s="93">
        <f>+[1]LatAm!K88</f>
        <v>47.329703898359384</v>
      </c>
      <c r="L213" s="93">
        <f>+[1]LatAm!L88</f>
        <v>54.19983378978624</v>
      </c>
      <c r="M213" s="93">
        <f>+[1]LatAm!M88</f>
        <v>60.786889267750787</v>
      </c>
      <c r="N213" s="93">
        <f>+[1]LatAm!N88</f>
        <v>68.785808226119343</v>
      </c>
      <c r="O213" s="93">
        <f>+[1]LatAm!O88</f>
        <v>76.853886266531518</v>
      </c>
      <c r="P213" s="93">
        <f>+[1]LatAm!P88</f>
        <v>85.036916022541988</v>
      </c>
      <c r="Q213" s="93">
        <f>+[1]LatAm!Q88</f>
        <v>93.349552505761238</v>
      </c>
      <c r="R213" s="93">
        <f>+[1]LatAm!R88</f>
        <v>101.78997391662683</v>
      </c>
      <c r="S213" s="93">
        <f>+[1]LatAm!S88</f>
        <v>110.3484867152423</v>
      </c>
      <c r="T213" s="93">
        <f>+[1]LatAm!T88</f>
        <v>119.012529780227</v>
      </c>
      <c r="U213" s="93">
        <f>+[1]LatAm!U88</f>
        <v>127.76951264085973</v>
      </c>
      <c r="V213" s="93">
        <f>+[1]LatAm!V88</f>
        <v>136.33540940045171</v>
      </c>
      <c r="W213" s="93">
        <f>+[1]LatAm!W88</f>
        <v>144.78431115617798</v>
      </c>
      <c r="X213" s="93">
        <f>+[1]LatAm!X88</f>
        <v>153.46245717214254</v>
      </c>
      <c r="Y213" s="93">
        <f>+[1]LatAm!Y88</f>
        <v>162.2906414815323</v>
      </c>
      <c r="Z213" s="93">
        <f>+[1]LatAm!Z88</f>
        <v>171.22371019381467</v>
      </c>
      <c r="AA213" s="93">
        <f>+[1]LatAm!AA88</f>
        <v>180.23758749311102</v>
      </c>
      <c r="AB213" s="93">
        <f>+[1]LatAm!AB88</f>
        <v>189.32172113207193</v>
      </c>
      <c r="AC213" s="93">
        <f>+[1]LatAm!AC88</f>
        <v>198.97329414456559</v>
      </c>
      <c r="AD213" s="93">
        <f>+[1]LatAm!AD88</f>
        <v>208.97221459420481</v>
      </c>
      <c r="AE213" s="93">
        <f>+[1]LatAm!AE88</f>
        <v>219.27723726888345</v>
      </c>
      <c r="AF213" s="93">
        <f>+[1]LatAm!AF88</f>
        <v>230.05788019920035</v>
      </c>
      <c r="AG213" s="93">
        <f>+[1]LatAm!AG88</f>
        <v>241.21488686825944</v>
      </c>
      <c r="AH213" s="93">
        <f>+[1]LatAm!AH88</f>
        <v>252.46417003189185</v>
      </c>
      <c r="AI213" s="93">
        <f>+[1]LatAm!AI88</f>
        <v>263.85309668493721</v>
      </c>
      <c r="AJ213" s="93">
        <f>+[1]LatAm!AJ88</f>
        <v>275.41067456613536</v>
      </c>
      <c r="AK213" s="93">
        <f>+[1]LatAm!AK88</f>
        <v>287.15730504236586</v>
      </c>
      <c r="AL213" s="93">
        <f>+[1]LatAm!AL88</f>
        <v>299.10981151800587</v>
      </c>
      <c r="AM213" s="93">
        <f>+[1]LatAm!AM88</f>
        <v>311.28387160331164</v>
      </c>
      <c r="AN213" s="93">
        <f>+[1]LatAm!AN88</f>
        <v>323.69510783528358</v>
      </c>
      <c r="AO213" s="93">
        <f>+[1]LatAm!AO88</f>
        <v>336.35950930166484</v>
      </c>
      <c r="AP213" s="93">
        <f>+[1]LatAm!AP88</f>
        <v>349.29353805564381</v>
      </c>
      <c r="AQ213" s="93">
        <f>+[1]LatAm!AQ88</f>
        <v>362.51410172791338</v>
      </c>
      <c r="AR213" s="93">
        <f>+[1]LatAm!AR88</f>
        <v>376.03848165978866</v>
      </c>
      <c r="AS213" s="93">
        <f>+[1]LatAm!AS88</f>
        <v>389.88425771423272</v>
      </c>
      <c r="AT213" s="93">
        <f>+[1]LatAm!AT88</f>
        <v>404.06924645606841</v>
      </c>
      <c r="AU213" s="93">
        <f>+[1]LatAm!AU88</f>
        <v>418.61145751102509</v>
      </c>
      <c r="AV213" s="93">
        <f>+[1]LatAm!AV88</f>
        <v>433.52906756525232</v>
      </c>
      <c r="AW213" s="93">
        <f>+[1]LatAm!AW88</f>
        <v>448.84040940426809</v>
      </c>
      <c r="AX213" s="93">
        <f>+[1]LatAm!AX88</f>
        <v>464.56397289977497</v>
      </c>
      <c r="AY213" s="93">
        <f>+[1]LatAm!AY88</f>
        <v>480.71841505228997</v>
      </c>
      <c r="AZ213" s="93">
        <f>+[1]LatAm!AZ88</f>
        <v>497.32257664836214</v>
      </c>
      <c r="BA213" s="93">
        <f>+[1]LatAm!BA88</f>
        <v>514.39550358681731</v>
      </c>
      <c r="BB213" s="93">
        <f>+[1]LatAm!BB88</f>
        <v>531.95647138081893</v>
      </c>
      <c r="BC213" s="93">
        <f>+[1]LatAm!BC88</f>
        <v>550.02501172167513</v>
      </c>
      <c r="BD213" s="93">
        <f>+[1]LatAm!BD88</f>
        <v>568.62094029323293</v>
      </c>
      <c r="BE213" s="93">
        <f>+[1]LatAm!BE88</f>
        <v>587.76438526042614</v>
      </c>
      <c r="BF213" s="93">
        <f>+[1]LatAm!BF88</f>
        <v>607.47581603365199</v>
      </c>
      <c r="BG213" s="93">
        <f>+[1]LatAm!BG88</f>
        <v>627.77607204357446</v>
      </c>
      <c r="BH213" s="93">
        <f>+[1]LatAm!BH88</f>
        <v>648.68639135878993</v>
      </c>
      <c r="BI213" s="93">
        <f>+[1]LatAm!BI88</f>
        <v>648.68639135878993</v>
      </c>
    </row>
    <row r="214" spans="1:61" s="92" customFormat="1" x14ac:dyDescent="0.2">
      <c r="A214" s="92" t="s">
        <v>18</v>
      </c>
      <c r="B214" s="93">
        <f>+[1]OHI!B88</f>
        <v>24.158742952468625</v>
      </c>
      <c r="C214" s="93">
        <f>+[1]OHI!C88</f>
        <v>29.136631773321746</v>
      </c>
      <c r="D214" s="93">
        <f>+[1]OHI!D88</f>
        <v>35.858057678764297</v>
      </c>
      <c r="E214" s="93">
        <f>+[1]OHI!E88</f>
        <v>42.793050784139858</v>
      </c>
      <c r="F214" s="93">
        <f>+[1]OHI!F88</f>
        <v>49.96418594435297</v>
      </c>
      <c r="G214" s="93">
        <f>+[1]OHI!G88</f>
        <v>57.445243545770232</v>
      </c>
      <c r="H214" s="93">
        <f>+[1]OHI!H88</f>
        <v>65.143445154005107</v>
      </c>
      <c r="I214" s="93">
        <f>+[1]OHI!I88</f>
        <v>73.075393106584784</v>
      </c>
      <c r="J214" s="93">
        <f>+[1]OHI!J88</f>
        <v>81.235627321242205</v>
      </c>
      <c r="K214" s="93">
        <f>+[1]OHI!K88</f>
        <v>89.061166567601205</v>
      </c>
      <c r="L214" s="93">
        <f>+[1]OHI!L88</f>
        <v>97.106862051850172</v>
      </c>
      <c r="M214" s="93">
        <f>+[1]OHI!M88</f>
        <v>104.70502592718616</v>
      </c>
      <c r="N214" s="93">
        <f>+[1]OHI!N88</f>
        <v>114.34933771267538</v>
      </c>
      <c r="O214" s="93">
        <f>+[1]OHI!O88</f>
        <v>123.56568125750395</v>
      </c>
      <c r="P214" s="93">
        <f>+[1]OHI!P88</f>
        <v>132.53204086683985</v>
      </c>
      <c r="Q214" s="93">
        <f>+[1]OHI!Q88</f>
        <v>141.33952729972944</v>
      </c>
      <c r="R214" s="93">
        <f>+[1]OHI!R88</f>
        <v>150.03349609399822</v>
      </c>
      <c r="S214" s="93">
        <f>+[1]OHI!S88</f>
        <v>158.63477296155673</v>
      </c>
      <c r="T214" s="93">
        <f>+[1]OHI!T88</f>
        <v>167.15148934545721</v>
      </c>
      <c r="U214" s="93">
        <f>+[1]OHI!U88</f>
        <v>175.58562623199472</v>
      </c>
      <c r="V214" s="93">
        <f>+[1]OHI!V88</f>
        <v>183.9135897198251</v>
      </c>
      <c r="W214" s="93">
        <f>+[1]OHI!W88</f>
        <v>192.13924005636468</v>
      </c>
      <c r="X214" s="93">
        <f>+[1]OHI!X88</f>
        <v>200.28627125654239</v>
      </c>
      <c r="Y214" s="93">
        <f>+[1]OHI!Y88</f>
        <v>208.34398322987326</v>
      </c>
      <c r="Z214" s="93">
        <f>+[1]OHI!Z88</f>
        <v>216.30502096876094</v>
      </c>
      <c r="AA214" s="93">
        <f>+[1]OHI!AA88</f>
        <v>224.16549582605907</v>
      </c>
      <c r="AB214" s="93">
        <f>+[1]OHI!AB88</f>
        <v>231.96231112344205</v>
      </c>
      <c r="AC214" s="93">
        <f>+[1]OHI!AC88</f>
        <v>240.34806750563351</v>
      </c>
      <c r="AD214" s="93">
        <f>+[1]OHI!AD88</f>
        <v>249.0586773064054</v>
      </c>
      <c r="AE214" s="93">
        <f>+[1]OHI!AE88</f>
        <v>258.04201281488872</v>
      </c>
      <c r="AF214" s="93">
        <f>+[1]OHI!AF88</f>
        <v>267.4923633222258</v>
      </c>
      <c r="AG214" s="93">
        <f>+[1]OHI!AG88</f>
        <v>277.2941483686497</v>
      </c>
      <c r="AH214" s="93">
        <f>+[1]OHI!AH88</f>
        <v>287.1193076188033</v>
      </c>
      <c r="AI214" s="93">
        <f>+[1]OHI!AI88</f>
        <v>297.01280842507157</v>
      </c>
      <c r="AJ214" s="93">
        <f>+[1]OHI!AJ88</f>
        <v>307.00149473485357</v>
      </c>
      <c r="AK214" s="93">
        <f>+[1]OHI!AK88</f>
        <v>317.10152094100181</v>
      </c>
      <c r="AL214" s="93">
        <f>+[1]OHI!AL88</f>
        <v>327.32437255569619</v>
      </c>
      <c r="AM214" s="93">
        <f>+[1]OHI!AM88</f>
        <v>337.67973761711551</v>
      </c>
      <c r="AN214" s="93">
        <f>+[1]OHI!AN88</f>
        <v>348.17677039848076</v>
      </c>
      <c r="AO214" s="93">
        <f>+[1]OHI!AO88</f>
        <v>358.82457426984138</v>
      </c>
      <c r="AP214" s="93">
        <f>+[1]OHI!AP88</f>
        <v>369.63232679483343</v>
      </c>
      <c r="AQ214" s="93">
        <f>+[1]OHI!AQ88</f>
        <v>380.60925717110575</v>
      </c>
      <c r="AR214" s="93">
        <f>+[1]OHI!AR88</f>
        <v>391.76457578957763</v>
      </c>
      <c r="AS214" s="93">
        <f>+[1]OHI!AS88</f>
        <v>403.10739988587875</v>
      </c>
      <c r="AT214" s="93">
        <f>+[1]OHI!AT88</f>
        <v>414.64669200062451</v>
      </c>
      <c r="AU214" s="93">
        <f>+[1]OHI!AU88</f>
        <v>426.39121535283459</v>
      </c>
      <c r="AV214" s="93">
        <f>+[1]OHI!AV88</f>
        <v>438.34950492480561</v>
      </c>
      <c r="AW214" s="93">
        <f>+[1]OHI!AW88</f>
        <v>450.52985125005671</v>
      </c>
      <c r="AX214" s="93">
        <f>+[1]OHI!AX88</f>
        <v>462.94029365842493</v>
      </c>
      <c r="AY214" s="93">
        <f>+[1]OHI!AY88</f>
        <v>475.58862011636171</v>
      </c>
      <c r="AZ214" s="93">
        <f>+[1]OHI!AZ88</f>
        <v>488.482371362626</v>
      </c>
      <c r="BA214" s="93">
        <f>+[1]OHI!BA88</f>
        <v>501.62884758880278</v>
      </c>
      <c r="BB214" s="93">
        <f>+[1]OHI!BB88</f>
        <v>515.03511638073553</v>
      </c>
      <c r="BC214" s="93">
        <f>+[1]OHI!BC88</f>
        <v>528.70802100664969</v>
      </c>
      <c r="BD214" s="93">
        <f>+[1]OHI!BD88</f>
        <v>542.65418841864255</v>
      </c>
      <c r="BE214" s="93">
        <f>+[1]OHI!BE88</f>
        <v>556.88003654177749</v>
      </c>
      <c r="BF214" s="93">
        <f>+[1]OHI!BF88</f>
        <v>571.39178057524578</v>
      </c>
      <c r="BG214" s="93">
        <f>+[1]OHI!BG88</f>
        <v>586.19543813685073</v>
      </c>
      <c r="BH214" s="93">
        <f>+[1]OHI!BH88</f>
        <v>601.29683315672207</v>
      </c>
      <c r="BI214" s="93">
        <f>+[1]OHI!BI88</f>
        <v>601.29683315672207</v>
      </c>
    </row>
    <row r="215" spans="1:61" s="92" customFormat="1" x14ac:dyDescent="0.2">
      <c r="A215" s="92" t="s">
        <v>134</v>
      </c>
      <c r="B215" s="93">
        <f>+[1]OthAsia!B88</f>
        <v>2.1158342029235815</v>
      </c>
      <c r="C215" s="93">
        <f>+[1]OthAsia!C88</f>
        <v>2.7787030042569181</v>
      </c>
      <c r="D215" s="93">
        <f>+[1]OthAsia!D88</f>
        <v>4.1685015817812054</v>
      </c>
      <c r="E215" s="93">
        <f>+[1]OthAsia!E88</f>
        <v>5.9428976013768802</v>
      </c>
      <c r="F215" s="93">
        <f>+[1]OthAsia!F88</f>
        <v>8.1823751465366836</v>
      </c>
      <c r="G215" s="93">
        <f>+[1]OthAsia!G88</f>
        <v>10.872246704244588</v>
      </c>
      <c r="H215" s="93">
        <f>+[1]OthAsia!H88</f>
        <v>13.997925946633387</v>
      </c>
      <c r="I215" s="93">
        <f>+[1]OthAsia!I88</f>
        <v>17.603435203426976</v>
      </c>
      <c r="J215" s="93">
        <f>+[1]OthAsia!J88</f>
        <v>21.686298307381289</v>
      </c>
      <c r="K215" s="93">
        <f>+[1]OthAsia!K88</f>
        <v>26.316167063964393</v>
      </c>
      <c r="L215" s="93">
        <f>+[1]OthAsia!L88</f>
        <v>31.328256942843247</v>
      </c>
      <c r="M215" s="93">
        <f>+[1]OthAsia!M88</f>
        <v>37.188905289982436</v>
      </c>
      <c r="N215" s="93">
        <f>+[1]OthAsia!N88</f>
        <v>42.941997644621381</v>
      </c>
      <c r="O215" s="93">
        <f>+[1]OthAsia!O88</f>
        <v>49.081265720418649</v>
      </c>
      <c r="P215" s="93">
        <f>+[1]OthAsia!P88</f>
        <v>55.538109003088188</v>
      </c>
      <c r="Q215" s="93">
        <f>+[1]OthAsia!Q88</f>
        <v>62.249471966541151</v>
      </c>
      <c r="R215" s="93">
        <f>+[1]OthAsia!R88</f>
        <v>69.15627502758997</v>
      </c>
      <c r="S215" s="93">
        <f>+[1]OthAsia!S88</f>
        <v>76.202679275566524</v>
      </c>
      <c r="T215" s="93">
        <f>+[1]OthAsia!T88</f>
        <v>83.335744845708291</v>
      </c>
      <c r="U215" s="93">
        <f>+[1]OthAsia!U88</f>
        <v>90.505271930231544</v>
      </c>
      <c r="V215" s="93">
        <f>+[1]OthAsia!V88</f>
        <v>97.439731120189194</v>
      </c>
      <c r="W215" s="93">
        <f>+[1]OthAsia!W88</f>
        <v>104.15483782356972</v>
      </c>
      <c r="X215" s="93">
        <f>+[1]OthAsia!X88</f>
        <v>110.89446542524776</v>
      </c>
      <c r="Y215" s="93">
        <f>+[1]OthAsia!Y88</f>
        <v>117.55617155465933</v>
      </c>
      <c r="Z215" s="93">
        <f>+[1]OthAsia!Z88</f>
        <v>124.06279859089611</v>
      </c>
      <c r="AA215" s="93">
        <f>+[1]OthAsia!AA88</f>
        <v>130.35335056410406</v>
      </c>
      <c r="AB215" s="93">
        <f>+[1]OthAsia!AB88</f>
        <v>136.38025510998435</v>
      </c>
      <c r="AC215" s="93">
        <f>+[1]OthAsia!AC88</f>
        <v>142.63134291467495</v>
      </c>
      <c r="AD215" s="93">
        <f>+[1]OthAsia!AD88</f>
        <v>148.87044995538082</v>
      </c>
      <c r="AE215" s="93">
        <f>+[1]OthAsia!AE88</f>
        <v>155.04505958349694</v>
      </c>
      <c r="AF215" s="93">
        <f>+[1]OthAsia!AF88</f>
        <v>161.22818755821822</v>
      </c>
      <c r="AG215" s="93">
        <f>+[1]OthAsia!AG88</f>
        <v>167.3462561819733</v>
      </c>
      <c r="AH215" s="93">
        <f>+[1]OthAsia!AH88</f>
        <v>173.22470044551022</v>
      </c>
      <c r="AI215" s="93">
        <f>+[1]OthAsia!AI88</f>
        <v>178.87345299862869</v>
      </c>
      <c r="AJ215" s="93">
        <f>+[1]OthAsia!AJ88</f>
        <v>184.29582250942801</v>
      </c>
      <c r="AK215" s="93">
        <f>+[1]OthAsia!AK88</f>
        <v>189.49109307122436</v>
      </c>
      <c r="AL215" s="93">
        <f>+[1]OthAsia!AL88</f>
        <v>194.45690962664679</v>
      </c>
      <c r="AM215" s="93">
        <f>+[1]OthAsia!AM88</f>
        <v>199.19026195498486</v>
      </c>
      <c r="AN215" s="93">
        <f>+[1]OthAsia!AN88</f>
        <v>203.68779442947448</v>
      </c>
      <c r="AO215" s="93">
        <f>+[1]OthAsia!AO88</f>
        <v>207.94582724717179</v>
      </c>
      <c r="AP215" s="93">
        <f>+[1]OthAsia!AP88</f>
        <v>211.96027742521454</v>
      </c>
      <c r="AQ215" s="93">
        <f>+[1]OthAsia!AQ88</f>
        <v>215.72656518656692</v>
      </c>
      <c r="AR215" s="93">
        <f>+[1]OthAsia!AR88</f>
        <v>219.23954004950443</v>
      </c>
      <c r="AS215" s="93">
        <f>+[1]OthAsia!AS88</f>
        <v>222.49343673916715</v>
      </c>
      <c r="AT215" s="93">
        <f>+[1]OthAsia!AT88</f>
        <v>225.48186072072528</v>
      </c>
      <c r="AU215" s="93">
        <f>+[1]OthAsia!AU88</f>
        <v>228.19779964477257</v>
      </c>
      <c r="AV215" s="93">
        <f>+[1]OthAsia!AV88</f>
        <v>230.63365663057559</v>
      </c>
      <c r="AW215" s="93">
        <f>+[1]OthAsia!AW88</f>
        <v>232.78130226577974</v>
      </c>
      <c r="AX215" s="93">
        <f>+[1]OthAsia!AX88</f>
        <v>234.63214361823802</v>
      </c>
      <c r="AY215" s="93">
        <f>+[1]OthAsia!AY88</f>
        <v>236.17721008142931</v>
      </c>
      <c r="AZ215" s="93">
        <f>+[1]OthAsia!AZ88</f>
        <v>237.40725739941161</v>
      </c>
      <c r="BA215" s="93">
        <f>+[1]OthAsia!BA88</f>
        <v>238.31289274351872</v>
      </c>
      <c r="BB215" s="93">
        <f>+[1]OthAsia!BB88</f>
        <v>238.88472528940264</v>
      </c>
      <c r="BC215" s="93">
        <f>+[1]OthAsia!BC88</f>
        <v>239.1135484287436</v>
      </c>
      <c r="BD215" s="93">
        <f>+[1]OthAsia!BD88</f>
        <v>238.99056159618155</v>
      </c>
      <c r="BE215" s="93">
        <f>+[1]OthAsia!BE88</f>
        <v>238.50764172982184</v>
      </c>
      <c r="BF215" s="93">
        <f>+[1]OthAsia!BF88</f>
        <v>237.65767661347823</v>
      </c>
      <c r="BG215" s="93">
        <f>+[1]OthAsia!BG88</f>
        <v>236.43497472951219</v>
      </c>
      <c r="BH215" s="93">
        <f>+[1]OthAsia!BH88</f>
        <v>234.83576868876483</v>
      </c>
      <c r="BI215" s="93">
        <f>+[1]OthAsia!BI88</f>
        <v>234.83576868876483</v>
      </c>
    </row>
    <row r="216" spans="1:61" s="94" customFormat="1" x14ac:dyDescent="0.2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</row>
    <row r="217" spans="1:61" s="94" customFormat="1" x14ac:dyDescent="0.2">
      <c r="A217" s="96" t="s">
        <v>146</v>
      </c>
      <c r="C217" s="97">
        <f>+SUM(B220:N231)</f>
        <v>46035.652020129906</v>
      </c>
      <c r="D217" s="97">
        <f>+SUM(B234:N245)</f>
        <v>45390.491657211169</v>
      </c>
      <c r="E217" s="97">
        <f>+C217-D217</f>
        <v>645.16036291873752</v>
      </c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  <c r="AI217" s="97"/>
      <c r="AJ217" s="97"/>
      <c r="AK217" s="97"/>
      <c r="AL217" s="97"/>
      <c r="AM217" s="97"/>
      <c r="AN217" s="97"/>
      <c r="AO217" s="97"/>
      <c r="AP217" s="97"/>
      <c r="AQ217" s="97"/>
      <c r="AR217" s="97"/>
      <c r="AS217" s="97"/>
      <c r="AT217" s="97"/>
      <c r="AU217" s="97"/>
      <c r="AV217" s="97"/>
      <c r="AW217" s="97"/>
      <c r="AX217" s="97"/>
      <c r="AY217" s="97"/>
      <c r="AZ217" s="97"/>
      <c r="BA217" s="97"/>
      <c r="BB217" s="97"/>
      <c r="BC217" s="97"/>
      <c r="BD217" s="97"/>
      <c r="BE217" s="97"/>
      <c r="BF217" s="97"/>
      <c r="BG217" s="97"/>
      <c r="BH217" s="97"/>
      <c r="BI217" s="97"/>
    </row>
    <row r="218" spans="1:61" s="99" customFormat="1" x14ac:dyDescent="0.2">
      <c r="A218" s="98" t="s">
        <v>147</v>
      </c>
    </row>
    <row r="219" spans="1:61" s="99" customFormat="1" x14ac:dyDescent="0.2">
      <c r="B219" s="100" t="s">
        <v>124</v>
      </c>
    </row>
    <row r="220" spans="1:61" s="103" customFormat="1" x14ac:dyDescent="0.2">
      <c r="A220" s="101" t="s">
        <v>8</v>
      </c>
      <c r="B220" s="102">
        <f>+(B204)^[1]US!$B$18</f>
        <v>200.67613774564379</v>
      </c>
      <c r="C220" s="102">
        <f>+(C204)^[1]US!$B$18</f>
        <v>243.04101774267289</v>
      </c>
      <c r="D220" s="102">
        <f>+(D204)^[1]US!$B$18</f>
        <v>321.62124518506567</v>
      </c>
      <c r="E220" s="102">
        <f>+(E204)^[1]US!$B$18</f>
        <v>406.92766918931784</v>
      </c>
      <c r="F220" s="102">
        <f>+(F204)^[1]US!$B$18</f>
        <v>500.65858823198505</v>
      </c>
      <c r="G220" s="102">
        <f>+(G204)^[1]US!$B$18</f>
        <v>604.43578138874432</v>
      </c>
      <c r="H220" s="102">
        <f>+(H204)^[1]US!$B$18</f>
        <v>716.79246153725421</v>
      </c>
      <c r="I220" s="102">
        <f>+(I204)^[1]US!$B$18</f>
        <v>838.06834720293932</v>
      </c>
      <c r="J220" s="102">
        <f>+(J204)^[1]US!$B$18</f>
        <v>968.30212003363999</v>
      </c>
      <c r="K220" s="102">
        <f>+(K204)^[1]US!$B$18</f>
        <v>1109.787512282152</v>
      </c>
      <c r="L220" s="102">
        <f>+(L204)^[1]US!$B$18</f>
        <v>1266.5836256806992</v>
      </c>
      <c r="M220" s="102">
        <f>+(M204)^[1]US!$B$18</f>
        <v>1393.5817035862488</v>
      </c>
      <c r="N220" s="102">
        <f>+(N204)^[1]US!$B$18</f>
        <v>1588.6798770392163</v>
      </c>
      <c r="O220" s="102">
        <f>+(O204)^[1]US!$B$18</f>
        <v>1780.2828646985022</v>
      </c>
      <c r="P220" s="102">
        <f>+(P204)^[1]US!$B$18</f>
        <v>1972.7684769422706</v>
      </c>
      <c r="Q220" s="102">
        <f>+(Q204)^[1]US!$B$18</f>
        <v>2168.6819613866378</v>
      </c>
      <c r="R220" s="102">
        <f>+(R204)^[1]US!$B$18</f>
        <v>2369.4800319147748</v>
      </c>
      <c r="S220" s="102">
        <f>+(S204)^[1]US!$B$18</f>
        <v>2575.9873563841638</v>
      </c>
      <c r="T220" s="102">
        <f>+(T204)^[1]US!$B$18</f>
        <v>2788.6722106193638</v>
      </c>
      <c r="U220" s="102">
        <f>+(U204)^[1]US!$B$18</f>
        <v>3007.8105446713598</v>
      </c>
      <c r="V220" s="102">
        <f>+(V204)^[1]US!$B$18</f>
        <v>3235.3628643889801</v>
      </c>
      <c r="W220" s="102">
        <f>+(W204)^[1]US!$B$18</f>
        <v>3470.9072035119357</v>
      </c>
      <c r="X220" s="102">
        <f>+(X204)^[1]US!$B$18</f>
        <v>3712.1488756568874</v>
      </c>
      <c r="Y220" s="102">
        <f>+(Y204)^[1]US!$B$18</f>
        <v>3959.5894661118491</v>
      </c>
      <c r="Z220" s="102">
        <f>+(Z204)^[1]US!$B$18</f>
        <v>4213.5468652226245</v>
      </c>
      <c r="AA220" s="102">
        <f>+(AA204)^[1]US!$B$18</f>
        <v>4474.2711420911128</v>
      </c>
      <c r="AB220" s="102">
        <f>+(AB204)^[1]US!$B$18</f>
        <v>4743.4146869251908</v>
      </c>
      <c r="AC220" s="102">
        <f>+(AC204)^[1]US!$B$18</f>
        <v>5037.3554304156414</v>
      </c>
      <c r="AD220" s="102">
        <f>+(AD204)^[1]US!$B$18</f>
        <v>5350.2888077721345</v>
      </c>
      <c r="AE220" s="102">
        <f>+(AE204)^[1]US!$B$18</f>
        <v>5681.2511672930632</v>
      </c>
      <c r="AF220" s="102">
        <f>+(AF204)^[1]US!$B$18</f>
        <v>6035.7885144576931</v>
      </c>
      <c r="AG220" s="102">
        <f>+(AG204)^[1]US!$B$18</f>
        <v>6411.2110359552062</v>
      </c>
      <c r="AH220" s="102">
        <f>+(AH204)^[1]US!$B$18</f>
        <v>6798.7266297944452</v>
      </c>
      <c r="AI220" s="102">
        <f>+(AI204)^[1]US!$B$18</f>
        <v>7199.89605754286</v>
      </c>
      <c r="AJ220" s="102">
        <f>+(AJ204)^[1]US!$B$18</f>
        <v>7615.8059543333793</v>
      </c>
      <c r="AK220" s="102">
        <f>+(AK204)^[1]US!$B$18</f>
        <v>8047.3351218902844</v>
      </c>
      <c r="AL220" s="102">
        <f>+(AL204)^[1]US!$B$18</f>
        <v>8495.2984578311407</v>
      </c>
      <c r="AM220" s="102">
        <f>+(AM204)^[1]US!$B$18</f>
        <v>8960.5164947287394</v>
      </c>
      <c r="AN220" s="102">
        <f>+(AN204)^[1]US!$B$18</f>
        <v>9443.8462421348777</v>
      </c>
      <c r="AO220" s="102">
        <f>+(AO204)^[1]US!$B$18</f>
        <v>9946.1927140341995</v>
      </c>
      <c r="AP220" s="102">
        <f>+(AP204)^[1]US!$B$18</f>
        <v>10468.511442305604</v>
      </c>
      <c r="AQ220" s="102">
        <f>+(AQ204)^[1]US!$B$18</f>
        <v>11011.807288552973</v>
      </c>
      <c r="AR220" s="102">
        <f>+(AR204)^[1]US!$B$18</f>
        <v>11577.132172862899</v>
      </c>
      <c r="AS220" s="102">
        <f>+(AS204)^[1]US!$B$18</f>
        <v>12165.582916558302</v>
      </c>
      <c r="AT220" s="102">
        <f>+(AT204)^[1]US!$B$18</f>
        <v>12778.299670120619</v>
      </c>
      <c r="AU220" s="102">
        <f>+(AU204)^[1]US!$B$18</f>
        <v>13416.465044831953</v>
      </c>
      <c r="AV220" s="102">
        <f>+(AV204)^[1]US!$B$18</f>
        <v>14081.303909422131</v>
      </c>
      <c r="AW220" s="102">
        <f>+(AW204)^[1]US!$B$18</f>
        <v>14774.083754398829</v>
      </c>
      <c r="AX220" s="102">
        <f>+(AX204)^[1]US!$B$18</f>
        <v>15496.115515290479</v>
      </c>
      <c r="AY220" s="102">
        <f>+(AY204)^[1]US!$B$18</f>
        <v>16248.754755040218</v>
      </c>
      <c r="AZ220" s="102">
        <f>+(AZ204)^[1]US!$B$18</f>
        <v>17033.40312192668</v>
      </c>
      <c r="BA220" s="102">
        <f>+(BA204)^[1]US!$B$18</f>
        <v>17851.510016407625</v>
      </c>
      <c r="BB220" s="102">
        <f>+(BB204)^[1]US!$B$18</f>
        <v>18704.574415553147</v>
      </c>
      <c r="BC220" s="102">
        <f>+(BC204)^[1]US!$B$18</f>
        <v>19594.146816412755</v>
      </c>
      <c r="BD220" s="102">
        <f>+(BD204)^[1]US!$B$18</f>
        <v>20521.831269726568</v>
      </c>
      <c r="BE220" s="102">
        <f>+(BE204)^[1]US!$B$18</f>
        <v>21489.287483144817</v>
      </c>
      <c r="BF220" s="102">
        <f>+(BF204)^[1]US!$B$18</f>
        <v>22498.232978972363</v>
      </c>
      <c r="BG220" s="102">
        <f>+(BG204)^[1]US!$B$18</f>
        <v>23550.44529579152</v>
      </c>
      <c r="BH220" s="102">
        <f>+(BH204)^[1]US!$B$18</f>
        <v>24647.764226475865</v>
      </c>
      <c r="BI220" s="102">
        <f>+(BI204)^[1]US!$B$18</f>
        <v>24647.764226475865</v>
      </c>
    </row>
    <row r="221" spans="1:61" s="103" customFormat="1" x14ac:dyDescent="0.2">
      <c r="A221" s="101" t="s">
        <v>56</v>
      </c>
      <c r="B221" s="102">
        <f>+(B205)^[1]EU!$B$18</f>
        <v>102.64033008888995</v>
      </c>
      <c r="C221" s="102">
        <f>+(C205)^[1]EU!$B$18</f>
        <v>129.15376240072698</v>
      </c>
      <c r="D221" s="102">
        <f>+(D205)^[1]EU!$B$18</f>
        <v>179.48754654084749</v>
      </c>
      <c r="E221" s="102">
        <f>+(E205)^[1]EU!$B$18</f>
        <v>237.1390717138452</v>
      </c>
      <c r="F221" s="102">
        <f>+(F205)^[1]EU!$B$18</f>
        <v>303.44731378553394</v>
      </c>
      <c r="G221" s="102">
        <f>+(G205)^[1]EU!$B$18</f>
        <v>379.40371473849342</v>
      </c>
      <c r="H221" s="102">
        <f>+(H205)^[1]EU!$B$18</f>
        <v>464.84711736510263</v>
      </c>
      <c r="I221" s="102">
        <f>+(I205)^[1]EU!$B$18</f>
        <v>559.57107413584288</v>
      </c>
      <c r="J221" s="102">
        <f>+(J205)^[1]EU!$B$18</f>
        <v>663.66628481408873</v>
      </c>
      <c r="K221" s="102">
        <f>+(K205)^[1]EU!$B$18</f>
        <v>770.62880583423942</v>
      </c>
      <c r="L221" s="102">
        <f>+(L205)^[1]EU!$B$18</f>
        <v>886.76009965985156</v>
      </c>
      <c r="M221" s="102">
        <f>+(M205)^[1]EU!$B$18</f>
        <v>1000.8746286814169</v>
      </c>
      <c r="N221" s="102">
        <f>+(N205)^[1]EU!$B$18</f>
        <v>1152.4087218406719</v>
      </c>
      <c r="O221" s="102">
        <f>+(O205)^[1]EU!$B$18</f>
        <v>1305.015912593733</v>
      </c>
      <c r="P221" s="102">
        <f>+(P205)^[1]EU!$B$18</f>
        <v>1460.501388727349</v>
      </c>
      <c r="Q221" s="102">
        <f>+(Q205)^[1]EU!$B$18</f>
        <v>1619.7450201790318</v>
      </c>
      <c r="R221" s="102">
        <f>+(R205)^[1]EU!$B$18</f>
        <v>1783.0944292564604</v>
      </c>
      <c r="S221" s="102">
        <f>+(S205)^[1]EU!$B$18</f>
        <v>1950.5940156108002</v>
      </c>
      <c r="T221" s="102">
        <f>+(T205)^[1]EU!$B$18</f>
        <v>2122.1272169829208</v>
      </c>
      <c r="U221" s="102">
        <f>+(U205)^[1]EU!$B$18</f>
        <v>2297.5031433183831</v>
      </c>
      <c r="V221" s="102">
        <f>+(V205)^[1]EU!$B$18</f>
        <v>2475.4479493031022</v>
      </c>
      <c r="W221" s="102">
        <f>+(W205)^[1]EU!$B$18</f>
        <v>2655.9864309467321</v>
      </c>
      <c r="X221" s="102">
        <f>+(X205)^[1]EU!$B$18</f>
        <v>2840.209197930913</v>
      </c>
      <c r="Y221" s="102">
        <f>+(Y205)^[1]EU!$B$18</f>
        <v>3027.6065024788754</v>
      </c>
      <c r="Z221" s="102">
        <f>+(Z205)^[1]EU!$B$18</f>
        <v>3217.8039272425699</v>
      </c>
      <c r="AA221" s="102">
        <f>+(AA205)^[1]EU!$B$18</f>
        <v>3410.548620676992</v>
      </c>
      <c r="AB221" s="102">
        <f>+(AB205)^[1]EU!$B$18</f>
        <v>3606.7164053114766</v>
      </c>
      <c r="AC221" s="102">
        <f>+(AC205)^[1]EU!$B$18</f>
        <v>3821.3801046784279</v>
      </c>
      <c r="AD221" s="102">
        <f>+(AD205)^[1]EU!$B$18</f>
        <v>4049.0541469610043</v>
      </c>
      <c r="AE221" s="102">
        <f>+(AE205)^[1]EU!$B$18</f>
        <v>4288.8238392775065</v>
      </c>
      <c r="AF221" s="102">
        <f>+(AF205)^[1]EU!$B$18</f>
        <v>4546.2087410249032</v>
      </c>
      <c r="AG221" s="102">
        <f>+(AG205)^[1]EU!$B$18</f>
        <v>4818.6979603333366</v>
      </c>
      <c r="AH221" s="102">
        <f>+(AH205)^[1]EU!$B$18</f>
        <v>5097.6668994754173</v>
      </c>
      <c r="AI221" s="102">
        <f>+(AI205)^[1]EU!$B$18</f>
        <v>5384.4221302828537</v>
      </c>
      <c r="AJ221" s="102">
        <f>+(AJ205)^[1]EU!$B$18</f>
        <v>5679.8226026686743</v>
      </c>
      <c r="AK221" s="102">
        <f>+(AK205)^[1]EU!$B$18</f>
        <v>5984.4798425818235</v>
      </c>
      <c r="AL221" s="102">
        <f>+(AL205)^[1]EU!$B$18</f>
        <v>6298.9079429389458</v>
      </c>
      <c r="AM221" s="102">
        <f>+(AM205)^[1]EU!$B$18</f>
        <v>6623.5978277317618</v>
      </c>
      <c r="AN221" s="102">
        <f>+(AN205)^[1]EU!$B$18</f>
        <v>6959.05146234321</v>
      </c>
      <c r="AO221" s="102">
        <f>+(AO205)^[1]EU!$B$18</f>
        <v>7305.7957271437044</v>
      </c>
      <c r="AP221" s="102">
        <f>+(AP205)^[1]EU!$B$18</f>
        <v>7664.386479293893</v>
      </c>
      <c r="AQ221" s="102">
        <f>+(AQ205)^[1]EU!$B$18</f>
        <v>8035.4082813287159</v>
      </c>
      <c r="AR221" s="102">
        <f>+(AR205)^[1]EU!$B$18</f>
        <v>8419.4725465605625</v>
      </c>
      <c r="AS221" s="102">
        <f>+(AS205)^[1]EU!$B$18</f>
        <v>8817.2154049787223</v>
      </c>
      <c r="AT221" s="102">
        <f>+(AT205)^[1]EU!$B$18</f>
        <v>9229.2958472619212</v>
      </c>
      <c r="AU221" s="102">
        <f>+(AU205)^[1]EU!$B$18</f>
        <v>9656.3943347080658</v>
      </c>
      <c r="AV221" s="102">
        <f>+(AV205)^[1]EU!$B$18</f>
        <v>10099.211890899565</v>
      </c>
      <c r="AW221" s="102">
        <f>+(AW205)^[1]EU!$B$18</f>
        <v>10558.469619911129</v>
      </c>
      <c r="AX221" s="102">
        <f>+(AX205)^[1]EU!$B$18</f>
        <v>11034.908574189521</v>
      </c>
      <c r="AY221" s="102">
        <f>+(AY205)^[1]EU!$B$18</f>
        <v>11529.289895993037</v>
      </c>
      <c r="AZ221" s="102">
        <f>+(AZ205)^[1]EU!$B$18</f>
        <v>12042.39516590233</v>
      </c>
      <c r="BA221" s="102">
        <f>+(BA205)^[1]EU!$B$18</f>
        <v>12575.026903881606</v>
      </c>
      <c r="BB221" s="102">
        <f>+(BB205)^[1]EU!$B$18</f>
        <v>13128.009179791825</v>
      </c>
      <c r="BC221" s="102">
        <f>+(BC205)^[1]EU!$B$18</f>
        <v>13702.188300050417</v>
      </c>
      <c r="BD221" s="102">
        <f>+(BD205)^[1]EU!$B$18</f>
        <v>14298.433545066155</v>
      </c>
      <c r="BE221" s="102">
        <f>+(BE205)^[1]EU!$B$18</f>
        <v>14917.637938288524</v>
      </c>
      <c r="BF221" s="102">
        <f>+(BF205)^[1]EU!$B$18</f>
        <v>15560.719032460171</v>
      </c>
      <c r="BG221" s="102">
        <f>+(BG205)^[1]EU!$B$18</f>
        <v>16228.619702231923</v>
      </c>
      <c r="BH221" s="102">
        <f>+(BH205)^[1]EU!$B$18</f>
        <v>16922.30893494092</v>
      </c>
      <c r="BI221" s="102">
        <f>+(BI205)^[1]EU!$B$18</f>
        <v>16922.30893494092</v>
      </c>
    </row>
    <row r="222" spans="1:61" s="103" customFormat="1" x14ac:dyDescent="0.2">
      <c r="A222" s="101" t="s">
        <v>10</v>
      </c>
      <c r="B222" s="102">
        <f>+(B206)^[1]Japan!$B$18</f>
        <v>130.12404001006635</v>
      </c>
      <c r="C222" s="102">
        <f>+(C206)^[1]Japan!$B$18</f>
        <v>153.89588214769699</v>
      </c>
      <c r="D222" s="102">
        <f>+(D206)^[1]Japan!$B$18</f>
        <v>211.11853337890599</v>
      </c>
      <c r="E222" s="102">
        <f>+(E206)^[1]Japan!$B$18</f>
        <v>277.94796837848708</v>
      </c>
      <c r="F222" s="102">
        <f>+(F206)^[1]Japan!$B$18</f>
        <v>333.84000292492618</v>
      </c>
      <c r="G222" s="102">
        <f>+(G206)^[1]Japan!$B$18</f>
        <v>407.45169735029492</v>
      </c>
      <c r="H222" s="102">
        <f>+(H206)^[1]Japan!$B$18</f>
        <v>494.58097592880824</v>
      </c>
      <c r="I222" s="102">
        <f>+(I206)^[1]Japan!$B$18</f>
        <v>590.4981100311893</v>
      </c>
      <c r="J222" s="102">
        <f>+(J206)^[1]Japan!$B$18</f>
        <v>695.26464315233102</v>
      </c>
      <c r="K222" s="102">
        <f>+(K206)^[1]Japan!$B$18</f>
        <v>799.09508118459144</v>
      </c>
      <c r="L222" s="102">
        <f>+(L206)^[1]Japan!$B$18</f>
        <v>912.06249000686273</v>
      </c>
      <c r="M222" s="102">
        <f>+(M206)^[1]Japan!$B$18</f>
        <v>1017.5059212577274</v>
      </c>
      <c r="N222" s="102">
        <f>+(N206)^[1]Japan!$B$18</f>
        <v>1172.6075293075235</v>
      </c>
      <c r="O222" s="102">
        <f>+(O206)^[1]Japan!$B$18</f>
        <v>1327.4404246700044</v>
      </c>
      <c r="P222" s="102">
        <f>+(P206)^[1]Japan!$B$18</f>
        <v>1484.7287728374952</v>
      </c>
      <c r="Q222" s="102">
        <f>+(Q206)^[1]Japan!$B$18</f>
        <v>1646.0269333281478</v>
      </c>
      <c r="R222" s="102">
        <f>+(R206)^[1]Japan!$B$18</f>
        <v>1812.192653235335</v>
      </c>
      <c r="S222" s="102">
        <f>+(S206)^[1]Japan!$B$18</f>
        <v>1983.6823083114243</v>
      </c>
      <c r="T222" s="102">
        <f>+(T206)^[1]Japan!$B$18</f>
        <v>2160.7330328628905</v>
      </c>
      <c r="U222" s="102">
        <f>+(U206)^[1]Japan!$B$18</f>
        <v>2343.4732413910374</v>
      </c>
      <c r="V222" s="102">
        <f>+(V206)^[1]Japan!$B$18</f>
        <v>2531.3416446278757</v>
      </c>
      <c r="W222" s="102">
        <f>+(W206)^[1]Japan!$B$18</f>
        <v>2724.5473409052461</v>
      </c>
      <c r="X222" s="102">
        <f>+(X206)^[1]Japan!$B$18</f>
        <v>2923.9420458446775</v>
      </c>
      <c r="Y222" s="102">
        <f>+(Y206)^[1]Japan!$B$18</f>
        <v>3129.4045315894432</v>
      </c>
      <c r="Z222" s="102">
        <f>+(Z206)^[1]Japan!$B$18</f>
        <v>3340.9139432894658</v>
      </c>
      <c r="AA222" s="102">
        <f>+(AA206)^[1]Japan!$B$18</f>
        <v>3558.5521238098445</v>
      </c>
      <c r="AB222" s="102">
        <f>+(AB206)^[1]Japan!$B$18</f>
        <v>3783.1858551031473</v>
      </c>
      <c r="AC222" s="102">
        <f>+(AC206)^[1]Japan!$B$18</f>
        <v>4031.2574514881803</v>
      </c>
      <c r="AD222" s="102">
        <f>+(AD206)^[1]Japan!$B$18</f>
        <v>4296.7044942710854</v>
      </c>
      <c r="AE222" s="102">
        <f>+(AE206)^[1]Japan!$B$18</f>
        <v>4578.6556087884819</v>
      </c>
      <c r="AF222" s="102">
        <f>+(AF206)^[1]Japan!$B$18</f>
        <v>4883.0384891342737</v>
      </c>
      <c r="AG222" s="102">
        <f>+(AG206)^[1]Japan!$B$18</f>
        <v>5207.1940286568934</v>
      </c>
      <c r="AH222" s="102">
        <f>+(AH206)^[1]Japan!$B$18</f>
        <v>5541.9696443313305</v>
      </c>
      <c r="AI222" s="102">
        <f>+(AI206)^[1]Japan!$B$18</f>
        <v>5889.0083644616789</v>
      </c>
      <c r="AJ222" s="102">
        <f>+(AJ206)^[1]Japan!$B$18</f>
        <v>6249.4400430748765</v>
      </c>
      <c r="AK222" s="102">
        <f>+(AK206)^[1]Japan!$B$18</f>
        <v>6624.16621614218</v>
      </c>
      <c r="AL222" s="102">
        <f>+(AL206)^[1]Japan!$B$18</f>
        <v>7014.0145810185804</v>
      </c>
      <c r="AM222" s="102">
        <f>+(AM206)^[1]Japan!$B$18</f>
        <v>7419.8159487747544</v>
      </c>
      <c r="AN222" s="102">
        <f>+(AN206)^[1]Japan!$B$18</f>
        <v>7842.4401907440379</v>
      </c>
      <c r="AO222" s="102">
        <f>+(AO206)^[1]Japan!$B$18</f>
        <v>8282.8112479443607</v>
      </c>
      <c r="AP222" s="102">
        <f>+(AP206)^[1]Japan!$B$18</f>
        <v>8741.9120356436852</v>
      </c>
      <c r="AQ222" s="102">
        <f>+(AQ206)^[1]Japan!$B$18</f>
        <v>9220.7849462515987</v>
      </c>
      <c r="AR222" s="102">
        <f>+(AR206)^[1]Japan!$B$18</f>
        <v>9720.5308456246094</v>
      </c>
      <c r="AS222" s="102">
        <f>+(AS206)^[1]Japan!$B$18</f>
        <v>10242.307949903843</v>
      </c>
      <c r="AT222" s="102">
        <f>+(AT206)^[1]Japan!$B$18</f>
        <v>10787.331181685764</v>
      </c>
      <c r="AU222" s="102">
        <f>+(AU206)^[1]Japan!$B$18</f>
        <v>11356.872208197237</v>
      </c>
      <c r="AV222" s="102">
        <f>+(AV206)^[1]Japan!$B$18</f>
        <v>11952.260177392036</v>
      </c>
      <c r="AW222" s="102">
        <f>+(AW206)^[1]Japan!$B$18</f>
        <v>12574.883089793035</v>
      </c>
      <c r="AX222" s="102">
        <f>+(AX206)^[1]Japan!$B$18</f>
        <v>13226.189719896511</v>
      </c>
      <c r="AY222" s="102">
        <f>+(AY206)^[1]Japan!$B$18</f>
        <v>13907.692002097776</v>
      </c>
      <c r="AZ222" s="102">
        <f>+(AZ206)^[1]Japan!$B$18</f>
        <v>14620.967807498591</v>
      </c>
      <c r="BA222" s="102">
        <f>+(BA206)^[1]Japan!$B$18</f>
        <v>15367.664052285272</v>
      </c>
      <c r="BB222" s="102">
        <f>+(BB206)^[1]Japan!$B$18</f>
        <v>16149.500092268354</v>
      </c>
      <c r="BC222" s="102">
        <f>+(BC206)^[1]Japan!$B$18</f>
        <v>16968.271370323306</v>
      </c>
      <c r="BD222" s="102">
        <f>+(BD206)^[1]Japan!$B$18</f>
        <v>17825.853293532153</v>
      </c>
      <c r="BE222" s="102">
        <f>+(BE206)^[1]Japan!$B$18</f>
        <v>18724.205324899009</v>
      </c>
      <c r="BF222" s="102">
        <f>+(BF206)^[1]Japan!$B$18</f>
        <v>19665.37528087457</v>
      </c>
      <c r="BG222" s="102">
        <f>+(BG206)^[1]Japan!$B$18</f>
        <v>20651.503830883605</v>
      </c>
      <c r="BH222" s="102">
        <f>+(BH206)^[1]Japan!$B$18</f>
        <v>21684.829198899166</v>
      </c>
      <c r="BI222" s="102">
        <f>+(BI206)^[1]Japan!$B$18</f>
        <v>21684.829198899166</v>
      </c>
    </row>
    <row r="223" spans="1:61" s="103" customFormat="1" x14ac:dyDescent="0.2">
      <c r="A223" s="101" t="s">
        <v>11</v>
      </c>
      <c r="B223" s="102">
        <f>+(B207)^[1]Russia!$B$18</f>
        <v>29.680666810329154</v>
      </c>
      <c r="C223" s="102">
        <f>+(C207)^[1]Russia!$B$18</f>
        <v>47.921476346095346</v>
      </c>
      <c r="D223" s="102">
        <f>+(D207)^[1]Russia!$B$18</f>
        <v>69.792107521726393</v>
      </c>
      <c r="E223" s="102">
        <f>+(E207)^[1]Russia!$B$18</f>
        <v>95.752951935786214</v>
      </c>
      <c r="F223" s="102">
        <f>+(F207)^[1]Russia!$B$18</f>
        <v>126.40774573670548</v>
      </c>
      <c r="G223" s="102">
        <f>+(G207)^[1]Russia!$B$18</f>
        <v>163.06870349443824</v>
      </c>
      <c r="H223" s="102">
        <f>+(H207)^[1]Russia!$B$18</f>
        <v>206.46748615689955</v>
      </c>
      <c r="I223" s="102">
        <f>+(I207)^[1]Russia!$B$18</f>
        <v>256.08424274291025</v>
      </c>
      <c r="J223" s="102">
        <f>+(J207)^[1]Russia!$B$18</f>
        <v>312.10000082611043</v>
      </c>
      <c r="K223" s="102">
        <f>+(K207)^[1]Russia!$B$18</f>
        <v>368.88421954672617</v>
      </c>
      <c r="L223" s="102">
        <f>+(L207)^[1]Russia!$B$18</f>
        <v>431.04389512645565</v>
      </c>
      <c r="M223" s="102">
        <f>+(M207)^[1]Russia!$B$18</f>
        <v>496.34352433345504</v>
      </c>
      <c r="N223" s="102">
        <f>+(N207)^[1]Russia!$B$18</f>
        <v>583.29076507315096</v>
      </c>
      <c r="O223" s="102">
        <f>+(O207)^[1]Russia!$B$18</f>
        <v>673.51531878728611</v>
      </c>
      <c r="P223" s="102">
        <f>+(P207)^[1]Russia!$B$18</f>
        <v>767.83905972519824</v>
      </c>
      <c r="Q223" s="102">
        <f>+(Q207)^[1]Russia!$B$18</f>
        <v>866.69586384339107</v>
      </c>
      <c r="R223" s="102">
        <f>+(R207)^[1]Russia!$B$18</f>
        <v>970.28401638434696</v>
      </c>
      <c r="S223" s="102">
        <f>+(S207)^[1]Russia!$B$18</f>
        <v>1078.6674138242925</v>
      </c>
      <c r="T223" s="102">
        <f>+(T207)^[1]Russia!$B$18</f>
        <v>1191.8412255995522</v>
      </c>
      <c r="U223" s="102">
        <f>+(U207)^[1]Russia!$B$18</f>
        <v>1309.773728453235</v>
      </c>
      <c r="V223" s="102">
        <f>+(V207)^[1]Russia!$B$18</f>
        <v>1433.4507568316881</v>
      </c>
      <c r="W223" s="102">
        <f>+(W207)^[1]Russia!$B$18</f>
        <v>1562.584938344809</v>
      </c>
      <c r="X223" s="102">
        <f>+(X207)^[1]Russia!$B$18</f>
        <v>1695.8034282822562</v>
      </c>
      <c r="Y223" s="102">
        <f>+(Y207)^[1]Russia!$B$18</f>
        <v>1833.355032019351</v>
      </c>
      <c r="Z223" s="102">
        <f>+(Z207)^[1]Russia!$B$18</f>
        <v>1975.4152380878547</v>
      </c>
      <c r="AA223" s="102">
        <f>+(AA207)^[1]Russia!$B$18</f>
        <v>2122.1419733349767</v>
      </c>
      <c r="AB223" s="102">
        <f>+(AB207)^[1]Russia!$B$18</f>
        <v>2273.3495685067105</v>
      </c>
      <c r="AC223" s="102">
        <f>+(AC207)^[1]Russia!$B$18</f>
        <v>2437.5101472330493</v>
      </c>
      <c r="AD223" s="102">
        <f>+(AD207)^[1]Russia!$B$18</f>
        <v>2611.4025712652165</v>
      </c>
      <c r="AE223" s="102">
        <f>+(AE207)^[1]Russia!$B$18</f>
        <v>2794.7692591044729</v>
      </c>
      <c r="AF223" s="102">
        <f>+(AF207)^[1]Russia!$B$18</f>
        <v>2991.0732026414321</v>
      </c>
      <c r="AG223" s="102">
        <f>+(AG207)^[1]Russia!$B$18</f>
        <v>3199.0825894822924</v>
      </c>
      <c r="AH223" s="102">
        <f>+(AH207)^[1]Russia!$B$18</f>
        <v>3413.9579761297773</v>
      </c>
      <c r="AI223" s="102">
        <f>+(AI207)^[1]Russia!$B$18</f>
        <v>3636.7491925891763</v>
      </c>
      <c r="AJ223" s="102">
        <f>+(AJ207)^[1]Russia!$B$18</f>
        <v>3868.2067422532023</v>
      </c>
      <c r="AK223" s="102">
        <f>+(AK207)^[1]Russia!$B$18</f>
        <v>4108.9445980726432</v>
      </c>
      <c r="AL223" s="102">
        <f>+(AL207)^[1]Russia!$B$18</f>
        <v>4359.5281441896823</v>
      </c>
      <c r="AM223" s="102">
        <f>+(AM207)^[1]Russia!$B$18</f>
        <v>4620.5199093068295</v>
      </c>
      <c r="AN223" s="102">
        <f>+(AN207)^[1]Russia!$B$18</f>
        <v>4892.5024253404636</v>
      </c>
      <c r="AO223" s="102">
        <f>+(AO207)^[1]Russia!$B$18</f>
        <v>5176.0890201002348</v>
      </c>
      <c r="AP223" s="102">
        <f>+(AP207)^[1]Russia!$B$18</f>
        <v>5471.9285007560002</v>
      </c>
      <c r="AQ223" s="102">
        <f>+(AQ207)^[1]Russia!$B$18</f>
        <v>5780.7069489653113</v>
      </c>
      <c r="AR223" s="102">
        <f>+(AR207)^[1]Russia!$B$18</f>
        <v>6103.1483240339185</v>
      </c>
      <c r="AS223" s="102">
        <f>+(AS207)^[1]Russia!$B$18</f>
        <v>6440.0147337933322</v>
      </c>
      <c r="AT223" s="102">
        <f>+(AT207)^[1]Russia!$B$18</f>
        <v>6792.1067827730212</v>
      </c>
      <c r="AU223" s="102">
        <f>+(AU207)^[1]Russia!$B$18</f>
        <v>7160.2641717175802</v>
      </c>
      <c r="AV223" s="102">
        <f>+(AV207)^[1]Russia!$B$18</f>
        <v>7545.3666042294135</v>
      </c>
      <c r="AW223" s="102">
        <f>+(AW207)^[1]Russia!$B$18</f>
        <v>7948.3350008351108</v>
      </c>
      <c r="AX223" s="102">
        <f>+(AX207)^[1]Russia!$B$18</f>
        <v>8370.1329979810853</v>
      </c>
      <c r="AY223" s="102">
        <f>+(AY207)^[1]Russia!$B$18</f>
        <v>8811.7687029975332</v>
      </c>
      <c r="AZ223" s="102">
        <f>+(AZ207)^[1]Russia!$B$18</f>
        <v>9274.2966772147538</v>
      </c>
      <c r="BA223" s="102">
        <f>+(BA207)^[1]Russia!$B$18</f>
        <v>9758.8201236630139</v>
      </c>
      <c r="BB223" s="102">
        <f>+(BB207)^[1]Russia!$B$18</f>
        <v>10266.49326089914</v>
      </c>
      <c r="BC223" s="102">
        <f>+(BC207)^[1]Russia!$B$18</f>
        <v>10798.523869451172</v>
      </c>
      <c r="BD223" s="102">
        <f>+(BD207)^[1]Russia!$B$18</f>
        <v>11356.176001741391</v>
      </c>
      <c r="BE223" s="102">
        <f>+(BE207)^[1]Russia!$B$18</f>
        <v>11940.772850032025</v>
      </c>
      <c r="BF223" s="102">
        <f>+(BF207)^[1]Russia!$B$18</f>
        <v>12553.69976996765</v>
      </c>
      <c r="BG223" s="102">
        <f>+(BG207)^[1]Russia!$B$18</f>
        <v>13196.407459749802</v>
      </c>
      <c r="BH223" s="102">
        <f>+(BH207)^[1]Russia!$B$18</f>
        <v>13870.415296971858</v>
      </c>
      <c r="BI223" s="102">
        <f>+(BI207)^[1]Russia!$B$18</f>
        <v>13870.415296971858</v>
      </c>
    </row>
    <row r="224" spans="1:61" s="103" customFormat="1" x14ac:dyDescent="0.2">
      <c r="A224" s="101" t="s">
        <v>42</v>
      </c>
      <c r="B224" s="102">
        <f>+(B208)^[1]Eurasia!$B$18</f>
        <v>8.4964425453158743</v>
      </c>
      <c r="C224" s="102">
        <f>+(C208)^[1]Eurasia!$B$18</f>
        <v>12.406024462937847</v>
      </c>
      <c r="D224" s="102">
        <f>+(D208)^[1]Eurasia!$B$18</f>
        <v>20.656419753123018</v>
      </c>
      <c r="E224" s="102">
        <f>+(E208)^[1]Eurasia!$B$18</f>
        <v>32.052629208009272</v>
      </c>
      <c r="F224" s="102">
        <f>+(F208)^[1]Eurasia!$B$18</f>
        <v>47.327912309575886</v>
      </c>
      <c r="G224" s="102">
        <f>+(G208)^[1]Eurasia!$B$18</f>
        <v>67.27415469483384</v>
      </c>
      <c r="H224" s="102">
        <f>+(H208)^[1]Eurasia!$B$18</f>
        <v>92.763782443284128</v>
      </c>
      <c r="I224" s="102">
        <f>+(I208)^[1]Eurasia!$B$18</f>
        <v>124.24039615826679</v>
      </c>
      <c r="J224" s="102">
        <f>+(J208)^[1]Eurasia!$B$18</f>
        <v>162.24157264585938</v>
      </c>
      <c r="K224" s="102">
        <f>+(K208)^[1]Eurasia!$B$18</f>
        <v>205.22025726830799</v>
      </c>
      <c r="L224" s="102">
        <f>+(L208)^[1]Eurasia!$B$18</f>
        <v>254.86545652935567</v>
      </c>
      <c r="M224" s="102">
        <f>+(M208)^[1]Eurasia!$B$18</f>
        <v>310.81011366462252</v>
      </c>
      <c r="N224" s="102">
        <f>+(N208)^[1]Eurasia!$B$18</f>
        <v>380.34450206961066</v>
      </c>
      <c r="O224" s="102">
        <f>+(O208)^[1]Eurasia!$B$18</f>
        <v>456.55016528300484</v>
      </c>
      <c r="P224" s="102">
        <f>+(P208)^[1]Eurasia!$B$18</f>
        <v>539.6217469056528</v>
      </c>
      <c r="Q224" s="102">
        <f>+(Q208)^[1]Eurasia!$B$18</f>
        <v>629.58235065300312</v>
      </c>
      <c r="R224" s="102">
        <f>+(R208)^[1]Eurasia!$B$18</f>
        <v>726.33740699940324</v>
      </c>
      <c r="S224" s="102">
        <f>+(S208)^[1]Eurasia!$B$18</f>
        <v>829.71819213556034</v>
      </c>
      <c r="T224" s="102">
        <f>+(T208)^[1]Eurasia!$B$18</f>
        <v>939.5160759255723</v>
      </c>
      <c r="U224" s="102">
        <f>+(U208)^[1]Eurasia!$B$18</f>
        <v>1055.5089041304648</v>
      </c>
      <c r="V224" s="102">
        <f>+(V208)^[1]Eurasia!$B$18</f>
        <v>1176.0617488621272</v>
      </c>
      <c r="W224" s="102">
        <f>+(W208)^[1]Eurasia!$B$18</f>
        <v>1301.247230801908</v>
      </c>
      <c r="X224" s="102">
        <f>+(X208)^[1]Eurasia!$B$18</f>
        <v>1432.749416182734</v>
      </c>
      <c r="Y224" s="102">
        <f>+(Y208)^[1]Eurasia!$B$18</f>
        <v>1570.0844495112115</v>
      </c>
      <c r="Z224" s="102">
        <f>+(Z208)^[1]Eurasia!$B$18</f>
        <v>1712.938695851788</v>
      </c>
      <c r="AA224" s="102">
        <f>+(AA208)^[1]Eurasia!$B$18</f>
        <v>1861.1311861920244</v>
      </c>
      <c r="AB224" s="102">
        <f>+(AB208)^[1]Eurasia!$B$18</f>
        <v>2015.3368363911968</v>
      </c>
      <c r="AC224" s="102">
        <f>+(AC208)^[1]Eurasia!$B$18</f>
        <v>2181.4989449250784</v>
      </c>
      <c r="AD224" s="102">
        <f>+(AD208)^[1]Eurasia!$B$18</f>
        <v>2357.7895672544405</v>
      </c>
      <c r="AE224" s="102">
        <f>+(AE208)^[1]Eurasia!$B$18</f>
        <v>2543.9307149399001</v>
      </c>
      <c r="AF224" s="102">
        <f>+(AF208)^[1]Eurasia!$B$18</f>
        <v>2742.9182199649949</v>
      </c>
      <c r="AG224" s="102">
        <f>+(AG208)^[1]Eurasia!$B$18</f>
        <v>2953.6150638203412</v>
      </c>
      <c r="AH224" s="102">
        <f>+(AH208)^[1]Eurasia!$B$18</f>
        <v>3171.6053246184574</v>
      </c>
      <c r="AI224" s="102">
        <f>+(AI208)^[1]Eurasia!$B$18</f>
        <v>3397.7357798287585</v>
      </c>
      <c r="AJ224" s="102">
        <f>+(AJ208)^[1]Eurasia!$B$18</f>
        <v>3632.6202316084159</v>
      </c>
      <c r="AK224" s="102">
        <f>+(AK208)^[1]Eurasia!$B$18</f>
        <v>3876.7779596274736</v>
      </c>
      <c r="AL224" s="102">
        <f>+(AL208)^[1]Eurasia!$B$18</f>
        <v>4130.7076837707164</v>
      </c>
      <c r="AM224" s="102">
        <f>+(AM208)^[1]Eurasia!$B$18</f>
        <v>4394.9250617169018</v>
      </c>
      <c r="AN224" s="102">
        <f>+(AN208)^[1]Eurasia!$B$18</f>
        <v>4669.9804855248303</v>
      </c>
      <c r="AO224" s="102">
        <f>+(AO208)^[1]Eurasia!$B$18</f>
        <v>4956.4666014367804</v>
      </c>
      <c r="AP224" s="102">
        <f>+(AP208)^[1]Eurasia!$B$18</f>
        <v>5255.0207622728458</v>
      </c>
      <c r="AQ224" s="102">
        <f>+(AQ208)^[1]Eurasia!$B$18</f>
        <v>5566.3252268114584</v>
      </c>
      <c r="AR224" s="102">
        <f>+(AR208)^[1]Eurasia!$B$18</f>
        <v>5891.1065779861274</v>
      </c>
      <c r="AS224" s="102">
        <f>+(AS208)^[1]Eurasia!$B$18</f>
        <v>6230.1350921810863</v>
      </c>
      <c r="AT224" s="102">
        <f>+(AT208)^[1]Eurasia!$B$18</f>
        <v>6584.2243939327636</v>
      </c>
      <c r="AU224" s="102">
        <f>+(AU208)^[1]Eurasia!$B$18</f>
        <v>6954.231523141555</v>
      </c>
      <c r="AV224" s="102">
        <f>+(AV208)^[1]Eurasia!$B$18</f>
        <v>7341.0574393823754</v>
      </c>
      <c r="AW224" s="102">
        <f>+(AW208)^[1]Eurasia!$B$18</f>
        <v>7745.6479415287431</v>
      </c>
      <c r="AX224" s="102">
        <f>+(AX208)^[1]Eurasia!$B$18</f>
        <v>8168.9949636812535</v>
      </c>
      <c r="AY224" s="102">
        <f>+(AY208)^[1]Eurasia!$B$18</f>
        <v>8612.1382055816575</v>
      </c>
      <c r="AZ224" s="102">
        <f>+(AZ208)^[1]Eurasia!$B$18</f>
        <v>9076.1670594263069</v>
      </c>
      <c r="BA224" s="102">
        <f>+(BA208)^[1]Eurasia!$B$18</f>
        <v>9562.2228012026062</v>
      </c>
      <c r="BB224" s="102">
        <f>+(BB208)^[1]Eurasia!$B$18</f>
        <v>10071.501021353779</v>
      </c>
      <c r="BC224" s="102">
        <f>+(BC208)^[1]Eurasia!$B$18</f>
        <v>10605.254275824313</v>
      </c>
      <c r="BD224" s="102">
        <f>+(BD208)^[1]Eurasia!$B$18</f>
        <v>11164.794944009787</v>
      </c>
      <c r="BE224" s="102">
        <f>+(BE208)^[1]Eurasia!$B$18</f>
        <v>11751.498284763184</v>
      </c>
      <c r="BF224" s="102">
        <f>+(BF208)^[1]Eurasia!$B$18</f>
        <v>12366.805685455138</v>
      </c>
      <c r="BG224" s="102">
        <f>+(BG208)^[1]Eurasia!$B$18</f>
        <v>13012.228102256004</v>
      </c>
      <c r="BH224" s="102">
        <f>+(BH208)^[1]Eurasia!$B$18</f>
        <v>13689.349692416561</v>
      </c>
      <c r="BI224" s="102">
        <f>+(BI208)^[1]Eurasia!$B$18</f>
        <v>13689.349692416561</v>
      </c>
    </row>
    <row r="225" spans="1:122" s="103" customFormat="1" x14ac:dyDescent="0.2">
      <c r="A225" s="101" t="s">
        <v>13</v>
      </c>
      <c r="B225" s="102">
        <f>+(B209)^[1]China!$B$18</f>
        <v>4.2517250466567384</v>
      </c>
      <c r="C225" s="102">
        <f>+(C209)^[1]China!$B$18</f>
        <v>17.03662997916117</v>
      </c>
      <c r="D225" s="102">
        <f>+(D209)^[1]China!$B$18</f>
        <v>27.52035133066137</v>
      </c>
      <c r="E225" s="102">
        <f>+(E209)^[1]China!$B$18</f>
        <v>41.479239176143786</v>
      </c>
      <c r="F225" s="102">
        <f>+(F209)^[1]China!$B$18</f>
        <v>59.455593271985691</v>
      </c>
      <c r="G225" s="102">
        <f>+(G209)^[1]China!$B$18</f>
        <v>81.835683948488182</v>
      </c>
      <c r="H225" s="102">
        <f>+(H209)^[1]China!$B$18</f>
        <v>109.66877232176283</v>
      </c>
      <c r="I225" s="102">
        <f>+(I209)^[1]China!$B$18</f>
        <v>143.02369204111031</v>
      </c>
      <c r="J225" s="102">
        <f>+(J209)^[1]China!$B$18</f>
        <v>182.30055563638308</v>
      </c>
      <c r="K225" s="102">
        <f>+(K209)^[1]China!$B$18</f>
        <v>224.9057887829866</v>
      </c>
      <c r="L225" s="102">
        <f>+(L209)^[1]China!$B$18</f>
        <v>271.03796326884856</v>
      </c>
      <c r="M225" s="102">
        <f>+(M209)^[1]China!$B$18</f>
        <v>331.9389089055677</v>
      </c>
      <c r="N225" s="102">
        <f>+(N209)^[1]China!$B$18</f>
        <v>391.4321585265215</v>
      </c>
      <c r="O225" s="102">
        <f>+(O209)^[1]China!$B$18</f>
        <v>455.8544084451342</v>
      </c>
      <c r="P225" s="102">
        <f>+(P209)^[1]China!$B$18</f>
        <v>524.40539511130339</v>
      </c>
      <c r="Q225" s="102">
        <f>+(Q209)^[1]China!$B$18</f>
        <v>596.29503575553701</v>
      </c>
      <c r="R225" s="102">
        <f>+(R209)^[1]China!$B$18</f>
        <v>670.73015314728912</v>
      </c>
      <c r="S225" s="102">
        <f>+(S209)^[1]China!$B$18</f>
        <v>746.92411790752658</v>
      </c>
      <c r="T225" s="102">
        <f>+(T209)^[1]China!$B$18</f>
        <v>824.10751583158572</v>
      </c>
      <c r="U225" s="102">
        <f>+(U209)^[1]China!$B$18</f>
        <v>901.53818645966192</v>
      </c>
      <c r="V225" s="102">
        <f>+(V209)^[1]China!$B$18</f>
        <v>977.3637553276028</v>
      </c>
      <c r="W225" s="102">
        <f>+(W209)^[1]China!$B$18</f>
        <v>1051.1355731695087</v>
      </c>
      <c r="X225" s="102">
        <f>+(X209)^[1]China!$B$18</f>
        <v>1123.6257854118301</v>
      </c>
      <c r="Y225" s="102">
        <f>+(Y209)^[1]China!$B$18</f>
        <v>1193.9516637695367</v>
      </c>
      <c r="Z225" s="102">
        <f>+(Z209)^[1]China!$B$18</f>
        <v>1261.366511941309</v>
      </c>
      <c r="AA225" s="102">
        <f>+(AA209)^[1]China!$B$18</f>
        <v>1325.2453330871101</v>
      </c>
      <c r="AB225" s="102">
        <f>+(AB209)^[1]China!$B$18</f>
        <v>1385.4547352219981</v>
      </c>
      <c r="AC225" s="102">
        <f>+(AC209)^[1]China!$B$18</f>
        <v>1447.2558844100304</v>
      </c>
      <c r="AD225" s="102">
        <f>+(AD209)^[1]China!$B$18</f>
        <v>1508.7884664639946</v>
      </c>
      <c r="AE225" s="102">
        <f>+(AE209)^[1]China!$B$18</f>
        <v>1569.7878325614934</v>
      </c>
      <c r="AF225" s="102">
        <f>+(AF209)^[1]China!$B$18</f>
        <v>1632.4843492984526</v>
      </c>
      <c r="AG225" s="102">
        <f>+(AG209)^[1]China!$B$18</f>
        <v>1696.1534952275676</v>
      </c>
      <c r="AH225" s="102">
        <f>+(AH209)^[1]China!$B$18</f>
        <v>1757.7062659342432</v>
      </c>
      <c r="AI225" s="102">
        <f>+(AI209)^[1]China!$B$18</f>
        <v>1817.4645729641056</v>
      </c>
      <c r="AJ225" s="102">
        <f>+(AJ209)^[1]China!$B$18</f>
        <v>1875.6355088341493</v>
      </c>
      <c r="AK225" s="102">
        <f>+(AK209)^[1]China!$B$18</f>
        <v>1932.2967776448593</v>
      </c>
      <c r="AL225" s="102">
        <f>+(AL209)^[1]China!$B$18</f>
        <v>1987.459765498857</v>
      </c>
      <c r="AM225" s="102">
        <f>+(AM209)^[1]China!$B$18</f>
        <v>2041.103210516002</v>
      </c>
      <c r="AN225" s="102">
        <f>+(AN209)^[1]China!$B$18</f>
        <v>2093.1896106035156</v>
      </c>
      <c r="AO225" s="102">
        <f>+(AO209)^[1]China!$B$18</f>
        <v>2143.672840399608</v>
      </c>
      <c r="AP225" s="102">
        <f>+(AP209)^[1]China!$B$18</f>
        <v>2192.5014641451735</v>
      </c>
      <c r="AQ225" s="102">
        <f>+(AQ209)^[1]China!$B$18</f>
        <v>2239.6200449586904</v>
      </c>
      <c r="AR225" s="102">
        <f>+(AR209)^[1]China!$B$18</f>
        <v>2284.969602079861</v>
      </c>
      <c r="AS225" s="102">
        <f>+(AS209)^[1]China!$B$18</f>
        <v>2328.4877765558745</v>
      </c>
      <c r="AT225" s="102">
        <f>+(AT209)^[1]China!$B$18</f>
        <v>2370.1089691154848</v>
      </c>
      <c r="AU225" s="102">
        <f>+(AU209)^[1]China!$B$18</f>
        <v>2409.7645697501721</v>
      </c>
      <c r="AV225" s="102">
        <f>+(AV209)^[1]China!$B$18</f>
        <v>2447.3833315951233</v>
      </c>
      <c r="AW225" s="102">
        <f>+(AW209)^[1]China!$B$18</f>
        <v>2482.8919128977204</v>
      </c>
      <c r="AX225" s="102">
        <f>+(AX209)^[1]China!$B$18</f>
        <v>2516.2156001788917</v>
      </c>
      <c r="AY225" s="102">
        <f>+(AY209)^[1]China!$B$18</f>
        <v>2547.2792231645767</v>
      </c>
      <c r="AZ225" s="102">
        <f>+(AZ209)^[1]China!$B$18</f>
        <v>2576.0082728627253</v>
      </c>
      <c r="BA225" s="102">
        <f>+(BA209)^[1]China!$B$18</f>
        <v>2602.3302360265498</v>
      </c>
      <c r="BB225" s="102">
        <f>+(BB209)^[1]China!$B$18</f>
        <v>2626.1761611626362</v>
      </c>
      <c r="BC225" s="102">
        <f>+(BC209)^[1]China!$B$18</f>
        <v>2647.4824727807427</v>
      </c>
      <c r="BD225" s="102">
        <f>+(BD209)^[1]China!$B$18</f>
        <v>2666.1930515706631</v>
      </c>
      <c r="BE225" s="102">
        <f>+(BE209)^[1]China!$B$18</f>
        <v>2682.2615985843131</v>
      </c>
      <c r="BF225" s="102">
        <f>+(BF209)^[1]China!$B$18</f>
        <v>2695.6543013246146</v>
      </c>
      <c r="BG225" s="102">
        <f>+(BG209)^[1]China!$B$18</f>
        <v>2706.3528189980616</v>
      </c>
      <c r="BH225" s="102">
        <f>+(BH209)^[1]China!$B$18</f>
        <v>2714.3576032763876</v>
      </c>
      <c r="BI225" s="102">
        <f>+(BI209)^[1]China!$B$18</f>
        <v>2714.3576032763876</v>
      </c>
    </row>
    <row r="226" spans="1:122" s="103" customFormat="1" x14ac:dyDescent="0.2">
      <c r="A226" s="101" t="s">
        <v>14</v>
      </c>
      <c r="B226" s="102">
        <f>+(B210)^[1]India!$B$18</f>
        <v>1.9576620477276798</v>
      </c>
      <c r="C226" s="102">
        <f>+(C210)^[1]India!$B$18</f>
        <v>4.3614055773481155</v>
      </c>
      <c r="D226" s="102">
        <f>+(D210)^[1]India!$B$18</f>
        <v>7.8802905214124808</v>
      </c>
      <c r="E226" s="102">
        <f>+(E210)^[1]India!$B$18</f>
        <v>13.126461835193313</v>
      </c>
      <c r="F226" s="102">
        <f>+(F210)^[1]India!$B$18</f>
        <v>20.777266689407607</v>
      </c>
      <c r="G226" s="102">
        <f>+(G210)^[1]India!$B$18</f>
        <v>31.267448339982494</v>
      </c>
      <c r="H226" s="102">
        <f>+(H210)^[1]India!$B$18</f>
        <v>45.022230443975062</v>
      </c>
      <c r="I226" s="102">
        <f>+(I210)^[1]India!$B$18</f>
        <v>62.668585082073093</v>
      </c>
      <c r="J226" s="102">
        <f>+(J210)^[1]India!$B$18</f>
        <v>84.685010020340542</v>
      </c>
      <c r="K226" s="102">
        <f>+(K210)^[1]India!$B$18</f>
        <v>111.50626521550124</v>
      </c>
      <c r="L226" s="102">
        <f>+(L210)^[1]India!$B$18</f>
        <v>143.46811751485757</v>
      </c>
      <c r="M226" s="102">
        <f>+(M210)^[1]India!$B$18</f>
        <v>180.54714984496792</v>
      </c>
      <c r="N226" s="102">
        <f>+(N210)^[1]India!$B$18</f>
        <v>224.59943742671365</v>
      </c>
      <c r="O226" s="102">
        <f>+(O210)^[1]India!$B$18</f>
        <v>274.09701295990942</v>
      </c>
      <c r="P226" s="102">
        <f>+(P210)^[1]India!$B$18</f>
        <v>329.04556732569961</v>
      </c>
      <c r="Q226" s="102">
        <f>+(Q210)^[1]India!$B$18</f>
        <v>389.34898971130701</v>
      </c>
      <c r="R226" s="102">
        <f>+(R210)^[1]India!$B$18</f>
        <v>454.83131524759341</v>
      </c>
      <c r="S226" s="102">
        <f>+(S210)^[1]India!$B$18</f>
        <v>525.25773031452434</v>
      </c>
      <c r="T226" s="102">
        <f>+(T210)^[1]India!$B$18</f>
        <v>600.35369886008516</v>
      </c>
      <c r="U226" s="102">
        <f>+(U210)^[1]India!$B$18</f>
        <v>679.82165845098677</v>
      </c>
      <c r="V226" s="102">
        <f>+(V210)^[1]India!$B$18</f>
        <v>760.57789812064721</v>
      </c>
      <c r="W226" s="102">
        <f>+(W210)^[1]India!$B$18</f>
        <v>842.82026700306301</v>
      </c>
      <c r="X226" s="102">
        <f>+(X210)^[1]India!$B$18</f>
        <v>929.89794610847821</v>
      </c>
      <c r="Y226" s="102">
        <f>+(Y210)^[1]India!$B$18</f>
        <v>1020.876892792769</v>
      </c>
      <c r="Z226" s="102">
        <f>+(Z210)^[1]India!$B$18</f>
        <v>1115.0833701047598</v>
      </c>
      <c r="AA226" s="102">
        <f>+(AA210)^[1]India!$B$18</f>
        <v>1212.0235068586398</v>
      </c>
      <c r="AB226" s="102">
        <f>+(AB210)^[1]India!$B$18</f>
        <v>1312.1505587272984</v>
      </c>
      <c r="AC226" s="102">
        <f>+(AC210)^[1]India!$B$18</f>
        <v>1421.6562474762477</v>
      </c>
      <c r="AD226" s="102">
        <f>+(AD210)^[1]India!$B$18</f>
        <v>1538.3592003079702</v>
      </c>
      <c r="AE226" s="102">
        <f>+(AE210)^[1]India!$B$18</f>
        <v>1661.7509656355458</v>
      </c>
      <c r="AF226" s="102">
        <f>+(AF210)^[1]India!$B$18</f>
        <v>1793.3137815883267</v>
      </c>
      <c r="AG226" s="102">
        <f>+(AG210)^[1]India!$B$18</f>
        <v>1932.0293956350858</v>
      </c>
      <c r="AH226" s="102">
        <f>+(AH210)^[1]India!$B$18</f>
        <v>2074.886891168846</v>
      </c>
      <c r="AI226" s="102">
        <f>+(AI210)^[1]India!$B$18</f>
        <v>2222.1139165731406</v>
      </c>
      <c r="AJ226" s="102">
        <f>+(AJ210)^[1]India!$B$18</f>
        <v>2373.8362355368145</v>
      </c>
      <c r="AK226" s="102">
        <f>+(AK210)^[1]India!$B$18</f>
        <v>2530.1497401830256</v>
      </c>
      <c r="AL226" s="102">
        <f>+(AL210)^[1]India!$B$18</f>
        <v>2691.1595576394325</v>
      </c>
      <c r="AM226" s="102">
        <f>+(AM210)^[1]India!$B$18</f>
        <v>2856.9966653973856</v>
      </c>
      <c r="AN226" s="102">
        <f>+(AN210)^[1]India!$B$18</f>
        <v>3027.8228411495015</v>
      </c>
      <c r="AO226" s="102">
        <f>+(AO210)^[1]India!$B$18</f>
        <v>3203.8299723899681</v>
      </c>
      <c r="AP226" s="102">
        <f>+(AP210)^[1]India!$B$18</f>
        <v>3385.2369789147106</v>
      </c>
      <c r="AQ226" s="102">
        <f>+(AQ210)^[1]India!$B$18</f>
        <v>3572.2860312156299</v>
      </c>
      <c r="AR226" s="102">
        <f>+(AR210)^[1]India!$B$18</f>
        <v>3765.2388772014374</v>
      </c>
      <c r="AS226" s="102">
        <f>+(AS210)^[1]India!$B$18</f>
        <v>3964.3736209467584</v>
      </c>
      <c r="AT226" s="102">
        <f>+(AT210)^[1]India!$B$18</f>
        <v>4169.9820552800311</v>
      </c>
      <c r="AU226" s="102">
        <f>+(AU210)^[1]India!$B$18</f>
        <v>4382.3675333646606</v>
      </c>
      <c r="AV226" s="102">
        <f>+(AV210)^[1]India!$B$18</f>
        <v>4601.8433148950799</v>
      </c>
      <c r="AW226" s="102">
        <f>+(AW210)^[1]India!$B$18</f>
        <v>4828.731307490707</v>
      </c>
      <c r="AX226" s="102">
        <f>+(AX210)^[1]India!$B$18</f>
        <v>5063.3611254131238</v>
      </c>
      <c r="AY226" s="102">
        <f>+(AY210)^[1]India!$B$18</f>
        <v>5306.0693963086715</v>
      </c>
      <c r="AZ226" s="102">
        <f>+(AZ210)^[1]India!$B$18</f>
        <v>5557.1992574074284</v>
      </c>
      <c r="BA226" s="102">
        <f>+(BA210)^[1]India!$B$18</f>
        <v>5817.0999931551232</v>
      </c>
      <c r="BB226" s="102">
        <f>+(BB210)^[1]India!$B$18</f>
        <v>6086.1267756255747</v>
      </c>
      <c r="BC226" s="102">
        <f>+(BC210)^[1]India!$B$18</f>
        <v>6364.6404769545998</v>
      </c>
      <c r="BD226" s="102">
        <f>+(BD210)^[1]India!$B$18</f>
        <v>6653.0075294738681</v>
      </c>
      <c r="BE226" s="102">
        <f>+(BE210)^[1]India!$B$18</f>
        <v>6951.5998143620673</v>
      </c>
      <c r="BF226" s="102">
        <f>+(BF210)^[1]India!$B$18</f>
        <v>7260.7945636749519</v>
      </c>
      <c r="BG226" s="102">
        <f>+(BG210)^[1]India!$B$18</f>
        <v>7580.9742637624586</v>
      </c>
      <c r="BH226" s="102">
        <f>+(BH210)^[1]India!$B$18</f>
        <v>7912.5265505057987</v>
      </c>
      <c r="BI226" s="102">
        <f>+(BI210)^[1]India!$B$18</f>
        <v>7912.5265505057987</v>
      </c>
    </row>
    <row r="227" spans="1:122" s="103" customFormat="1" x14ac:dyDescent="0.2">
      <c r="A227" s="101" t="s">
        <v>15</v>
      </c>
      <c r="B227" s="102">
        <f>+(B211)^[1]MidEast!$B$18</f>
        <v>15.599047040985921</v>
      </c>
      <c r="C227" s="102">
        <f>+(C211)^[1]MidEast!$B$18</f>
        <v>25.312222262708076</v>
      </c>
      <c r="D227" s="102">
        <f>+(D211)^[1]MidEast!$B$18</f>
        <v>38.406693256985264</v>
      </c>
      <c r="E227" s="102">
        <f>+(E211)^[1]MidEast!$B$18</f>
        <v>54.860073475495035</v>
      </c>
      <c r="F227" s="102">
        <f>+(F211)^[1]MidEast!$B$18</f>
        <v>75.643992289638874</v>
      </c>
      <c r="G227" s="102">
        <f>+(G211)^[1]MidEast!$B$18</f>
        <v>100.36219244242756</v>
      </c>
      <c r="H227" s="102">
        <f>+(H211)^[1]MidEast!$B$18</f>
        <v>129.06171463087634</v>
      </c>
      <c r="I227" s="102">
        <f>+(I211)^[1]MidEast!$B$18</f>
        <v>162.25775590114802</v>
      </c>
      <c r="J227" s="102">
        <f>+(J211)^[1]MidEast!$B$18</f>
        <v>200.06652617500413</v>
      </c>
      <c r="K227" s="102">
        <f>+(K211)^[1]MidEast!$B$18</f>
        <v>245.82197548729749</v>
      </c>
      <c r="L227" s="102">
        <f>+(L211)^[1]MidEast!$B$18</f>
        <v>298.49302782806876</v>
      </c>
      <c r="M227" s="102">
        <f>+(M211)^[1]MidEast!$B$18</f>
        <v>346.53632338051142</v>
      </c>
      <c r="N227" s="102">
        <f>+(N211)^[1]MidEast!$B$18</f>
        <v>409.5370108238717</v>
      </c>
      <c r="O227" s="102">
        <f>+(O211)^[1]MidEast!$B$18</f>
        <v>475.22624153963625</v>
      </c>
      <c r="P227" s="102">
        <f>+(P211)^[1]MidEast!$B$18</f>
        <v>544.00676358543649</v>
      </c>
      <c r="Q227" s="102">
        <f>+(Q211)^[1]MidEast!$B$18</f>
        <v>616.03523990701035</v>
      </c>
      <c r="R227" s="102">
        <f>+(R211)^[1]MidEast!$B$18</f>
        <v>691.31990180130254</v>
      </c>
      <c r="S227" s="102">
        <f>+(S211)^[1]MidEast!$B$18</f>
        <v>769.78454841537246</v>
      </c>
      <c r="T227" s="102">
        <f>+(T211)^[1]MidEast!$B$18</f>
        <v>851.3114229283176</v>
      </c>
      <c r="U227" s="102">
        <f>+(U211)^[1]MidEast!$B$18</f>
        <v>935.76932968101369</v>
      </c>
      <c r="V227" s="102">
        <f>+(V211)^[1]MidEast!$B$18</f>
        <v>1019.5612480398707</v>
      </c>
      <c r="W227" s="102">
        <f>+(W211)^[1]MidEast!$B$18</f>
        <v>1103.4033427356346</v>
      </c>
      <c r="X227" s="102">
        <f>+(X211)^[1]MidEast!$B$18</f>
        <v>1191.6925237153887</v>
      </c>
      <c r="Y227" s="102">
        <f>+(Y211)^[1]MidEast!$B$18</f>
        <v>1283.4836786553362</v>
      </c>
      <c r="Z227" s="102">
        <f>+(Z211)^[1]MidEast!$B$18</f>
        <v>1378.1981524764171</v>
      </c>
      <c r="AA227" s="102">
        <f>+(AA211)^[1]MidEast!$B$18</f>
        <v>1475.500877618595</v>
      </c>
      <c r="AB227" s="102">
        <f>+(AB211)^[1]MidEast!$B$18</f>
        <v>1575.5291229920733</v>
      </c>
      <c r="AC227" s="102">
        <f>+(AC211)^[1]MidEast!$B$18</f>
        <v>1686.1844168172865</v>
      </c>
      <c r="AD227" s="102">
        <f>+(AD211)^[1]MidEast!$B$18</f>
        <v>1804.462998822733</v>
      </c>
      <c r="AE227" s="102">
        <f>+(AE211)^[1]MidEast!$B$18</f>
        <v>1929.8970698910773</v>
      </c>
      <c r="AF227" s="102">
        <f>+(AF211)^[1]MidEast!$B$18</f>
        <v>2064.1829835710219</v>
      </c>
      <c r="AG227" s="102">
        <f>+(AG211)^[1]MidEast!$B$18</f>
        <v>2206.3495111144489</v>
      </c>
      <c r="AH227" s="102">
        <f>+(AH211)^[1]MidEast!$B$18</f>
        <v>2353.3694165422967</v>
      </c>
      <c r="AI227" s="102">
        <f>+(AI211)^[1]MidEast!$B$18</f>
        <v>2505.6507880001031</v>
      </c>
      <c r="AJ227" s="102">
        <f>+(AJ211)^[1]MidEast!$B$18</f>
        <v>2663.4860431049351</v>
      </c>
      <c r="AK227" s="102">
        <f>+(AK211)^[1]MidEast!$B$18</f>
        <v>2827.1283199274662</v>
      </c>
      <c r="AL227" s="102">
        <f>+(AL211)^[1]MidEast!$B$18</f>
        <v>2996.835130880424</v>
      </c>
      <c r="AM227" s="102">
        <f>+(AM211)^[1]MidEast!$B$18</f>
        <v>3172.8878342558719</v>
      </c>
      <c r="AN227" s="102">
        <f>+(AN211)^[1]MidEast!$B$18</f>
        <v>3355.5987073603424</v>
      </c>
      <c r="AO227" s="102">
        <f>+(AO211)^[1]MidEast!$B$18</f>
        <v>3545.3120654153399</v>
      </c>
      <c r="AP227" s="102">
        <f>+(AP211)^[1]MidEast!$B$18</f>
        <v>3742.4028458611251</v>
      </c>
      <c r="AQ227" s="102">
        <f>+(AQ211)^[1]MidEast!$B$18</f>
        <v>3947.2744007786764</v>
      </c>
      <c r="AR227" s="102">
        <f>+(AR211)^[1]MidEast!$B$18</f>
        <v>4160.3563293496845</v>
      </c>
      <c r="AS227" s="102">
        <f>+(AS211)^[1]MidEast!$B$18</f>
        <v>4382.1027016317421</v>
      </c>
      <c r="AT227" s="102">
        <f>+(AT211)^[1]MidEast!$B$18</f>
        <v>4612.9907818153042</v>
      </c>
      <c r="AU227" s="102">
        <f>+(AU211)^[1]MidEast!$B$18</f>
        <v>4853.5202443367671</v>
      </c>
      <c r="AV227" s="102">
        <f>+(AV211)^[1]MidEast!$B$18</f>
        <v>5104.2128287006926</v>
      </c>
      <c r="AW227" s="102">
        <f>+(AW211)^[1]MidEast!$B$18</f>
        <v>5365.6123650969939</v>
      </c>
      <c r="AX227" s="102">
        <f>+(AX211)^[1]MidEast!$B$18</f>
        <v>5638.2851049012042</v>
      </c>
      <c r="AY227" s="102">
        <f>+(AY211)^[1]MidEast!$B$18</f>
        <v>5922.8202985627131</v>
      </c>
      <c r="AZ227" s="102">
        <f>+(AZ211)^[1]MidEast!$B$18</f>
        <v>6219.8309735662378</v>
      </c>
      <c r="BA227" s="102">
        <f>+(BA211)^[1]MidEast!$B$18</f>
        <v>6529.9548749508149</v>
      </c>
      <c r="BB227" s="102">
        <f>+(BB211)^[1]MidEast!$B$18</f>
        <v>6853.8555394335817</v>
      </c>
      <c r="BC227" s="102">
        <f>+(BC211)^[1]MidEast!$B$18</f>
        <v>7192.2234812953011</v>
      </c>
      <c r="BD227" s="102">
        <f>+(BD211)^[1]MidEast!$B$18</f>
        <v>7545.777473909623</v>
      </c>
      <c r="BE227" s="102">
        <f>+(BE211)^[1]MidEast!$B$18</f>
        <v>7915.265915322896</v>
      </c>
      <c r="BF227" s="102">
        <f>+(BF211)^[1]MidEast!$B$18</f>
        <v>8301.4682698211964</v>
      </c>
      <c r="BG227" s="102">
        <f>+(BG211)^[1]MidEast!$B$18</f>
        <v>8705.1965801563219</v>
      </c>
      <c r="BH227" s="102">
        <f>+(BH211)^[1]MidEast!$B$18</f>
        <v>9127.2970472066718</v>
      </c>
      <c r="BI227" s="102">
        <f>+(BI211)^[1]MidEast!$B$18</f>
        <v>9127.2970472066718</v>
      </c>
    </row>
    <row r="228" spans="1:122" s="103" customFormat="1" x14ac:dyDescent="0.2">
      <c r="A228" s="101" t="s">
        <v>16</v>
      </c>
      <c r="B228" s="102">
        <f>+(B212)^[1]Africa!$B$18</f>
        <v>1.2996994918834321</v>
      </c>
      <c r="C228" s="102">
        <f>+(C212)^[1]Africa!$B$18</f>
        <v>2.408920789805296</v>
      </c>
      <c r="D228" s="102">
        <f>+(D212)^[1]Africa!$B$18</f>
        <v>4.4470436504203255</v>
      </c>
      <c r="E228" s="102">
        <f>+(E212)^[1]Africa!$B$18</f>
        <v>7.5862512879261992</v>
      </c>
      <c r="F228" s="102">
        <f>+(F212)^[1]Africa!$B$18</f>
        <v>12.419964236844342</v>
      </c>
      <c r="G228" s="102">
        <f>+(G212)^[1]Africa!$B$18</f>
        <v>19.192244200070736</v>
      </c>
      <c r="H228" s="102">
        <f>+(H212)^[1]Africa!$B$18</f>
        <v>27.971875435768268</v>
      </c>
      <c r="I228" s="102">
        <f>+(I212)^[1]Africa!$B$18</f>
        <v>39.348019091855384</v>
      </c>
      <c r="J228" s="102">
        <f>+(J212)^[1]Africa!$B$18</f>
        <v>53.656626094600185</v>
      </c>
      <c r="K228" s="102">
        <f>+(K212)^[1]Africa!$B$18</f>
        <v>72.406889133528736</v>
      </c>
      <c r="L228" s="102">
        <f>+(L212)^[1]Africa!$B$18</f>
        <v>95.123225134335186</v>
      </c>
      <c r="M228" s="102">
        <f>+(M212)^[1]Africa!$B$18</f>
        <v>121.19767665028677</v>
      </c>
      <c r="N228" s="102">
        <f>+(N212)^[1]Africa!$B$18</f>
        <v>150.56731478323198</v>
      </c>
      <c r="O228" s="102">
        <f>+(O212)^[1]Africa!$B$18</f>
        <v>183.70039255855497</v>
      </c>
      <c r="P228" s="102">
        <f>+(P212)^[1]Africa!$B$18</f>
        <v>220.46477577524274</v>
      </c>
      <c r="Q228" s="102">
        <f>+(Q212)^[1]Africa!$B$18</f>
        <v>260.66261669986807</v>
      </c>
      <c r="R228" s="102">
        <f>+(R212)^[1]Africa!$B$18</f>
        <v>304.04378879136755</v>
      </c>
      <c r="S228" s="102">
        <f>+(S212)^[1]Africa!$B$18</f>
        <v>350.32063135568393</v>
      </c>
      <c r="T228" s="102">
        <f>+(T212)^[1]Africa!$B$18</f>
        <v>399.18230165207655</v>
      </c>
      <c r="U228" s="102">
        <f>+(U212)^[1]Africa!$B$18</f>
        <v>450.30791738832193</v>
      </c>
      <c r="V228" s="102">
        <f>+(V212)^[1]Africa!$B$18</f>
        <v>501.49355495984952</v>
      </c>
      <c r="W228" s="102">
        <f>+(W212)^[1]Africa!$B$18</f>
        <v>552.74267419107457</v>
      </c>
      <c r="X228" s="102">
        <f>+(X212)^[1]Africa!$B$18</f>
        <v>603.45799476188529</v>
      </c>
      <c r="Y228" s="102">
        <f>+(Y212)^[1]Africa!$B$18</f>
        <v>656.45894920251942</v>
      </c>
      <c r="Z228" s="102">
        <f>+(Z212)^[1]Africa!$B$18</f>
        <v>710.83922134890224</v>
      </c>
      <c r="AA228" s="102">
        <f>+(AA212)^[1]Africa!$B$18</f>
        <v>765.95798555685349</v>
      </c>
      <c r="AB228" s="102">
        <f>+(AB212)^[1]Africa!$B$18</f>
        <v>822.46862935763158</v>
      </c>
      <c r="AC228" s="102">
        <f>+(AC212)^[1]Africa!$B$18</f>
        <v>883.69967691726345</v>
      </c>
      <c r="AD228" s="102">
        <f>+(AD212)^[1]Africa!$B$18</f>
        <v>948.65663206926206</v>
      </c>
      <c r="AE228" s="102">
        <f>+(AE212)^[1]Africa!$B$18</f>
        <v>1016.9516933245962</v>
      </c>
      <c r="AF228" s="102">
        <f>+(AF212)^[1]Africa!$B$18</f>
        <v>1089.4121300510242</v>
      </c>
      <c r="AG228" s="102">
        <f>+(AG212)^[1]Africa!$B$18</f>
        <v>1165.3769679337086</v>
      </c>
      <c r="AH228" s="102">
        <f>+(AH212)^[1]Africa!$B$18</f>
        <v>1242.9835669129943</v>
      </c>
      <c r="AI228" s="102">
        <f>+(AI212)^[1]Africa!$B$18</f>
        <v>1322.2873312602956</v>
      </c>
      <c r="AJ228" s="102">
        <f>+(AJ212)^[1]Africa!$B$18</f>
        <v>1403.3067245262048</v>
      </c>
      <c r="AK228" s="102">
        <f>+(AK212)^[1]Africa!$B$18</f>
        <v>1486.046022510264</v>
      </c>
      <c r="AL228" s="102">
        <f>+(AL212)^[1]Africa!$B$18</f>
        <v>1570.5180208794625</v>
      </c>
      <c r="AM228" s="102">
        <f>+(AM212)^[1]Africa!$B$18</f>
        <v>1656.752822700121</v>
      </c>
      <c r="AN228" s="102">
        <f>+(AN212)^[1]Africa!$B$18</f>
        <v>1744.7995601711236</v>
      </c>
      <c r="AO228" s="102">
        <f>+(AO212)^[1]Africa!$B$18</f>
        <v>1834.7249025873703</v>
      </c>
      <c r="AP228" s="102">
        <f>+(AP212)^[1]Africa!$B$18</f>
        <v>1926.6103591907652</v>
      </c>
      <c r="AQ228" s="102">
        <f>+(AQ212)^[1]Africa!$B$18</f>
        <v>2020.549368614362</v>
      </c>
      <c r="AR228" s="102">
        <f>+(AR212)^[1]Africa!$B$18</f>
        <v>2116.6446207551676</v>
      </c>
      <c r="AS228" s="102">
        <f>+(AS212)^[1]Africa!$B$18</f>
        <v>2215.0057744320325</v>
      </c>
      <c r="AT228" s="102">
        <f>+(AT212)^[1]Africa!$B$18</f>
        <v>2315.7475959290364</v>
      </c>
      <c r="AU228" s="102">
        <f>+(AU212)^[1]Africa!$B$18</f>
        <v>2418.9884820906541</v>
      </c>
      <c r="AV228" s="102">
        <f>+(AV212)^[1]Africa!$B$18</f>
        <v>2524.8493095879126</v>
      </c>
      <c r="AW228" s="102">
        <f>+(AW212)^[1]Africa!$B$18</f>
        <v>2633.4525489866833</v>
      </c>
      <c r="AX228" s="102">
        <f>+(AX212)^[1]Africa!$B$18</f>
        <v>2744.9215875965087</v>
      </c>
      <c r="AY228" s="102">
        <f>+(AY212)^[1]Africa!$B$18</f>
        <v>2859.3802133260288</v>
      </c>
      <c r="AZ228" s="102">
        <f>+(AZ212)^[1]Africa!$B$18</f>
        <v>2976.9522203238312</v>
      </c>
      <c r="BA228" s="102">
        <f>+(BA212)^[1]Africa!$B$18</f>
        <v>3097.7611049303646</v>
      </c>
      <c r="BB228" s="102">
        <f>+(BB212)^[1]Africa!$B$18</f>
        <v>3221.9298270369027</v>
      </c>
      <c r="BC228" s="102">
        <f>+(BC212)^[1]Africa!$B$18</f>
        <v>3349.5806173186843</v>
      </c>
      <c r="BD228" s="102">
        <f>+(BD212)^[1]Africa!$B$18</f>
        <v>3480.8348151048313</v>
      </c>
      <c r="BE228" s="102">
        <f>+(BE212)^[1]Africa!$B$18</f>
        <v>3615.8127250354005</v>
      </c>
      <c r="BF228" s="102">
        <f>+(BF212)^[1]Africa!$B$18</f>
        <v>3754.633483305196</v>
      </c>
      <c r="BG228" s="102">
        <f>+(BG212)^[1]Africa!$B$18</f>
        <v>3897.4149263529753</v>
      </c>
      <c r="BH228" s="102">
        <f>+(BH212)^[1]Africa!$B$18</f>
        <v>4044.2734564498519</v>
      </c>
      <c r="BI228" s="102">
        <f>+(BI212)^[1]Africa!$B$18</f>
        <v>4044.2734564498519</v>
      </c>
    </row>
    <row r="229" spans="1:122" s="103" customFormat="1" x14ac:dyDescent="0.2">
      <c r="A229" s="101" t="s">
        <v>17</v>
      </c>
      <c r="B229" s="102">
        <f>+(B213)^[1]LatAm!$B$18</f>
        <v>15.678487569688475</v>
      </c>
      <c r="C229" s="102">
        <f>+(C213)^[1]LatAm!$B$18</f>
        <v>25.975368031985838</v>
      </c>
      <c r="D229" s="102">
        <f>+(D213)^[1]LatAm!$B$18</f>
        <v>41.140146874130252</v>
      </c>
      <c r="E229" s="102">
        <f>+(E213)^[1]LatAm!$B$18</f>
        <v>61.360517600464604</v>
      </c>
      <c r="F229" s="102">
        <f>+(F213)^[1]LatAm!$B$18</f>
        <v>87.451873664905079</v>
      </c>
      <c r="G229" s="102">
        <f>+(G213)^[1]LatAm!$B$18</f>
        <v>119.82681949881146</v>
      </c>
      <c r="H229" s="102">
        <f>+(H213)^[1]LatAm!$B$18</f>
        <v>159.35911328298576</v>
      </c>
      <c r="I229" s="102">
        <f>+(I213)^[1]LatAm!$B$18</f>
        <v>206.59072186033683</v>
      </c>
      <c r="J229" s="102">
        <f>+(J213)^[1]LatAm!$B$18</f>
        <v>261.95745839298553</v>
      </c>
      <c r="K229" s="102">
        <f>+(K213)^[1]LatAm!$B$18</f>
        <v>325.61220943312571</v>
      </c>
      <c r="L229" s="102">
        <f>+(L213)^[1]LatAm!$B$18</f>
        <v>399.02208360838216</v>
      </c>
      <c r="M229" s="102">
        <f>+(M213)^[1]LatAm!$B$18</f>
        <v>473.93074006539672</v>
      </c>
      <c r="N229" s="102">
        <f>+(N213)^[1]LatAm!$B$18</f>
        <v>570.49030301746575</v>
      </c>
      <c r="O229" s="102">
        <f>+(O213)^[1]LatAm!$B$18</f>
        <v>673.74995627006854</v>
      </c>
      <c r="P229" s="102">
        <f>+(P213)^[1]LatAm!$B$18</f>
        <v>784.1718576632619</v>
      </c>
      <c r="Q229" s="102">
        <f>+(Q213)^[1]LatAm!$B$18</f>
        <v>901.92071255625797</v>
      </c>
      <c r="R229" s="102">
        <f>+(R213)^[1]LatAm!$B$18</f>
        <v>1026.9694029394195</v>
      </c>
      <c r="S229" s="102">
        <f>+(S213)^[1]LatAm!$B$18</f>
        <v>1159.1765121289748</v>
      </c>
      <c r="T229" s="102">
        <f>+(T213)^[1]LatAm!$B$18</f>
        <v>1298.341772686492</v>
      </c>
      <c r="U229" s="102">
        <f>+(U213)^[1]LatAm!$B$18</f>
        <v>1444.244949050317</v>
      </c>
      <c r="V229" s="102">
        <f>+(V213)^[1]LatAm!$B$18</f>
        <v>1591.8897996807864</v>
      </c>
      <c r="W229" s="102">
        <f>+(W213)^[1]LatAm!$B$18</f>
        <v>1742.1368066461848</v>
      </c>
      <c r="X229" s="102">
        <f>+(X213)^[1]LatAm!$B$18</f>
        <v>1901.09238163698</v>
      </c>
      <c r="Y229" s="102">
        <f>+(Y213)^[1]LatAm!$B$18</f>
        <v>2067.4747551774371</v>
      </c>
      <c r="Z229" s="102">
        <f>+(Z213)^[1]LatAm!$B$18</f>
        <v>2240.5046784719116</v>
      </c>
      <c r="AA229" s="102">
        <f>+(AA213)^[1]LatAm!$B$18</f>
        <v>2419.736349184102</v>
      </c>
      <c r="AB229" s="102">
        <f>+(AB213)^[1]LatAm!$B$18</f>
        <v>2604.9576430375687</v>
      </c>
      <c r="AC229" s="102">
        <f>+(AC213)^[1]LatAm!$B$18</f>
        <v>2806.6753802354469</v>
      </c>
      <c r="AD229" s="102">
        <f>+(AD213)^[1]LatAm!$B$18</f>
        <v>3020.8754362119876</v>
      </c>
      <c r="AE229" s="102">
        <f>+(AE213)^[1]LatAm!$B$18</f>
        <v>3247.060093163966</v>
      </c>
      <c r="AF229" s="102">
        <f>+(AF213)^[1]LatAm!$B$18</f>
        <v>3489.4394821214546</v>
      </c>
      <c r="AG229" s="102">
        <f>+(AG213)^[1]LatAm!$B$18</f>
        <v>3746.3311289876115</v>
      </c>
      <c r="AH229" s="102">
        <f>+(AH213)^[1]LatAm!$B$18</f>
        <v>4011.4337766202475</v>
      </c>
      <c r="AI229" s="102">
        <f>+(AI213)^[1]LatAm!$B$18</f>
        <v>4285.9124312463937</v>
      </c>
      <c r="AJ229" s="102">
        <f>+(AJ213)^[1]LatAm!$B$18</f>
        <v>4570.5783004640762</v>
      </c>
      <c r="AK229" s="102">
        <f>+(AK213)^[1]LatAm!$B$18</f>
        <v>4866.0862596479883</v>
      </c>
      <c r="AL229" s="102">
        <f>+(AL213)^[1]LatAm!$B$18</f>
        <v>5173.04181274661</v>
      </c>
      <c r="AM229" s="102">
        <f>+(AM213)^[1]LatAm!$B$18</f>
        <v>5492.0556482001593</v>
      </c>
      <c r="AN229" s="102">
        <f>+(AN213)^[1]LatAm!$B$18</f>
        <v>5823.7698485071696</v>
      </c>
      <c r="AO229" s="102">
        <f>+(AO213)^[1]LatAm!$B$18</f>
        <v>6168.8692492012833</v>
      </c>
      <c r="AP229" s="102">
        <f>+(AP213)^[1]LatAm!$B$18</f>
        <v>6528.085395103597</v>
      </c>
      <c r="AQ229" s="102">
        <f>+(AQ213)^[1]LatAm!$B$18</f>
        <v>6902.1971144565641</v>
      </c>
      <c r="AR229" s="102">
        <f>+(AR213)^[1]LatAm!$B$18</f>
        <v>7292.0298147940402</v>
      </c>
      <c r="AS229" s="102">
        <f>+(AS213)^[1]LatAm!$B$18</f>
        <v>7698.4545505638816</v>
      </c>
      <c r="AT229" s="102">
        <f>+(AT213)^[1]LatAm!$B$18</f>
        <v>8122.3873461365938</v>
      </c>
      <c r="AU229" s="102">
        <f>+(AU213)^[1]LatAm!$B$18</f>
        <v>8564.7889630137397</v>
      </c>
      <c r="AV229" s="102">
        <f>+(AV213)^[1]LatAm!$B$18</f>
        <v>9026.6651539004142</v>
      </c>
      <c r="AW229" s="102">
        <f>+(AW213)^[1]LatAm!$B$18</f>
        <v>9509.0673797076997</v>
      </c>
      <c r="AX229" s="102">
        <f>+(AX213)^[1]LatAm!$B$18</f>
        <v>10013.09394017408</v>
      </c>
      <c r="AY229" s="102">
        <f>+(AY213)^[1]LatAm!$B$18</f>
        <v>10539.891463767604</v>
      </c>
      <c r="AZ229" s="102">
        <f>+(AZ213)^[1]LatAm!$B$18</f>
        <v>11090.656706733453</v>
      </c>
      <c r="BA229" s="102">
        <f>+(BA213)^[1]LatAm!$B$18</f>
        <v>11666.638618862527</v>
      </c>
      <c r="BB229" s="102">
        <f>+(BB213)^[1]LatAm!$B$18</f>
        <v>12269.140641959344</v>
      </c>
      <c r="BC229" s="102">
        <f>+(BC213)^[1]LatAm!$B$18</f>
        <v>12899.523214818961</v>
      </c>
      <c r="BD229" s="102">
        <f>+(BD213)^[1]LatAm!$B$18</f>
        <v>13559.206465306685</v>
      </c>
      <c r="BE229" s="102">
        <f>+(BE213)^[1]LatAm!$B$18</f>
        <v>14249.673075779587</v>
      </c>
      <c r="BF229" s="102">
        <f>+(BF213)^[1]LatAm!$B$18</f>
        <v>14972.471312682821</v>
      </c>
      <c r="BG229" s="102">
        <f>+(BG213)^[1]LatAm!$B$18</f>
        <v>15729.218214840108</v>
      </c>
      <c r="BH229" s="102">
        <f>+(BH213)^[1]LatAm!$B$18</f>
        <v>16521.602937895797</v>
      </c>
      <c r="BI229" s="102">
        <f>+(BI213)^[1]LatAm!$B$18</f>
        <v>16521.602937895797</v>
      </c>
    </row>
    <row r="230" spans="1:122" s="103" customFormat="1" x14ac:dyDescent="0.2">
      <c r="A230" s="101" t="s">
        <v>18</v>
      </c>
      <c r="B230" s="102">
        <f>+(B214)^[1]OHI!$B$18</f>
        <v>118.74395215537521</v>
      </c>
      <c r="C230" s="102">
        <f>+(C214)^[1]OHI!$B$18</f>
        <v>157.27475529077947</v>
      </c>
      <c r="D230" s="102">
        <f>+(D214)^[1]OHI!$B$18</f>
        <v>214.72377916400305</v>
      </c>
      <c r="E230" s="102">
        <f>+(E214)^[1]OHI!$B$18</f>
        <v>279.93672257416017</v>
      </c>
      <c r="F230" s="102">
        <f>+(F214)^[1]OHI!$B$18</f>
        <v>353.17359319985661</v>
      </c>
      <c r="G230" s="102">
        <f>+(G214)^[1]OHI!$B$18</f>
        <v>435.392669273249</v>
      </c>
      <c r="H230" s="102">
        <f>+(H214)^[1]OHI!$B$18</f>
        <v>525.78244807001306</v>
      </c>
      <c r="I230" s="102">
        <f>+(I214)^[1]OHI!$B$18</f>
        <v>624.67876132129595</v>
      </c>
      <c r="J230" s="102">
        <f>+(J214)^[1]OHI!$B$18</f>
        <v>732.18328105951855</v>
      </c>
      <c r="K230" s="102">
        <f>+(K214)^[1]OHI!$B$18</f>
        <v>840.49003582132639</v>
      </c>
      <c r="L230" s="102">
        <f>+(L214)^[1]OHI!$B$18</f>
        <v>956.91834522692659</v>
      </c>
      <c r="M230" s="102">
        <f>+(M214)^[1]OHI!$B$18</f>
        <v>1071.3991389452942</v>
      </c>
      <c r="N230" s="102">
        <f>+(N214)^[1]OHI!$B$18</f>
        <v>1222.7860638608377</v>
      </c>
      <c r="O230" s="102">
        <f>+(O214)^[1]OHI!$B$18</f>
        <v>1373.5573648413338</v>
      </c>
      <c r="P230" s="102">
        <f>+(P214)^[1]OHI!$B$18</f>
        <v>1525.7427979573051</v>
      </c>
      <c r="Q230" s="102">
        <f>+(Q214)^[1]OHI!$B$18</f>
        <v>1680.3333683543483</v>
      </c>
      <c r="R230" s="102">
        <f>+(R214)^[1]OHI!$B$18</f>
        <v>1837.7327039798788</v>
      </c>
      <c r="S230" s="102">
        <f>+(S214)^[1]OHI!$B$18</f>
        <v>1998.0096757553672</v>
      </c>
      <c r="T230" s="102">
        <f>+(T214)^[1]OHI!$B$18</f>
        <v>2161.0527897306938</v>
      </c>
      <c r="U230" s="102">
        <f>+(U214)^[1]OHI!$B$18</f>
        <v>2326.6627739970522</v>
      </c>
      <c r="V230" s="102">
        <f>+(V214)^[1]OHI!$B$18</f>
        <v>2494.1394511246863</v>
      </c>
      <c r="W230" s="102">
        <f>+(W214)^[1]OHI!$B$18</f>
        <v>2663.3246152848096</v>
      </c>
      <c r="X230" s="102">
        <f>+(X214)^[1]OHI!$B$18</f>
        <v>2834.5020276910636</v>
      </c>
      <c r="Y230" s="102">
        <f>+(Y214)^[1]OHI!$B$18</f>
        <v>3007.2632319998033</v>
      </c>
      <c r="Z230" s="102">
        <f>+(Z214)^[1]OHI!$B$18</f>
        <v>3181.2653916048598</v>
      </c>
      <c r="AA230" s="102">
        <f>+(AA214)^[1]OHI!$B$18</f>
        <v>3356.2410767937049</v>
      </c>
      <c r="AB230" s="102">
        <f>+(AB214)^[1]OHI!$B$18</f>
        <v>3532.8576662958089</v>
      </c>
      <c r="AC230" s="102">
        <f>+(AC214)^[1]OHI!$B$18</f>
        <v>3726.1553021652103</v>
      </c>
      <c r="AD230" s="102">
        <f>+(AD214)^[1]OHI!$B$18</f>
        <v>3930.5426759120683</v>
      </c>
      <c r="AE230" s="102">
        <f>+(AE214)^[1]OHI!$B$18</f>
        <v>4145.1059080889818</v>
      </c>
      <c r="AF230" s="102">
        <f>+(AF214)^[1]OHI!$B$18</f>
        <v>4374.8894346861462</v>
      </c>
      <c r="AG230" s="102">
        <f>+(AG214)^[1]OHI!$B$18</f>
        <v>4617.54415862116</v>
      </c>
      <c r="AH230" s="102">
        <f>+(AH214)^[1]OHI!$B$18</f>
        <v>4865.1204512526747</v>
      </c>
      <c r="AI230" s="102">
        <f>+(AI214)^[1]OHI!$B$18</f>
        <v>5118.7364262361871</v>
      </c>
      <c r="AJ230" s="102">
        <f>+(AJ214)^[1]OHI!$B$18</f>
        <v>5379.1138335095084</v>
      </c>
      <c r="AK230" s="102">
        <f>+(AK214)^[1]OHI!$B$18</f>
        <v>5646.7360497946229</v>
      </c>
      <c r="AL230" s="102">
        <f>+(AL214)^[1]OHI!$B$18</f>
        <v>5921.9879053891318</v>
      </c>
      <c r="AM230" s="102">
        <f>+(AM214)^[1]OHI!$B$18</f>
        <v>6205.2245571039866</v>
      </c>
      <c r="AN230" s="102">
        <f>+(AN214)^[1]OHI!$B$18</f>
        <v>6496.8028625788183</v>
      </c>
      <c r="AO230" s="102">
        <f>+(AO214)^[1]OHI!$B$18</f>
        <v>6797.0938648671681</v>
      </c>
      <c r="AP230" s="102">
        <f>+(AP214)^[1]OHI!$B$18</f>
        <v>7106.4862357366819</v>
      </c>
      <c r="AQ230" s="102">
        <f>+(AQ214)^[1]OHI!$B$18</f>
        <v>7425.3857538971251</v>
      </c>
      <c r="AR230" s="102">
        <f>+(AR214)^[1]OHI!$B$18</f>
        <v>7754.2133378326553</v>
      </c>
      <c r="AS230" s="102">
        <f>+(AS214)^[1]OHI!$B$18</f>
        <v>8093.4028116071831</v>
      </c>
      <c r="AT230" s="102">
        <f>+(AT214)^[1]OHI!$B$18</f>
        <v>8443.3988982142528</v>
      </c>
      <c r="AU230" s="102">
        <f>+(AU214)^[1]OHI!$B$18</f>
        <v>8804.6556008278076</v>
      </c>
      <c r="AV230" s="102">
        <f>+(AV214)^[1]OHI!$B$18</f>
        <v>9177.6349797226248</v>
      </c>
      <c r="AW230" s="102">
        <f>+(AW214)^[1]OHI!$B$18</f>
        <v>9562.8062714524294</v>
      </c>
      <c r="AX230" s="102">
        <f>+(AX214)^[1]OHI!$B$18</f>
        <v>9960.6452795563673</v>
      </c>
      <c r="AY230" s="102">
        <f>+(AY214)^[1]OHI!$B$18</f>
        <v>10371.633968191456</v>
      </c>
      <c r="AZ230" s="102">
        <f>+(AZ214)^[1]OHI!$B$18</f>
        <v>10796.260199542403</v>
      </c>
      <c r="BA230" s="102">
        <f>+(BA214)^[1]OHI!$B$18</f>
        <v>11235.017566958739</v>
      </c>
      <c r="BB230" s="102">
        <f>+(BB214)^[1]OHI!$B$18</f>
        <v>11688.405286073787</v>
      </c>
      <c r="BC230" s="102">
        <f>+(BC214)^[1]OHI!$B$18</f>
        <v>12156.928114831211</v>
      </c>
      <c r="BD230" s="102">
        <f>+(BD214)^[1]OHI!$B$18</f>
        <v>12641.096280260437</v>
      </c>
      <c r="BE230" s="102">
        <f>+(BE214)^[1]OHI!$B$18</f>
        <v>13141.425395183394</v>
      </c>
      <c r="BF230" s="102">
        <f>+(BF214)^[1]OHI!$B$18</f>
        <v>13658.436352070652</v>
      </c>
      <c r="BG230" s="102">
        <f>+(BG214)^[1]OHI!$B$18</f>
        <v>14192.65518426605</v>
      </c>
      <c r="BH230" s="102">
        <f>+(BH214)^[1]OHI!$B$18</f>
        <v>14744.612886999375</v>
      </c>
      <c r="BI230" s="102">
        <f>+(BI214)^[1]OHI!$B$18</f>
        <v>14744.612886999375</v>
      </c>
    </row>
    <row r="231" spans="1:122" s="103" customFormat="1" x14ac:dyDescent="0.2">
      <c r="A231" s="101" t="s">
        <v>134</v>
      </c>
      <c r="B231" s="102">
        <f>+(B215)^[1]OthAsia!$B$18</f>
        <v>3.0776728258783042</v>
      </c>
      <c r="C231" s="102">
        <f>+(C215)^[1]OthAsia!$B$18</f>
        <v>4.6319428884266962</v>
      </c>
      <c r="D231" s="102">
        <f>+(D215)^[1]OthAsia!$B$18</f>
        <v>8.5107915936831837</v>
      </c>
      <c r="E231" s="102">
        <f>+(E215)^[1]OthAsia!$B$18</f>
        <v>14.487630830006086</v>
      </c>
      <c r="F231" s="102">
        <f>+(F215)^[1]OthAsia!$B$18</f>
        <v>23.405562388389257</v>
      </c>
      <c r="G231" s="102">
        <f>+(G215)^[1]OthAsia!$B$18</f>
        <v>35.849157011601491</v>
      </c>
      <c r="H231" s="102">
        <f>+(H215)^[1]OthAsia!$B$18</f>
        <v>52.37156325032506</v>
      </c>
      <c r="I231" s="102">
        <f>+(I215)^[1]OthAsia!$B$18</f>
        <v>73.857761196464864</v>
      </c>
      <c r="J231" s="102">
        <f>+(J215)^[1]OthAsia!$B$18</f>
        <v>100.98994627661904</v>
      </c>
      <c r="K231" s="102">
        <f>+(K215)^[1]OthAsia!$B$18</f>
        <v>135.00005709647485</v>
      </c>
      <c r="L231" s="102">
        <f>+(L215)^[1]OthAsia!$B$18</f>
        <v>175.34942580593653</v>
      </c>
      <c r="M231" s="102">
        <f>+(M215)^[1]OthAsia!$B$18</f>
        <v>226.78801076166988</v>
      </c>
      <c r="N231" s="102">
        <f>+(N215)^[1]OthAsia!$B$18</f>
        <v>281.3995286613424</v>
      </c>
      <c r="O231" s="102">
        <f>+(O215)^[1]OthAsia!$B$18</f>
        <v>343.85364375866266</v>
      </c>
      <c r="P231" s="102">
        <f>+(P215)^[1]OthAsia!$B$18</f>
        <v>413.89161942824597</v>
      </c>
      <c r="Q231" s="102">
        <f>+(Q215)^[1]OthAsia!$B$18</f>
        <v>491.13796655227566</v>
      </c>
      <c r="R231" s="102">
        <f>+(R215)^[1]OthAsia!$B$18</f>
        <v>575.105325454075</v>
      </c>
      <c r="S231" s="102">
        <f>+(S215)^[1]OthAsia!$B$18</f>
        <v>665.2047811008955</v>
      </c>
      <c r="T231" s="102">
        <f>+(T215)^[1]OthAsia!$B$18</f>
        <v>760.75879554475739</v>
      </c>
      <c r="U231" s="102">
        <f>+(U215)^[1]OthAsia!$B$18</f>
        <v>861.01519604810176</v>
      </c>
      <c r="V231" s="102">
        <f>+(V215)^[1]OthAsia!$B$18</f>
        <v>961.84283753834086</v>
      </c>
      <c r="W231" s="102">
        <f>+(W215)^[1]OthAsia!$B$18</f>
        <v>1062.9655034543171</v>
      </c>
      <c r="X231" s="102">
        <f>+(X215)^[1]OthAsia!$B$18</f>
        <v>1167.7901494451014</v>
      </c>
      <c r="Y231" s="102">
        <f>+(Y215)^[1]OthAsia!$B$18</f>
        <v>1274.583085946198</v>
      </c>
      <c r="Z231" s="102">
        <f>+(Z215)^[1]OthAsia!$B$18</f>
        <v>1381.8546380466917</v>
      </c>
      <c r="AA231" s="102">
        <f>+(AA215)^[1]OthAsia!$B$18</f>
        <v>1488.2753817088028</v>
      </c>
      <c r="AB231" s="102">
        <f>+(AB215)^[1]OthAsia!$B$18</f>
        <v>1592.6753105565649</v>
      </c>
      <c r="AC231" s="102">
        <f>+(AC215)^[1]OthAsia!$B$18</f>
        <v>1703.4228037205191</v>
      </c>
      <c r="AD231" s="102">
        <f>+(AD215)^[1]OthAsia!$B$18</f>
        <v>1816.4052626824903</v>
      </c>
      <c r="AE231" s="102">
        <f>+(AE215)^[1]OthAsia!$B$18</f>
        <v>1930.5759797770843</v>
      </c>
      <c r="AF231" s="102">
        <f>+(AF215)^[1]OthAsia!$B$18</f>
        <v>2047.20558580951</v>
      </c>
      <c r="AG231" s="102">
        <f>+(AG215)^[1]OthAsia!$B$18</f>
        <v>2164.8310151270689</v>
      </c>
      <c r="AH231" s="102">
        <f>+(AH215)^[1]OthAsia!$B$18</f>
        <v>2279.8943823578379</v>
      </c>
      <c r="AI231" s="102">
        <f>+(AI215)^[1]OthAsia!$B$18</f>
        <v>2392.3176043652179</v>
      </c>
      <c r="AJ231" s="102">
        <f>+(AJ215)^[1]OthAsia!$B$18</f>
        <v>2501.9189500408702</v>
      </c>
      <c r="AK231" s="102">
        <f>+(AK215)^[1]OthAsia!$B$18</f>
        <v>2608.4541149851798</v>
      </c>
      <c r="AL231" s="102">
        <f>+(AL215)^[1]OthAsia!$B$18</f>
        <v>2711.6589663085679</v>
      </c>
      <c r="AM231" s="102">
        <f>+(AM215)^[1]OthAsia!$B$18</f>
        <v>2811.2673848450522</v>
      </c>
      <c r="AN231" s="102">
        <f>+(AN215)^[1]OthAsia!$B$18</f>
        <v>2907.0165774481579</v>
      </c>
      <c r="AO231" s="102">
        <f>+(AO215)^[1]OthAsia!$B$18</f>
        <v>2998.6468016675012</v>
      </c>
      <c r="AP231" s="102">
        <f>+(AP215)^[1]OthAsia!$B$18</f>
        <v>3085.8990795661839</v>
      </c>
      <c r="AQ231" s="102">
        <f>+(AQ215)^[1]OthAsia!$B$18</f>
        <v>3168.5126328207366</v>
      </c>
      <c r="AR231" s="102">
        <f>+(AR215)^[1]OthAsia!$B$18</f>
        <v>3246.2227978030901</v>
      </c>
      <c r="AS231" s="102">
        <f>+(AS215)^[1]OthAsia!$B$18</f>
        <v>3318.7596909777003</v>
      </c>
      <c r="AT231" s="102">
        <f>+(AT215)^[1]OthAsia!$B$18</f>
        <v>3385.8476688899264</v>
      </c>
      <c r="AU231" s="102">
        <f>+(AU215)^[1]OthAsia!$B$18</f>
        <v>3447.2055377123756</v>
      </c>
      <c r="AV231" s="102">
        <f>+(AV215)^[1]OthAsia!$B$18</f>
        <v>3502.5474459312054</v>
      </c>
      <c r="AW231" s="102">
        <f>+(AW215)^[1]OthAsia!$B$18</f>
        <v>3551.5844038852979</v>
      </c>
      <c r="AX231" s="102">
        <f>+(AX215)^[1]OthAsia!$B$18</f>
        <v>3594.0263971745972</v>
      </c>
      <c r="AY231" s="102">
        <f>+(AY215)^[1]OthAsia!$B$18</f>
        <v>3629.5850888589525</v>
      </c>
      <c r="AZ231" s="102">
        <f>+(AZ215)^[1]OthAsia!$B$18</f>
        <v>3657.9771343745183</v>
      </c>
      <c r="BA231" s="102">
        <f>+(BA215)^[1]OthAsia!$B$18</f>
        <v>3678.9281621497926</v>
      </c>
      <c r="BB231" s="102">
        <f>+(BB215)^[1]OthAsia!$B$18</f>
        <v>3692.1775019516258</v>
      </c>
      <c r="BC231" s="102">
        <f>+(BC215)^[1]OthAsia!$B$18</f>
        <v>3697.4837721504555</v>
      </c>
      <c r="BD231" s="102">
        <f>+(BD215)^[1]OthAsia!$B$18</f>
        <v>3694.6314661517326</v>
      </c>
      <c r="BE231" s="102">
        <f>+(BE215)^[1]OthAsia!$B$18</f>
        <v>3683.4387063098075</v>
      </c>
      <c r="BF231" s="102">
        <f>+(BF215)^[1]OthAsia!$B$18</f>
        <v>3663.7663588814207</v>
      </c>
      <c r="BG231" s="102">
        <f>+(BG215)^[1]OthAsia!$B$18</f>
        <v>3635.5287229835108</v>
      </c>
      <c r="BH231" s="102">
        <f>+(BH215)^[1]OthAsia!$B$18</f>
        <v>3598.7060158184095</v>
      </c>
      <c r="BI231" s="102">
        <f>+(BI215)^[1]OthAsia!$B$18</f>
        <v>3598.7060158184095</v>
      </c>
    </row>
    <row r="232" spans="1:122" s="99" customFormat="1" x14ac:dyDescent="0.2">
      <c r="A232" s="104" t="s">
        <v>148</v>
      </c>
      <c r="DR232" s="100">
        <f>+(DQ168)^[1]US!$B$18</f>
        <v>0</v>
      </c>
    </row>
    <row r="233" spans="1:122" s="99" customFormat="1" x14ac:dyDescent="0.2">
      <c r="B233" s="99" t="s">
        <v>124</v>
      </c>
      <c r="C233" s="97"/>
      <c r="D233" s="105"/>
      <c r="DR233" s="100"/>
    </row>
    <row r="234" spans="1:122" s="106" customFormat="1" x14ac:dyDescent="0.2">
      <c r="A234" s="106" t="s">
        <v>8</v>
      </c>
      <c r="B234" s="106">
        <v>200.67613774564379</v>
      </c>
      <c r="C234" s="106">
        <v>243.04101774267289</v>
      </c>
      <c r="D234" s="106">
        <v>321.47639041574831</v>
      </c>
      <c r="E234" s="106">
        <v>406.39974285556622</v>
      </c>
      <c r="F234" s="106">
        <v>499.39350472373155</v>
      </c>
      <c r="G234" s="106">
        <v>601.96525050350601</v>
      </c>
      <c r="H234" s="106">
        <v>712.55971541523115</v>
      </c>
      <c r="I234" s="106">
        <v>831.44546660257356</v>
      </c>
      <c r="J234" s="106">
        <v>958.61209779088642</v>
      </c>
      <c r="K234" s="106">
        <v>1096.2599935540757</v>
      </c>
      <c r="L234" s="106">
        <v>1248.3373809723748</v>
      </c>
      <c r="M234" s="106">
        <v>1370.4204961237815</v>
      </c>
      <c r="N234" s="106">
        <v>1558.7998375052439</v>
      </c>
      <c r="O234" s="106">
        <v>1742.946161659168</v>
      </c>
      <c r="P234" s="106">
        <v>1927.1377621207225</v>
      </c>
      <c r="Q234" s="106">
        <v>2113.8268834522123</v>
      </c>
      <c r="R234" s="106">
        <v>2304.3835087730849</v>
      </c>
      <c r="S234" s="106">
        <v>2499.5503049004719</v>
      </c>
      <c r="T234" s="106">
        <v>2699.7179622902381</v>
      </c>
      <c r="U234" s="106">
        <v>2905.0908004512485</v>
      </c>
      <c r="V234" s="106">
        <v>3117.5021866138281</v>
      </c>
      <c r="W234" s="106">
        <v>3336.4970597744173</v>
      </c>
      <c r="X234" s="106">
        <v>3559.859546884984</v>
      </c>
      <c r="Y234" s="106">
        <v>3788.1173957230662</v>
      </c>
      <c r="Z234" s="106">
        <v>4021.6948086893303</v>
      </c>
      <c r="AA234" s="106">
        <v>4261.3742932931373</v>
      </c>
      <c r="AB234" s="106">
        <v>4509.7283908060954</v>
      </c>
      <c r="AC234" s="106">
        <v>4782.6250458206214</v>
      </c>
      <c r="AD234" s="106">
        <v>5074.0395578026973</v>
      </c>
      <c r="AE234" s="106">
        <v>5382.59134589931</v>
      </c>
      <c r="AF234" s="106">
        <v>5713.0887151857969</v>
      </c>
      <c r="AG234" s="106">
        <v>6062.6075862539028</v>
      </c>
      <c r="AH234" s="106">
        <v>6422.5098956669581</v>
      </c>
      <c r="AI234" s="106">
        <v>6793.9629759354202</v>
      </c>
      <c r="AJ234" s="106">
        <v>7177.7291182791005</v>
      </c>
      <c r="AK234" s="106">
        <v>7574.3992413606193</v>
      </c>
      <c r="AL234" s="106">
        <v>7984.5211728955255</v>
      </c>
      <c r="AM234" s="106">
        <v>8408.6581301551323</v>
      </c>
      <c r="AN234" s="106">
        <v>8847.4115061057255</v>
      </c>
      <c r="AO234" s="106">
        <v>9301.4263594196218</v>
      </c>
      <c r="AP234" s="106">
        <v>9771.3892721798202</v>
      </c>
      <c r="AQ234" s="106">
        <v>10258.023464974842</v>
      </c>
      <c r="AR234" s="106">
        <v>10762.083499537177</v>
      </c>
      <c r="AS234" s="106">
        <v>11284.350563892498</v>
      </c>
      <c r="AT234" s="106">
        <v>11825.628666153891</v>
      </c>
      <c r="AU234" s="106">
        <v>12386.741749291032</v>
      </c>
      <c r="AV234" s="106">
        <v>12968.531609046986</v>
      </c>
      <c r="AW234" s="106">
        <v>13571.856457933327</v>
      </c>
      <c r="AX234" s="106">
        <v>14197.589980876624</v>
      </c>
      <c r="AY234" s="106">
        <v>14846.62074748731</v>
      </c>
      <c r="AZ234" s="106">
        <v>15519.851869804328</v>
      </c>
      <c r="BA234" s="106">
        <v>16218.200817187777</v>
      </c>
      <c r="BB234" s="106">
        <v>16942.599319660763</v>
      </c>
      <c r="BC234" s="106">
        <v>17693.993306953435</v>
      </c>
      <c r="BD234" s="106">
        <v>18473.342843016198</v>
      </c>
      <c r="BE234" s="106">
        <v>19281.62202534778</v>
      </c>
      <c r="BF234" s="106">
        <v>20119.818825680042</v>
      </c>
      <c r="BG234" s="106">
        <v>20988.934853877479</v>
      </c>
      <c r="BH234" s="106">
        <v>21889.985030771888</v>
      </c>
      <c r="BI234" s="106">
        <v>21889.985030771888</v>
      </c>
      <c r="DR234" s="107"/>
    </row>
    <row r="235" spans="1:122" s="106" customFormat="1" x14ac:dyDescent="0.2">
      <c r="A235" s="106" t="s">
        <v>56</v>
      </c>
      <c r="B235" s="106">
        <v>102.64033008888995</v>
      </c>
      <c r="C235" s="106">
        <v>129.15376240072698</v>
      </c>
      <c r="D235" s="106">
        <v>179.39644601838194</v>
      </c>
      <c r="E235" s="106">
        <v>236.78517976459389</v>
      </c>
      <c r="F235" s="106">
        <v>302.55058267813479</v>
      </c>
      <c r="G235" s="106">
        <v>377.56518445266744</v>
      </c>
      <c r="H235" s="106">
        <v>461.55526716848465</v>
      </c>
      <c r="I235" s="106">
        <v>554.21637269105258</v>
      </c>
      <c r="J235" s="106">
        <v>655.55614508318183</v>
      </c>
      <c r="K235" s="106">
        <v>758.7289586433775</v>
      </c>
      <c r="L235" s="106">
        <v>869.92260275121157</v>
      </c>
      <c r="M235" s="106">
        <v>978.05359456720896</v>
      </c>
      <c r="N235" s="106">
        <v>1122.029957753469</v>
      </c>
      <c r="O235" s="106">
        <v>1265.9913228960074</v>
      </c>
      <c r="P235" s="106">
        <v>1411.6536448638369</v>
      </c>
      <c r="Q235" s="106">
        <v>1559.8124729649983</v>
      </c>
      <c r="R235" s="106">
        <v>1710.7437972925516</v>
      </c>
      <c r="S235" s="106">
        <v>1864.4319915022763</v>
      </c>
      <c r="T235" s="106">
        <v>2020.7119867283891</v>
      </c>
      <c r="U235" s="106">
        <v>2179.3574500316763</v>
      </c>
      <c r="V235" s="106">
        <v>2339.1336861322261</v>
      </c>
      <c r="W235" s="106">
        <v>2500.0597694438311</v>
      </c>
      <c r="X235" s="106">
        <v>2663.1885119799404</v>
      </c>
      <c r="Y235" s="106">
        <v>2828.123938054563</v>
      </c>
      <c r="Z235" s="106">
        <v>2994.677085827364</v>
      </c>
      <c r="AA235" s="106">
        <v>3163.1760755368073</v>
      </c>
      <c r="AB235" s="106">
        <v>3335.3340400571992</v>
      </c>
      <c r="AC235" s="106">
        <v>3525.6811049255589</v>
      </c>
      <c r="AD235" s="106">
        <v>3728.5973246838498</v>
      </c>
      <c r="AE235" s="106">
        <v>3942.805645179561</v>
      </c>
      <c r="AF235" s="106">
        <v>4172.9729765618758</v>
      </c>
      <c r="AG235" s="106">
        <v>4416.5050210853333</v>
      </c>
      <c r="AH235" s="106">
        <v>4665.2557469265512</v>
      </c>
      <c r="AI235" s="106">
        <v>4920.147224120964</v>
      </c>
      <c r="AJ235" s="106">
        <v>5181.7575932411128</v>
      </c>
      <c r="AK235" s="106">
        <v>5450.4707312107412</v>
      </c>
      <c r="AL235" s="106">
        <v>5726.6058224811095</v>
      </c>
      <c r="AM235" s="106">
        <v>6010.4782988739089</v>
      </c>
      <c r="AN235" s="106">
        <v>6302.4250128593922</v>
      </c>
      <c r="AO235" s="106">
        <v>6602.8118410841762</v>
      </c>
      <c r="AP235" s="106">
        <v>6912.033291742513</v>
      </c>
      <c r="AQ235" s="106">
        <v>7230.5089899041332</v>
      </c>
      <c r="AR235" s="106">
        <v>7558.6794003257301</v>
      </c>
      <c r="AS235" s="106">
        <v>7897.0018341236637</v>
      </c>
      <c r="AT235" s="106">
        <v>8245.9471237312882</v>
      </c>
      <c r="AU235" s="106">
        <v>8605.9970348021452</v>
      </c>
      <c r="AV235" s="106">
        <v>8977.642347191213</v>
      </c>
      <c r="AW235" s="106">
        <v>9361.3814899200952</v>
      </c>
      <c r="AX235" s="106">
        <v>9757.7196096825173</v>
      </c>
      <c r="AY235" s="106">
        <v>10167.167964661719</v>
      </c>
      <c r="AZ235" s="106">
        <v>10590.24355325826</v>
      </c>
      <c r="BA235" s="106">
        <v>11027.46890526979</v>
      </c>
      <c r="BB235" s="106">
        <v>11479.371978894953</v>
      </c>
      <c r="BC235" s="106">
        <v>11946.486120015279</v>
      </c>
      <c r="BD235" s="106">
        <v>12429.350050608058</v>
      </c>
      <c r="BE235" s="106">
        <v>12928.507861213151</v>
      </c>
      <c r="BF235" s="106">
        <v>13444.508988525442</v>
      </c>
      <c r="BG235" s="106">
        <v>13977.908163812839</v>
      </c>
      <c r="BH235" s="106">
        <v>14529.265321297886</v>
      </c>
      <c r="BI235" s="106">
        <v>14529.265321297886</v>
      </c>
      <c r="DR235" s="107"/>
    </row>
    <row r="236" spans="1:122" s="106" customFormat="1" x14ac:dyDescent="0.2">
      <c r="A236" s="106" t="s">
        <v>10</v>
      </c>
      <c r="B236" s="106">
        <v>130.12404001006635</v>
      </c>
      <c r="C236" s="106">
        <v>153.89588214769699</v>
      </c>
      <c r="D236" s="106">
        <v>211.00974698490685</v>
      </c>
      <c r="E236" s="106">
        <v>277.53574042570028</v>
      </c>
      <c r="F236" s="106">
        <v>332.87612523569646</v>
      </c>
      <c r="G236" s="106">
        <v>405.54507315104672</v>
      </c>
      <c r="H236" s="106">
        <v>491.23119139656541</v>
      </c>
      <c r="I236" s="106">
        <v>585.14159867183116</v>
      </c>
      <c r="J236" s="106">
        <v>687.27540778184289</v>
      </c>
      <c r="K236" s="106">
        <v>787.8935182989992</v>
      </c>
      <c r="L236" s="106">
        <v>896.93227259448656</v>
      </c>
      <c r="M236" s="106">
        <v>998.0222373542581</v>
      </c>
      <c r="N236" s="106">
        <v>1147.2354135857545</v>
      </c>
      <c r="O236" s="106">
        <v>1295.4962114951106</v>
      </c>
      <c r="P236" s="106">
        <v>1445.4634172552658</v>
      </c>
      <c r="Q236" s="106">
        <v>1598.634855280565</v>
      </c>
      <c r="R236" s="106">
        <v>1755.8211453437757</v>
      </c>
      <c r="S236" s="106">
        <v>1917.4400958862971</v>
      </c>
      <c r="T236" s="106">
        <v>2083.6989758033351</v>
      </c>
      <c r="U236" s="106">
        <v>2254.7067771781481</v>
      </c>
      <c r="V236" s="106">
        <v>2429.9225348296277</v>
      </c>
      <c r="W236" s="106">
        <v>2609.5683422704269</v>
      </c>
      <c r="X236" s="106">
        <v>2794.5136155690843</v>
      </c>
      <c r="Y236" s="106">
        <v>2984.7475731131221</v>
      </c>
      <c r="Z236" s="106">
        <v>3180.4324900431088</v>
      </c>
      <c r="AA236" s="106">
        <v>3382.2370865244147</v>
      </c>
      <c r="AB236" s="106">
        <v>3591.9039254361542</v>
      </c>
      <c r="AC236" s="106">
        <v>3825.5138150909047</v>
      </c>
      <c r="AD236" s="106">
        <v>4076.8882603159918</v>
      </c>
      <c r="AE236" s="106">
        <v>4344.8533376844807</v>
      </c>
      <c r="AF236" s="106">
        <v>4634.7112548673558</v>
      </c>
      <c r="AG236" s="106">
        <v>4943.6745116597485</v>
      </c>
      <c r="AH236" s="106">
        <v>5262.8306538937768</v>
      </c>
      <c r="AI236" s="106">
        <v>5593.5395026336082</v>
      </c>
      <c r="AJ236" s="106">
        <v>5936.7181047905087</v>
      </c>
      <c r="AK236" s="106">
        <v>6293.0991504332242</v>
      </c>
      <c r="AL236" s="106">
        <v>6663.3707025847416</v>
      </c>
      <c r="AM236" s="106">
        <v>7048.2430786509276</v>
      </c>
      <c r="AN236" s="106">
        <v>7448.4777026652973</v>
      </c>
      <c r="AO236" s="106">
        <v>7864.8969718759281</v>
      </c>
      <c r="AP236" s="106">
        <v>8298.3853376500792</v>
      </c>
      <c r="AQ236" s="106">
        <v>8749.8869024440319</v>
      </c>
      <c r="AR236" s="106">
        <v>9220.4021638085615</v>
      </c>
      <c r="AS236" s="106">
        <v>9710.9851120787243</v>
      </c>
      <c r="AT236" s="106">
        <v>10222.741152755754</v>
      </c>
      <c r="AU236" s="106">
        <v>10756.825962947283</v>
      </c>
      <c r="AV236" s="106">
        <v>11314.445227987899</v>
      </c>
      <c r="AW236" s="106">
        <v>11896.85514290042</v>
      </c>
      <c r="AX236" s="106">
        <v>12505.363551487297</v>
      </c>
      <c r="AY236" s="106">
        <v>13141.331606051248</v>
      </c>
      <c r="AZ236" s="106">
        <v>13806.175849027304</v>
      </c>
      <c r="BA236" s="106">
        <v>14501.370637408912</v>
      </c>
      <c r="BB236" s="106">
        <v>15228.450848807559</v>
      </c>
      <c r="BC236" s="106">
        <v>15989.014823251364</v>
      </c>
      <c r="BD236" s="106">
        <v>16784.727507270258</v>
      </c>
      <c r="BE236" s="106">
        <v>17617.323776696958</v>
      </c>
      <c r="BF236" s="106">
        <v>18488.611922325203</v>
      </c>
      <c r="BG236" s="106">
        <v>19400.477288519316</v>
      </c>
      <c r="BH236" s="106">
        <v>20354.886059424018</v>
      </c>
      <c r="BI236" s="106">
        <v>20354.886059424018</v>
      </c>
      <c r="DR236" s="107"/>
    </row>
    <row r="237" spans="1:122" s="106" customFormat="1" x14ac:dyDescent="0.2">
      <c r="A237" s="106" t="s">
        <v>11</v>
      </c>
      <c r="B237" s="106">
        <v>29.680666810329154</v>
      </c>
      <c r="C237" s="106">
        <v>47.921476346095346</v>
      </c>
      <c r="D237" s="106">
        <v>69.766540650916568</v>
      </c>
      <c r="E237" s="106">
        <v>95.652119743026674</v>
      </c>
      <c r="F237" s="106">
        <v>126.1487049832191</v>
      </c>
      <c r="G237" s="106">
        <v>162.52836030745644</v>
      </c>
      <c r="H237" s="106">
        <v>205.47954653186076</v>
      </c>
      <c r="I237" s="106">
        <v>254.44592363924136</v>
      </c>
      <c r="J237" s="106">
        <v>309.57439092802133</v>
      </c>
      <c r="K237" s="106">
        <v>365.26021603620791</v>
      </c>
      <c r="L237" s="106">
        <v>426.05873436901322</v>
      </c>
      <c r="M237" s="106">
        <v>489.75408110411382</v>
      </c>
      <c r="N237" s="106">
        <v>574.57273210742073</v>
      </c>
      <c r="O237" s="106">
        <v>662.3550257365589</v>
      </c>
      <c r="P237" s="106">
        <v>753.89665119671633</v>
      </c>
      <c r="Q237" s="106">
        <v>849.60827625089792</v>
      </c>
      <c r="R237" s="106">
        <v>949.66799649155553</v>
      </c>
      <c r="S237" s="106">
        <v>1054.1225343566216</v>
      </c>
      <c r="T237" s="106">
        <v>1162.9532168205685</v>
      </c>
      <c r="U237" s="106">
        <v>1276.1187020089103</v>
      </c>
      <c r="V237" s="106">
        <v>1394.5733609464955</v>
      </c>
      <c r="W237" s="106">
        <v>1518.0385999840573</v>
      </c>
      <c r="X237" s="106">
        <v>1645.1990569864834</v>
      </c>
      <c r="Y237" s="106">
        <v>1776.3392026321064</v>
      </c>
      <c r="Z237" s="106">
        <v>1911.7013873631779</v>
      </c>
      <c r="AA237" s="106">
        <v>2051.653250628382</v>
      </c>
      <c r="AB237" s="106">
        <v>2196.5588016470547</v>
      </c>
      <c r="AC237" s="106">
        <v>2354.6210816657813</v>
      </c>
      <c r="AD237" s="106">
        <v>2522.6200169252293</v>
      </c>
      <c r="AE237" s="106">
        <v>2700.1744795262143</v>
      </c>
      <c r="AF237" s="106">
        <v>2890.5035544808784</v>
      </c>
      <c r="AG237" s="106">
        <v>3092.3090932227392</v>
      </c>
      <c r="AH237" s="106">
        <v>3300.8206697927881</v>
      </c>
      <c r="AI237" s="106">
        <v>3516.9720241593636</v>
      </c>
      <c r="AJ237" s="106">
        <v>3741.4242964968685</v>
      </c>
      <c r="AK237" s="106">
        <v>3974.7196805375102</v>
      </c>
      <c r="AL237" s="106">
        <v>4217.3637622039978</v>
      </c>
      <c r="AM237" s="106">
        <v>4469.8673087345187</v>
      </c>
      <c r="AN237" s="106">
        <v>4732.7662697007436</v>
      </c>
      <c r="AO237" s="106">
        <v>5006.6304450793832</v>
      </c>
      <c r="AP237" s="106">
        <v>5292.0665539349893</v>
      </c>
      <c r="AQ237" s="106">
        <v>5589.7187791107608</v>
      </c>
      <c r="AR237" s="106">
        <v>5900.2683857971306</v>
      </c>
      <c r="AS237" s="106">
        <v>6224.4332043311542</v>
      </c>
      <c r="AT237" s="106">
        <v>6562.9673362794038</v>
      </c>
      <c r="AU237" s="106">
        <v>6916.6612199798847</v>
      </c>
      <c r="AV237" s="106">
        <v>7286.3420823245006</v>
      </c>
      <c r="AW237" s="106">
        <v>7672.8747545417591</v>
      </c>
      <c r="AX237" s="106">
        <v>8077.162811786704</v>
      </c>
      <c r="AY237" s="106">
        <v>8500.1499935794036</v>
      </c>
      <c r="AZ237" s="106">
        <v>8942.821866141483</v>
      </c>
      <c r="BA237" s="106">
        <v>9406.2076941577252</v>
      </c>
      <c r="BB237" s="106">
        <v>9891.3824963393272</v>
      </c>
      <c r="BC237" s="106">
        <v>10399.469265463329</v>
      </c>
      <c r="BD237" s="106">
        <v>10931.641338972859</v>
      </c>
      <c r="BE237" s="106">
        <v>11489.124910700386</v>
      </c>
      <c r="BF237" s="106">
        <v>12073.201677903195</v>
      </c>
      <c r="BG237" s="106">
        <v>12685.211620698061</v>
      </c>
      <c r="BH237" s="106">
        <v>13326.555913287719</v>
      </c>
      <c r="BI237" s="106">
        <v>13326.555913287719</v>
      </c>
      <c r="DR237" s="107"/>
    </row>
    <row r="238" spans="1:122" s="106" customFormat="1" x14ac:dyDescent="0.2">
      <c r="A238" s="106" t="s">
        <v>42</v>
      </c>
      <c r="B238" s="106">
        <v>8.4964425453158743</v>
      </c>
      <c r="C238" s="106">
        <v>12.406024462937847</v>
      </c>
      <c r="D238" s="106">
        <v>20.647837042157548</v>
      </c>
      <c r="E238" s="106">
        <v>32.01419404456756</v>
      </c>
      <c r="F238" s="106">
        <v>47.217331224134718</v>
      </c>
      <c r="G238" s="106">
        <v>67.019944340338824</v>
      </c>
      <c r="H238" s="106">
        <v>92.257624428880334</v>
      </c>
      <c r="I238" s="106">
        <v>123.33406461654731</v>
      </c>
      <c r="J238" s="106">
        <v>160.74463420663804</v>
      </c>
      <c r="K238" s="106">
        <v>202.92012372572722</v>
      </c>
      <c r="L238" s="106">
        <v>251.50144853337753</v>
      </c>
      <c r="M238" s="106">
        <v>306.09966974853353</v>
      </c>
      <c r="N238" s="106">
        <v>373.85715147760061</v>
      </c>
      <c r="O238" s="106">
        <v>447.91947136291827</v>
      </c>
      <c r="P238" s="106">
        <v>528.44815395521778</v>
      </c>
      <c r="Q238" s="106">
        <v>615.43678701039232</v>
      </c>
      <c r="R238" s="106">
        <v>708.76541467698269</v>
      </c>
      <c r="S238" s="106">
        <v>808.24447722024922</v>
      </c>
      <c r="T238" s="106">
        <v>913.64967011199894</v>
      </c>
      <c r="U238" s="106">
        <v>1024.749405544849</v>
      </c>
      <c r="V238" s="106">
        <v>1139.9508315904557</v>
      </c>
      <c r="W238" s="106">
        <v>1259.333225329385</v>
      </c>
      <c r="X238" s="106">
        <v>1384.5488312860689</v>
      </c>
      <c r="Y238" s="106">
        <v>1515.1738390276482</v>
      </c>
      <c r="Z238" s="106">
        <v>1650.985844527273</v>
      </c>
      <c r="AA238" s="106">
        <v>1792.0551233576332</v>
      </c>
      <c r="AB238" s="106">
        <v>1939.5309009938132</v>
      </c>
      <c r="AC238" s="106">
        <v>2099.2429289917191</v>
      </c>
      <c r="AD238" s="106">
        <v>2269.3451340338693</v>
      </c>
      <c r="AE238" s="106">
        <v>2449.4558663453499</v>
      </c>
      <c r="AF238" s="106">
        <v>2642.3460551345988</v>
      </c>
      <c r="AG238" s="106">
        <v>2846.8214896416002</v>
      </c>
      <c r="AH238" s="106">
        <v>3058.539133942078</v>
      </c>
      <c r="AI238" s="106">
        <v>3278.2398234860871</v>
      </c>
      <c r="AJ238" s="106">
        <v>3506.4567538803608</v>
      </c>
      <c r="AK238" s="106">
        <v>3743.6462945620365</v>
      </c>
      <c r="AL238" s="106">
        <v>3990.2569523053803</v>
      </c>
      <c r="AM238" s="106">
        <v>4246.7633180535395</v>
      </c>
      <c r="AN238" s="106">
        <v>4513.6812597798435</v>
      </c>
      <c r="AO238" s="106">
        <v>4791.5734825246045</v>
      </c>
      <c r="AP238" s="106">
        <v>5081.050477587738</v>
      </c>
      <c r="AQ238" s="106">
        <v>5382.7695547003032</v>
      </c>
      <c r="AR238" s="106">
        <v>5697.4333474144096</v>
      </c>
      <c r="AS238" s="106">
        <v>6025.7884658288849</v>
      </c>
      <c r="AT238" s="106">
        <v>6368.6245875643945</v>
      </c>
      <c r="AU238" s="106">
        <v>6726.7740805944286</v>
      </c>
      <c r="AV238" s="106">
        <v>7101.1121560779839</v>
      </c>
      <c r="AW238" s="106">
        <v>7492.5575082729138</v>
      </c>
      <c r="AX238" s="106">
        <v>7902.0733855378676</v>
      </c>
      <c r="AY238" s="106">
        <v>8330.669036948615</v>
      </c>
      <c r="AZ238" s="106">
        <v>8779.4014854896704</v>
      </c>
      <c r="BA238" s="106">
        <v>9249.3775871925136</v>
      </c>
      <c r="BB238" s="106">
        <v>9741.756344065665</v>
      </c>
      <c r="BC238" s="106">
        <v>10257.751446360968</v>
      </c>
      <c r="BD238" s="106">
        <v>10798.63402635899</v>
      </c>
      <c r="BE238" s="106">
        <v>11365.735611418164</v>
      </c>
      <c r="BF238" s="106">
        <v>11960.451268615354</v>
      </c>
      <c r="BG238" s="106">
        <v>12584.242937053616</v>
      </c>
      <c r="BH238" s="106">
        <v>13238.642946969823</v>
      </c>
      <c r="BI238" s="106">
        <v>13238.642946969823</v>
      </c>
      <c r="DR238" s="107"/>
    </row>
    <row r="239" spans="1:122" s="106" customFormat="1" x14ac:dyDescent="0.2">
      <c r="A239" s="106" t="s">
        <v>13</v>
      </c>
      <c r="B239" s="106">
        <v>4.2517250466567384</v>
      </c>
      <c r="C239" s="106">
        <v>17.03662997916117</v>
      </c>
      <c r="D239" s="106">
        <v>27.506348034934021</v>
      </c>
      <c r="E239" s="106">
        <v>41.416244614423363</v>
      </c>
      <c r="F239" s="106">
        <v>59.274364481189032</v>
      </c>
      <c r="G239" s="106">
        <v>81.42113954520778</v>
      </c>
      <c r="H239" s="106">
        <v>108.84587033756469</v>
      </c>
      <c r="I239" s="106">
        <v>141.55369564469905</v>
      </c>
      <c r="J239" s="106">
        <v>179.87552063015022</v>
      </c>
      <c r="K239" s="106">
        <v>220.8279496223135</v>
      </c>
      <c r="L239" s="106">
        <v>264.50838022233648</v>
      </c>
      <c r="M239" s="106">
        <v>321.59249012538447</v>
      </c>
      <c r="N239" s="106">
        <v>376.72772408925312</v>
      </c>
      <c r="O239" s="106">
        <v>435.74436817940813</v>
      </c>
      <c r="P239" s="106">
        <v>497.71564776229621</v>
      </c>
      <c r="Q239" s="106">
        <v>561.74939822717761</v>
      </c>
      <c r="R239" s="106">
        <v>626.96883846829201</v>
      </c>
      <c r="S239" s="106">
        <v>692.52262669241077</v>
      </c>
      <c r="T239" s="106">
        <v>757.59621882307943</v>
      </c>
      <c r="U239" s="106">
        <v>821.42302054250126</v>
      </c>
      <c r="V239" s="106">
        <v>882.25996346322779</v>
      </c>
      <c r="W239" s="106">
        <v>939.65803899067816</v>
      </c>
      <c r="X239" s="106">
        <v>994.27854732847777</v>
      </c>
      <c r="Y239" s="106">
        <v>1045.3625798804153</v>
      </c>
      <c r="Z239" s="106">
        <v>1092.3215753451816</v>
      </c>
      <c r="AA239" s="106">
        <v>1134.8337513991717</v>
      </c>
      <c r="AB239" s="106">
        <v>1173.225918010462</v>
      </c>
      <c r="AC239" s="106">
        <v>1212.3467484884081</v>
      </c>
      <c r="AD239" s="106">
        <v>1250.3777993231461</v>
      </c>
      <c r="AE239" s="106">
        <v>1286.9276247042644</v>
      </c>
      <c r="AF239" s="106">
        <v>1323.6591895108431</v>
      </c>
      <c r="AG239" s="106">
        <v>1359.9555630443581</v>
      </c>
      <c r="AH239" s="106">
        <v>1393.3314897409787</v>
      </c>
      <c r="AI239" s="106">
        <v>1423.9194719540244</v>
      </c>
      <c r="AJ239" s="106">
        <v>1451.8265173964323</v>
      </c>
      <c r="AK239" s="106">
        <v>1477.0788185997171</v>
      </c>
      <c r="AL239" s="106">
        <v>1499.666944919619</v>
      </c>
      <c r="AM239" s="106">
        <v>1519.5700297127503</v>
      </c>
      <c r="AN239" s="106">
        <v>1536.7667936338089</v>
      </c>
      <c r="AO239" s="106">
        <v>1551.2403281671491</v>
      </c>
      <c r="AP239" s="106">
        <v>1562.9802345556427</v>
      </c>
      <c r="AQ239" s="106">
        <v>1571.983869810718</v>
      </c>
      <c r="AR239" s="106">
        <v>1578.2575149463396</v>
      </c>
      <c r="AS239" s="106">
        <v>1581.8178209819662</v>
      </c>
      <c r="AT239" s="106">
        <v>1582.693671071642</v>
      </c>
      <c r="AU239" s="106">
        <v>1580.9284992587218</v>
      </c>
      <c r="AV239" s="106">
        <v>1576.583064806551</v>
      </c>
      <c r="AW239" s="106">
        <v>1569.7386646126536</v>
      </c>
      <c r="AX239" s="106">
        <v>1560.5007603649005</v>
      </c>
      <c r="AY239" s="106">
        <v>1549.0029961180246</v>
      </c>
      <c r="AZ239" s="106">
        <v>1535.4115849588266</v>
      </c>
      <c r="BA239" s="106">
        <v>1519.9300524709372</v>
      </c>
      <c r="BB239" s="106">
        <v>1502.8043441654097</v>
      </c>
      <c r="BC239" s="106">
        <v>1484.3283404648571</v>
      </c>
      <c r="BD239" s="106">
        <v>1464.8498852485995</v>
      </c>
      <c r="BE239" s="106">
        <v>1444.7775344777024</v>
      </c>
      <c r="BF239" s="106">
        <v>1424.5883861219443</v>
      </c>
      <c r="BG239" s="106">
        <v>1404.8375831545677</v>
      </c>
      <c r="BH239" s="106">
        <v>1386.1704175685641</v>
      </c>
      <c r="BI239" s="106">
        <v>1386.1704175685641</v>
      </c>
      <c r="DR239" s="107"/>
    </row>
    <row r="240" spans="1:122" s="106" customFormat="1" x14ac:dyDescent="0.2">
      <c r="A240" s="106" t="s">
        <v>14</v>
      </c>
      <c r="B240" s="106">
        <v>1.9576620477276798</v>
      </c>
      <c r="C240" s="106">
        <v>4.3614055773481155</v>
      </c>
      <c r="D240" s="106">
        <v>7.8713620477658974</v>
      </c>
      <c r="E240" s="106">
        <v>13.086848102608453</v>
      </c>
      <c r="F240" s="106">
        <v>20.663369080635551</v>
      </c>
      <c r="G240" s="106">
        <v>31.00621733813005</v>
      </c>
      <c r="H240" s="106">
        <v>44.50508337655733</v>
      </c>
      <c r="I240" s="106">
        <v>61.744048465906353</v>
      </c>
      <c r="J240" s="106">
        <v>83.156240708522944</v>
      </c>
      <c r="K240" s="106">
        <v>109.12517417701315</v>
      </c>
      <c r="L240" s="106">
        <v>139.93628037811945</v>
      </c>
      <c r="M240" s="106">
        <v>175.5240843562714</v>
      </c>
      <c r="N240" s="106">
        <v>217.6522370057171</v>
      </c>
      <c r="O240" s="106">
        <v>264.77944982489913</v>
      </c>
      <c r="P240" s="106">
        <v>316.85882832833283</v>
      </c>
      <c r="Q240" s="106">
        <v>373.74235777367608</v>
      </c>
      <c r="R240" s="106">
        <v>435.20334418595183</v>
      </c>
      <c r="S240" s="106">
        <v>500.95789517212933</v>
      </c>
      <c r="T240" s="106">
        <v>570.68475844980958</v>
      </c>
      <c r="U240" s="106">
        <v>644.04324020294757</v>
      </c>
      <c r="V240" s="106">
        <v>718.06732299663565</v>
      </c>
      <c r="W240" s="106">
        <v>792.91629939320399</v>
      </c>
      <c r="X240" s="106">
        <v>871.71147130937675</v>
      </c>
      <c r="Y240" s="106">
        <v>953.55742323712741</v>
      </c>
      <c r="Z240" s="106">
        <v>1037.8418724437372</v>
      </c>
      <c r="AA240" s="106">
        <v>1124.3046265119515</v>
      </c>
      <c r="AB240" s="106">
        <v>1213.688253683885</v>
      </c>
      <c r="AC240" s="106">
        <v>1311.8832079718272</v>
      </c>
      <c r="AD240" s="106">
        <v>1416.6558316764215</v>
      </c>
      <c r="AE240" s="106">
        <v>1527.3507941130811</v>
      </c>
      <c r="AF240" s="106">
        <v>1645.1396558582751</v>
      </c>
      <c r="AG240" s="106">
        <v>1768.9179229484548</v>
      </c>
      <c r="AH240" s="106">
        <v>1895.7763370343646</v>
      </c>
      <c r="AI240" s="106">
        <v>2025.7709530517532</v>
      </c>
      <c r="AJ240" s="106">
        <v>2158.8807482363377</v>
      </c>
      <c r="AK240" s="106">
        <v>2295.0663884070136</v>
      </c>
      <c r="AL240" s="106">
        <v>2434.3036122538865</v>
      </c>
      <c r="AM240" s="106">
        <v>2576.5958270547449</v>
      </c>
      <c r="AN240" s="106">
        <v>2721.9761167410375</v>
      </c>
      <c r="AO240" s="106">
        <v>2870.504323403783</v>
      </c>
      <c r="AP240" s="106">
        <v>3022.2622277393234</v>
      </c>
      <c r="AQ240" s="106">
        <v>3177.3483649197351</v>
      </c>
      <c r="AR240" s="106">
        <v>3335.8731906863127</v>
      </c>
      <c r="AS240" s="106">
        <v>3497.9548739013667</v>
      </c>
      <c r="AT240" s="106">
        <v>3663.7157691633729</v>
      </c>
      <c r="AU240" s="106">
        <v>3833.2795192315893</v>
      </c>
      <c r="AV240" s="106">
        <v>4006.7686963415467</v>
      </c>
      <c r="AW240" s="106">
        <v>4184.3028828483884</v>
      </c>
      <c r="AX240" s="106">
        <v>4365.9970979482305</v>
      </c>
      <c r="AY240" s="106">
        <v>4551.9604894615723</v>
      </c>
      <c r="AZ240" s="106">
        <v>4742.2952232524804</v>
      </c>
      <c r="BA240" s="106">
        <v>4937.0955156730988</v>
      </c>
      <c r="BB240" s="106">
        <v>5136.4467656157703</v>
      </c>
      <c r="BC240" s="106">
        <v>5340.4247521235111</v>
      </c>
      <c r="BD240" s="106">
        <v>5549.0948711509991</v>
      </c>
      <c r="BE240" s="106">
        <v>5762.511391203283</v>
      </c>
      <c r="BF240" s="106">
        <v>5980.7167124564467</v>
      </c>
      <c r="BG240" s="106">
        <v>6203.7406178232523</v>
      </c>
      <c r="BH240" s="106">
        <v>6431.5995074746234</v>
      </c>
      <c r="BI240" s="106">
        <v>6431.5995074746234</v>
      </c>
      <c r="DR240" s="107"/>
    </row>
    <row r="241" spans="1:122" s="106" customFormat="1" x14ac:dyDescent="0.2">
      <c r="A241" s="106" t="s">
        <v>15</v>
      </c>
      <c r="B241" s="106">
        <v>15.599047040985921</v>
      </c>
      <c r="C241" s="106">
        <v>25.312222262708076</v>
      </c>
      <c r="D241" s="106">
        <v>38.372819894635086</v>
      </c>
      <c r="E241" s="106">
        <v>54.728716792062599</v>
      </c>
      <c r="F241" s="106">
        <v>75.308899995958953</v>
      </c>
      <c r="G241" s="106">
        <v>99.673234197596258</v>
      </c>
      <c r="H241" s="106">
        <v>127.8255029919992</v>
      </c>
      <c r="I241" s="106">
        <v>160.23567793609095</v>
      </c>
      <c r="J241" s="106">
        <v>196.98110363653541</v>
      </c>
      <c r="K241" s="106">
        <v>241.25457697560881</v>
      </c>
      <c r="L241" s="106">
        <v>291.98174017265023</v>
      </c>
      <c r="M241" s="106">
        <v>337.84735030719492</v>
      </c>
      <c r="N241" s="106">
        <v>398.00411563831597</v>
      </c>
      <c r="O241" s="106">
        <v>460.41199080849077</v>
      </c>
      <c r="P241" s="106">
        <v>525.43980383102883</v>
      </c>
      <c r="Q241" s="106">
        <v>593.21420122810127</v>
      </c>
      <c r="R241" s="106">
        <v>663.71855662245696</v>
      </c>
      <c r="S241" s="106">
        <v>736.85691492963713</v>
      </c>
      <c r="T241" s="106">
        <v>812.49715238976205</v>
      </c>
      <c r="U241" s="106">
        <v>890.50002891893109</v>
      </c>
      <c r="V241" s="106">
        <v>967.44598096250172</v>
      </c>
      <c r="W241" s="106">
        <v>1044.0354895364603</v>
      </c>
      <c r="X241" s="106">
        <v>1124.4519547748848</v>
      </c>
      <c r="Y241" s="106">
        <v>1207.844656435286</v>
      </c>
      <c r="Z241" s="106">
        <v>1293.7496141267698</v>
      </c>
      <c r="AA241" s="106">
        <v>1382.12395237429</v>
      </c>
      <c r="AB241" s="106">
        <v>1473.5217635130116</v>
      </c>
      <c r="AC241" s="106">
        <v>1575.5379695248478</v>
      </c>
      <c r="AD241" s="106">
        <v>1685.1627910272296</v>
      </c>
      <c r="AE241" s="106">
        <v>1801.8029652450218</v>
      </c>
      <c r="AF241" s="106">
        <v>1926.8950870613739</v>
      </c>
      <c r="AG241" s="106">
        <v>2059.4133365062794</v>
      </c>
      <c r="AH241" s="106">
        <v>2196.4303239508026</v>
      </c>
      <c r="AI241" s="106">
        <v>2338.230986993281</v>
      </c>
      <c r="AJ241" s="106">
        <v>2485.0130702504953</v>
      </c>
      <c r="AK241" s="106">
        <v>2636.9519623181982</v>
      </c>
      <c r="AL241" s="106">
        <v>2794.2385710697167</v>
      </c>
      <c r="AM241" s="106">
        <v>2957.0948290644083</v>
      </c>
      <c r="AN241" s="106">
        <v>3125.7779453492117</v>
      </c>
      <c r="AO241" s="106">
        <v>3300.5794562224846</v>
      </c>
      <c r="AP241" s="106">
        <v>3481.8222531128376</v>
      </c>
      <c r="AQ241" s="106">
        <v>3669.8571770219155</v>
      </c>
      <c r="AR241" s="106">
        <v>3865.0599105449146</v>
      </c>
      <c r="AS241" s="106">
        <v>4067.8284495852645</v>
      </c>
      <c r="AT241" s="106">
        <v>4278.5812136456443</v>
      </c>
      <c r="AU241" s="106">
        <v>4497.755751742242</v>
      </c>
      <c r="AV241" s="106">
        <v>4725.8079622952173</v>
      </c>
      <c r="AW241" s="106">
        <v>4963.2117378568537</v>
      </c>
      <c r="AX241" s="106">
        <v>5210.4589521676653</v>
      </c>
      <c r="AY241" s="106">
        <v>5468.0597189555501</v>
      </c>
      <c r="AZ241" s="106">
        <v>5736.5428647823255</v>
      </c>
      <c r="BA241" s="106">
        <v>6016.4565701567399</v>
      </c>
      <c r="BB241" s="106">
        <v>6308.3691433549884</v>
      </c>
      <c r="BC241" s="106">
        <v>6612.8698997989713</v>
      </c>
      <c r="BD241" s="106">
        <v>6930.5701265811822</v>
      </c>
      <c r="BE241" s="106">
        <v>7262.1041170325198</v>
      </c>
      <c r="BF241" s="106">
        <v>7608.1302643594527</v>
      </c>
      <c r="BG241" s="106">
        <v>7969.3322065593948</v>
      </c>
      <c r="BH241" s="106">
        <v>8346.4200172600704</v>
      </c>
      <c r="BI241" s="106">
        <v>8346.4200172600704</v>
      </c>
      <c r="DR241" s="107"/>
    </row>
    <row r="242" spans="1:122" s="106" customFormat="1" x14ac:dyDescent="0.2">
      <c r="A242" s="106" t="s">
        <v>16</v>
      </c>
      <c r="B242" s="106">
        <v>1.2996994918834321</v>
      </c>
      <c r="C242" s="106">
        <v>2.408920789805296</v>
      </c>
      <c r="D242" s="106">
        <v>4.4421695262226137</v>
      </c>
      <c r="E242" s="106">
        <v>7.5634494806651151</v>
      </c>
      <c r="F242" s="106">
        <v>12.350332386780075</v>
      </c>
      <c r="G242" s="106">
        <v>19.024268064497019</v>
      </c>
      <c r="H242" s="106">
        <v>27.627889215253898</v>
      </c>
      <c r="I242" s="106">
        <v>38.71398222500369</v>
      </c>
      <c r="J242" s="106">
        <v>52.578950145468269</v>
      </c>
      <c r="K242" s="106">
        <v>70.615256306548076</v>
      </c>
      <c r="L242" s="106">
        <v>92.285965314496949</v>
      </c>
      <c r="M242" s="106">
        <v>116.92353177398151</v>
      </c>
      <c r="N242" s="106">
        <v>144.49594557703864</v>
      </c>
      <c r="O242" s="106">
        <v>175.36635755403177</v>
      </c>
      <c r="P242" s="106">
        <v>209.34628567349762</v>
      </c>
      <c r="Q242" s="106">
        <v>246.18711328989673</v>
      </c>
      <c r="R242" s="106">
        <v>285.59445265452752</v>
      </c>
      <c r="S242" s="106">
        <v>327.2438329996757</v>
      </c>
      <c r="T242" s="106">
        <v>370.79593806431188</v>
      </c>
      <c r="U242" s="106">
        <v>415.91079791812678</v>
      </c>
      <c r="V242" s="106">
        <v>460.53007707565729</v>
      </c>
      <c r="W242" s="106">
        <v>504.64463275239967</v>
      </c>
      <c r="X242" s="106">
        <v>547.71180279918406</v>
      </c>
      <c r="Y242" s="106">
        <v>592.29258549323242</v>
      </c>
      <c r="Z242" s="106">
        <v>637.60807850254173</v>
      </c>
      <c r="AA242" s="106">
        <v>683.26109669917764</v>
      </c>
      <c r="AB242" s="106">
        <v>730.13961751753334</v>
      </c>
      <c r="AC242" s="106">
        <v>781.39436912023075</v>
      </c>
      <c r="AD242" s="106">
        <v>835.99395821703877</v>
      </c>
      <c r="AE242" s="106">
        <v>893.45866141942679</v>
      </c>
      <c r="AF242" s="106">
        <v>954.37866902893506</v>
      </c>
      <c r="AG242" s="106">
        <v>1018.0713180402453</v>
      </c>
      <c r="AH242" s="106">
        <v>1082.8210110500199</v>
      </c>
      <c r="AI242" s="106">
        <v>1148.5778930711549</v>
      </c>
      <c r="AJ242" s="106">
        <v>1215.2814661366922</v>
      </c>
      <c r="AK242" s="106">
        <v>1282.8705593431534</v>
      </c>
      <c r="AL242" s="106">
        <v>1351.3006844905226</v>
      </c>
      <c r="AM242" s="106">
        <v>1420.5493705752835</v>
      </c>
      <c r="AN242" s="106">
        <v>1490.615535116111</v>
      </c>
      <c r="AO242" s="106">
        <v>1561.5163539979469</v>
      </c>
      <c r="AP242" s="106">
        <v>1633.2833976934794</v>
      </c>
      <c r="AQ242" s="106">
        <v>1705.9588735919717</v>
      </c>
      <c r="AR242" s="106">
        <v>1779.5923224065518</v>
      </c>
      <c r="AS242" s="106">
        <v>1854.2378674210022</v>
      </c>
      <c r="AT242" s="106">
        <v>1929.9519978523851</v>
      </c>
      <c r="AU242" s="106">
        <v>2006.7918194335743</v>
      </c>
      <c r="AV242" s="106">
        <v>2084.8136919883832</v>
      </c>
      <c r="AW242" s="106">
        <v>2164.0721767078667</v>
      </c>
      <c r="AX242" s="106">
        <v>2244.619225357736</v>
      </c>
      <c r="AY242" s="106">
        <v>2326.5035549367949</v>
      </c>
      <c r="AZ242" s="106">
        <v>2409.7701621452306</v>
      </c>
      <c r="BA242" s="106">
        <v>2494.4599415276948</v>
      </c>
      <c r="BB242" s="106">
        <v>2580.6093791058356</v>
      </c>
      <c r="BC242" s="106">
        <v>2668.250299783228</v>
      </c>
      <c r="BD242" s="106">
        <v>2757.4096519839454</v>
      </c>
      <c r="BE242" s="106">
        <v>2848.1093170924569</v>
      </c>
      <c r="BF242" s="106">
        <v>2940.3659345044734</v>
      </c>
      <c r="BG242" s="106">
        <v>3034.1907356548368</v>
      </c>
      <c r="BH242" s="106">
        <v>3129.5893824104483</v>
      </c>
      <c r="BI242" s="106">
        <v>3129.5893824104483</v>
      </c>
      <c r="DR242" s="107"/>
    </row>
    <row r="243" spans="1:122" s="106" customFormat="1" x14ac:dyDescent="0.2">
      <c r="A243" s="106" t="s">
        <v>17</v>
      </c>
      <c r="B243" s="106">
        <v>15.678487569688475</v>
      </c>
      <c r="C243" s="106">
        <v>25.975368031985838</v>
      </c>
      <c r="D243" s="106">
        <v>41.119139228993085</v>
      </c>
      <c r="E243" s="106">
        <v>61.272278561613838</v>
      </c>
      <c r="F243" s="106">
        <v>87.211799303039498</v>
      </c>
      <c r="G243" s="106">
        <v>119.30357124690973</v>
      </c>
      <c r="H243" s="106">
        <v>158.36731849278266</v>
      </c>
      <c r="I243" s="106">
        <v>204.88926557942017</v>
      </c>
      <c r="J243" s="106">
        <v>259.25101043755927</v>
      </c>
      <c r="K243" s="106">
        <v>321.55431725908437</v>
      </c>
      <c r="L243" s="106">
        <v>393.20063163528323</v>
      </c>
      <c r="M243" s="106">
        <v>466.02861079171004</v>
      </c>
      <c r="N243" s="106">
        <v>559.81670310576351</v>
      </c>
      <c r="O243" s="106">
        <v>659.8066337147377</v>
      </c>
      <c r="P243" s="106">
        <v>766.41599130646671</v>
      </c>
      <c r="Q243" s="106">
        <v>879.76850258479374</v>
      </c>
      <c r="R243" s="106">
        <v>999.80009033647059</v>
      </c>
      <c r="S243" s="106">
        <v>1126.3366818737245</v>
      </c>
      <c r="T243" s="106">
        <v>1259.1502882582267</v>
      </c>
      <c r="U243" s="106">
        <v>1397.9992529986114</v>
      </c>
      <c r="V243" s="106">
        <v>1538.0363337746621</v>
      </c>
      <c r="W243" s="106">
        <v>1680.1064068175058</v>
      </c>
      <c r="X243" s="106">
        <v>1830.1180689766331</v>
      </c>
      <c r="Y243" s="106">
        <v>1986.8743802124459</v>
      </c>
      <c r="Z243" s="106">
        <v>2149.7143004506838</v>
      </c>
      <c r="AA243" s="106">
        <v>2318.5400167719167</v>
      </c>
      <c r="AB243" s="106">
        <v>2493.6810010646223</v>
      </c>
      <c r="AC243" s="106">
        <v>2685.4444190983909</v>
      </c>
      <c r="AD243" s="106">
        <v>2889.7706125314294</v>
      </c>
      <c r="AE243" s="106">
        <v>3105.9930126865374</v>
      </c>
      <c r="AF243" s="106">
        <v>3337.9518069117885</v>
      </c>
      <c r="AG243" s="106">
        <v>3583.8760762967304</v>
      </c>
      <c r="AH243" s="106">
        <v>3837.5964461187577</v>
      </c>
      <c r="AI243" s="106">
        <v>4100.0970063148243</v>
      </c>
      <c r="AJ243" s="106">
        <v>4372.0459531378683</v>
      </c>
      <c r="AK243" s="106">
        <v>4653.9785558350086</v>
      </c>
      <c r="AL243" s="106">
        <v>4946.3960259267642</v>
      </c>
      <c r="AM243" s="106">
        <v>5249.8144055800713</v>
      </c>
      <c r="AN243" s="106">
        <v>5564.7866690951823</v>
      </c>
      <c r="AO243" s="106">
        <v>5891.9110079772972</v>
      </c>
      <c r="AP243" s="106">
        <v>6231.8324211791059</v>
      </c>
      <c r="AQ243" s="106">
        <v>6585.2414220192013</v>
      </c>
      <c r="AR243" s="106">
        <v>6952.8718262086695</v>
      </c>
      <c r="AS243" s="106">
        <v>7335.4985740160928</v>
      </c>
      <c r="AT243" s="106">
        <v>7733.9360000013176</v>
      </c>
      <c r="AU243" s="106">
        <v>8149.0366865849446</v>
      </c>
      <c r="AV243" s="106">
        <v>8581.6909037555251</v>
      </c>
      <c r="AW243" s="106">
        <v>9032.8265793857972</v>
      </c>
      <c r="AX243" s="106">
        <v>9503.4097257809772</v>
      </c>
      <c r="AY243" s="106">
        <v>9994.4452480346372</v>
      </c>
      <c r="AZ243" s="106">
        <v>10506.978067828884</v>
      </c>
      <c r="BA243" s="106">
        <v>11042.094507033871</v>
      </c>
      <c r="BB243" s="106">
        <v>11600.923886213553</v>
      </c>
      <c r="BC243" s="106">
        <v>12184.640302800653</v>
      </c>
      <c r="BD243" s="106">
        <v>12794.4645618911</v>
      </c>
      <c r="BE243" s="106">
        <v>13431.666239319922</v>
      </c>
      <c r="BF243" s="106">
        <v>14097.565862063178</v>
      </c>
      <c r="BG243" s="106">
        <v>14793.537195265908</v>
      </c>
      <c r="BH243" s="106">
        <v>15521.009628522559</v>
      </c>
      <c r="BI243" s="106">
        <v>15521.009628522559</v>
      </c>
      <c r="DR243" s="107"/>
    </row>
    <row r="244" spans="1:122" s="106" customFormat="1" x14ac:dyDescent="0.2">
      <c r="A244" s="106" t="s">
        <v>18</v>
      </c>
      <c r="B244" s="106">
        <v>118.74395215537521</v>
      </c>
      <c r="C244" s="106">
        <v>157.27475529077947</v>
      </c>
      <c r="D244" s="106">
        <v>214.61660202186468</v>
      </c>
      <c r="E244" s="106">
        <v>279.52219895485052</v>
      </c>
      <c r="F244" s="106">
        <v>352.13106767370283</v>
      </c>
      <c r="G244" s="106">
        <v>433.27394518253044</v>
      </c>
      <c r="H244" s="106">
        <v>522.02710945586375</v>
      </c>
      <c r="I244" s="106">
        <v>618.62730213975533</v>
      </c>
      <c r="J244" s="106">
        <v>723.09622758227499</v>
      </c>
      <c r="K244" s="106">
        <v>827.12442313908309</v>
      </c>
      <c r="L244" s="106">
        <v>937.93752098509594</v>
      </c>
      <c r="M244" s="106">
        <v>1045.5207259200918</v>
      </c>
      <c r="N244" s="106">
        <v>1188.3732986643902</v>
      </c>
      <c r="O244" s="106">
        <v>1329.4211009643327</v>
      </c>
      <c r="P244" s="106">
        <v>1470.597167390418</v>
      </c>
      <c r="Q244" s="106">
        <v>1612.7997095543617</v>
      </c>
      <c r="R244" s="106">
        <v>1756.3541533001194</v>
      </c>
      <c r="S244" s="106">
        <v>1901.2640961911743</v>
      </c>
      <c r="T244" s="106">
        <v>2047.3652171801423</v>
      </c>
      <c r="U244" s="106">
        <v>2194.4191621649547</v>
      </c>
      <c r="V244" s="106">
        <v>2341.7319264249354</v>
      </c>
      <c r="W244" s="106">
        <v>2489.1426736275034</v>
      </c>
      <c r="X244" s="106">
        <v>2636.9375709128758</v>
      </c>
      <c r="Y244" s="106">
        <v>2784.8132393525748</v>
      </c>
      <c r="Z244" s="106">
        <v>2932.6054548018014</v>
      </c>
      <c r="AA244" s="106">
        <v>3080.6062911712661</v>
      </c>
      <c r="AB244" s="106">
        <v>3230.3458102573563</v>
      </c>
      <c r="AC244" s="106">
        <v>3396.1756898642298</v>
      </c>
      <c r="AD244" s="106">
        <v>3572.3872754735089</v>
      </c>
      <c r="AE244" s="106">
        <v>3757.6841151564004</v>
      </c>
      <c r="AF244" s="106">
        <v>3956.2056909106345</v>
      </c>
      <c r="AG244" s="106">
        <v>4165.5337112175685</v>
      </c>
      <c r="AH244" s="106">
        <v>4378.2541913810501</v>
      </c>
      <c r="AI244" s="106">
        <v>4595.0796516218761</v>
      </c>
      <c r="AJ244" s="106">
        <v>4816.4391412876139</v>
      </c>
      <c r="AK244" s="106">
        <v>5042.579297226127</v>
      </c>
      <c r="AL244" s="106">
        <v>5273.6820086353737</v>
      </c>
      <c r="AM244" s="106">
        <v>5509.9191359716542</v>
      </c>
      <c r="AN244" s="106">
        <v>5751.4744306115472</v>
      </c>
      <c r="AO244" s="106">
        <v>5998.5495841823113</v>
      </c>
      <c r="AP244" s="106">
        <v>6251.3632040490093</v>
      </c>
      <c r="AQ244" s="106">
        <v>6510.1471227910633</v>
      </c>
      <c r="AR244" s="106">
        <v>6775.142131732925</v>
      </c>
      <c r="AS244" s="106">
        <v>7046.5940367980675</v>
      </c>
      <c r="AT244" s="106">
        <v>7324.7503456589893</v>
      </c>
      <c r="AU244" s="106">
        <v>7609.8576214297927</v>
      </c>
      <c r="AV244" s="106">
        <v>7902.1594248884694</v>
      </c>
      <c r="AW244" s="106">
        <v>8201.8947320720999</v>
      </c>
      <c r="AX244" s="106">
        <v>8509.2967143588849</v>
      </c>
      <c r="AY244" s="106">
        <v>8824.5917824053558</v>
      </c>
      <c r="AZ244" s="106">
        <v>9147.9988133035422</v>
      </c>
      <c r="BA244" s="106">
        <v>9479.7284975525781</v>
      </c>
      <c r="BB244" s="106">
        <v>9819.9827572297945</v>
      </c>
      <c r="BC244" s="106">
        <v>10168.954198747828</v>
      </c>
      <c r="BD244" s="106">
        <v>10526.825573012973</v>
      </c>
      <c r="BE244" s="106">
        <v>10893.769223064297</v>
      </c>
      <c r="BF244" s="106">
        <v>11269.946504802221</v>
      </c>
      <c r="BG244" s="106">
        <v>11655.507170599092</v>
      </c>
      <c r="BH244" s="106">
        <v>12050.58870874405</v>
      </c>
      <c r="BI244" s="106">
        <v>12050.58870874405</v>
      </c>
      <c r="DR244" s="107"/>
    </row>
    <row r="245" spans="1:122" s="106" customFormat="1" x14ac:dyDescent="0.2">
      <c r="A245" s="106" t="s">
        <v>134</v>
      </c>
      <c r="B245" s="106">
        <v>3.0776728258783042</v>
      </c>
      <c r="C245" s="106">
        <v>4.6319428884266962</v>
      </c>
      <c r="D245" s="106">
        <v>8.504066956398054</v>
      </c>
      <c r="E245" s="106">
        <v>14.45594732723918</v>
      </c>
      <c r="F245" s="106">
        <v>23.309320929744636</v>
      </c>
      <c r="G245" s="106">
        <v>35.617520413623367</v>
      </c>
      <c r="H245" s="106">
        <v>51.893575759582248</v>
      </c>
      <c r="I245" s="106">
        <v>72.970852564968169</v>
      </c>
      <c r="J245" s="106">
        <v>99.47320463390335</v>
      </c>
      <c r="K245" s="106">
        <v>132.52929605547985</v>
      </c>
      <c r="L245" s="106">
        <v>171.52136082055301</v>
      </c>
      <c r="M245" s="106">
        <v>220.97137815876658</v>
      </c>
      <c r="N245" s="106">
        <v>273.09477668659343</v>
      </c>
      <c r="O245" s="106">
        <v>332.29564883080479</v>
      </c>
      <c r="P245" s="106">
        <v>398.15743428812584</v>
      </c>
      <c r="Q245" s="106">
        <v>470.1287500887571</v>
      </c>
      <c r="R245" s="106">
        <v>547.52815271262784</v>
      </c>
      <c r="S245" s="106">
        <v>629.55603186236897</v>
      </c>
      <c r="T245" s="106">
        <v>715.31027948479868</v>
      </c>
      <c r="U245" s="106">
        <v>803.8044745862511</v>
      </c>
      <c r="V245" s="106">
        <v>890.91406183212371</v>
      </c>
      <c r="W245" s="106">
        <v>976.11740540698065</v>
      </c>
      <c r="X245" s="106">
        <v>1062.2355373426778</v>
      </c>
      <c r="Y245" s="106">
        <v>1147.3865615641218</v>
      </c>
      <c r="Z245" s="106">
        <v>1229.9652679653759</v>
      </c>
      <c r="AA245" s="106">
        <v>1308.7446418191432</v>
      </c>
      <c r="AB245" s="106">
        <v>1382.8580274863471</v>
      </c>
      <c r="AC245" s="106">
        <v>1459.9114891205706</v>
      </c>
      <c r="AD245" s="106">
        <v>1535.7530561799708</v>
      </c>
      <c r="AE245" s="106">
        <v>1609.0864562961769</v>
      </c>
      <c r="AF245" s="106">
        <v>1680.579674447059</v>
      </c>
      <c r="AG245" s="106">
        <v>1748.7439141013019</v>
      </c>
      <c r="AH245" s="106">
        <v>1810.5051142061434</v>
      </c>
      <c r="AI245" s="106">
        <v>1865.5865126658696</v>
      </c>
      <c r="AJ245" s="106">
        <v>1913.6983662101288</v>
      </c>
      <c r="AK245" s="106">
        <v>1954.541450030946</v>
      </c>
      <c r="AL245" s="106">
        <v>1987.8403242968182</v>
      </c>
      <c r="AM245" s="106">
        <v>2013.3569897408445</v>
      </c>
      <c r="AN245" s="106">
        <v>2030.8952781063135</v>
      </c>
      <c r="AO245" s="106">
        <v>2040.3021231256587</v>
      </c>
      <c r="AP245" s="106">
        <v>2041.4688145191938</v>
      </c>
      <c r="AQ245" s="106">
        <v>2034.3337333051015</v>
      </c>
      <c r="AR245" s="106">
        <v>2018.8872907502598</v>
      </c>
      <c r="AS245" s="106">
        <v>1995.179469712431</v>
      </c>
      <c r="AT245" s="106">
        <v>1963.3302756986125</v>
      </c>
      <c r="AU245" s="106">
        <v>1923.5434139522486</v>
      </c>
      <c r="AV245" s="106">
        <v>1876.1235331471921</v>
      </c>
      <c r="AW245" s="106">
        <v>1821.4973528093349</v>
      </c>
      <c r="AX245" s="106">
        <v>1760.2388685546916</v>
      </c>
      <c r="AY245" s="106">
        <v>1693.0985683672543</v>
      </c>
      <c r="AZ245" s="106">
        <v>1621.0361893156073</v>
      </c>
      <c r="BA245" s="106">
        <v>1545.2560687927103</v>
      </c>
      <c r="BB245" s="106">
        <v>1467.2438212750551</v>
      </c>
      <c r="BC245" s="106">
        <v>1388.8033903594467</v>
      </c>
      <c r="BD245" s="106">
        <v>1312.0953914588811</v>
      </c>
      <c r="BE245" s="106">
        <v>1239.6825672586651</v>
      </c>
      <c r="BF245" s="106">
        <v>1174.5984066035041</v>
      </c>
      <c r="BG245" s="106">
        <v>1120.4738971461127</v>
      </c>
      <c r="BH245" s="106">
        <v>1081.7901689548928</v>
      </c>
      <c r="BI245" s="106">
        <v>1081.7901689548928</v>
      </c>
      <c r="DR245" s="107"/>
    </row>
    <row r="246" spans="1:122" s="99" customFormat="1" x14ac:dyDescent="0.2">
      <c r="DR246" s="100"/>
    </row>
    <row r="247" spans="1:122" s="99" customFormat="1" x14ac:dyDescent="0.2">
      <c r="A247" s="99" t="s">
        <v>149</v>
      </c>
      <c r="DR247" s="100"/>
    </row>
    <row r="248" spans="1:122" s="99" customFormat="1" x14ac:dyDescent="0.2">
      <c r="A248" s="99" t="s">
        <v>8</v>
      </c>
      <c r="B248" s="99">
        <f>+B234/B$234</f>
        <v>1</v>
      </c>
      <c r="C248" s="99">
        <f>+C234/C$234</f>
        <v>1</v>
      </c>
      <c r="D248" s="99">
        <f>+D234/D$234</f>
        <v>1</v>
      </c>
      <c r="E248" s="99">
        <f>+E234/E$234</f>
        <v>1</v>
      </c>
      <c r="F248" s="99">
        <f t="shared" ref="F248:BI248" si="63">+F234/F$234</f>
        <v>1</v>
      </c>
      <c r="G248" s="99">
        <f t="shared" si="63"/>
        <v>1</v>
      </c>
      <c r="H248" s="99">
        <f t="shared" si="63"/>
        <v>1</v>
      </c>
      <c r="I248" s="99">
        <f t="shared" si="63"/>
        <v>1</v>
      </c>
      <c r="J248" s="99">
        <f t="shared" si="63"/>
        <v>1</v>
      </c>
      <c r="K248" s="99">
        <f t="shared" si="63"/>
        <v>1</v>
      </c>
      <c r="L248" s="99">
        <f t="shared" si="63"/>
        <v>1</v>
      </c>
      <c r="M248" s="99">
        <f t="shared" si="63"/>
        <v>1</v>
      </c>
      <c r="N248" s="99">
        <f t="shared" si="63"/>
        <v>1</v>
      </c>
      <c r="O248" s="99">
        <f t="shared" si="63"/>
        <v>1</v>
      </c>
      <c r="P248" s="99">
        <f t="shared" si="63"/>
        <v>1</v>
      </c>
      <c r="Q248" s="99">
        <f t="shared" si="63"/>
        <v>1</v>
      </c>
      <c r="R248" s="99">
        <f t="shared" si="63"/>
        <v>1</v>
      </c>
      <c r="S248" s="99">
        <f t="shared" si="63"/>
        <v>1</v>
      </c>
      <c r="T248" s="99">
        <f t="shared" si="63"/>
        <v>1</v>
      </c>
      <c r="U248" s="99">
        <f t="shared" si="63"/>
        <v>1</v>
      </c>
      <c r="V248" s="99">
        <f t="shared" si="63"/>
        <v>1</v>
      </c>
      <c r="W248" s="99">
        <f t="shared" si="63"/>
        <v>1</v>
      </c>
      <c r="X248" s="99">
        <f t="shared" si="63"/>
        <v>1</v>
      </c>
      <c r="Y248" s="99">
        <f t="shared" si="63"/>
        <v>1</v>
      </c>
      <c r="Z248" s="99">
        <f t="shared" si="63"/>
        <v>1</v>
      </c>
      <c r="AA248" s="99">
        <f t="shared" si="63"/>
        <v>1</v>
      </c>
      <c r="AB248" s="99">
        <f t="shared" si="63"/>
        <v>1</v>
      </c>
      <c r="AC248" s="99">
        <f t="shared" si="63"/>
        <v>1</v>
      </c>
      <c r="AD248" s="99">
        <f t="shared" si="63"/>
        <v>1</v>
      </c>
      <c r="AE248" s="99">
        <f t="shared" si="63"/>
        <v>1</v>
      </c>
      <c r="AF248" s="99">
        <f t="shared" si="63"/>
        <v>1</v>
      </c>
      <c r="AG248" s="99">
        <f t="shared" si="63"/>
        <v>1</v>
      </c>
      <c r="AH248" s="99">
        <f t="shared" si="63"/>
        <v>1</v>
      </c>
      <c r="AI248" s="99">
        <f t="shared" si="63"/>
        <v>1</v>
      </c>
      <c r="AJ248" s="99">
        <f t="shared" si="63"/>
        <v>1</v>
      </c>
      <c r="AK248" s="99">
        <f t="shared" si="63"/>
        <v>1</v>
      </c>
      <c r="AL248" s="99">
        <f t="shared" si="63"/>
        <v>1</v>
      </c>
      <c r="AM248" s="99">
        <f t="shared" si="63"/>
        <v>1</v>
      </c>
      <c r="AN248" s="99">
        <f t="shared" si="63"/>
        <v>1</v>
      </c>
      <c r="AO248" s="99">
        <f t="shared" si="63"/>
        <v>1</v>
      </c>
      <c r="AP248" s="99">
        <f t="shared" si="63"/>
        <v>1</v>
      </c>
      <c r="AQ248" s="99">
        <f t="shared" si="63"/>
        <v>1</v>
      </c>
      <c r="AR248" s="99">
        <f t="shared" si="63"/>
        <v>1</v>
      </c>
      <c r="AS248" s="99">
        <f t="shared" si="63"/>
        <v>1</v>
      </c>
      <c r="AT248" s="99">
        <f t="shared" si="63"/>
        <v>1</v>
      </c>
      <c r="AU248" s="99">
        <f t="shared" si="63"/>
        <v>1</v>
      </c>
      <c r="AV248" s="99">
        <f t="shared" si="63"/>
        <v>1</v>
      </c>
      <c r="AW248" s="99">
        <f t="shared" si="63"/>
        <v>1</v>
      </c>
      <c r="AX248" s="99">
        <f t="shared" si="63"/>
        <v>1</v>
      </c>
      <c r="AY248" s="99">
        <f t="shared" si="63"/>
        <v>1</v>
      </c>
      <c r="AZ248" s="99">
        <f t="shared" si="63"/>
        <v>1</v>
      </c>
      <c r="BA248" s="99">
        <f t="shared" si="63"/>
        <v>1</v>
      </c>
      <c r="BB248" s="99">
        <f t="shared" si="63"/>
        <v>1</v>
      </c>
      <c r="BC248" s="99">
        <f t="shared" si="63"/>
        <v>1</v>
      </c>
      <c r="BD248" s="99">
        <f t="shared" si="63"/>
        <v>1</v>
      </c>
      <c r="BE248" s="99">
        <f t="shared" si="63"/>
        <v>1</v>
      </c>
      <c r="BF248" s="99">
        <f t="shared" si="63"/>
        <v>1</v>
      </c>
      <c r="BG248" s="99">
        <f t="shared" si="63"/>
        <v>1</v>
      </c>
      <c r="BH248" s="99">
        <f t="shared" si="63"/>
        <v>1</v>
      </c>
      <c r="BI248" s="99">
        <f t="shared" si="63"/>
        <v>1</v>
      </c>
      <c r="DR248" s="100"/>
    </row>
    <row r="249" spans="1:122" s="99" customFormat="1" x14ac:dyDescent="0.2">
      <c r="A249" s="99" t="s">
        <v>56</v>
      </c>
      <c r="B249" s="99">
        <f t="shared" ref="B249:BI253" si="64">+(B235/B$234)/($B235/$B$234)</f>
        <v>1</v>
      </c>
      <c r="C249" s="99">
        <f t="shared" si="64"/>
        <v>1.0389751993016931</v>
      </c>
      <c r="D249" s="99">
        <f t="shared" si="64"/>
        <v>1.0910444528781762</v>
      </c>
      <c r="E249" s="99">
        <f t="shared" si="64"/>
        <v>1.1391444171692493</v>
      </c>
      <c r="F249" s="99">
        <f t="shared" si="64"/>
        <v>1.1844938169792554</v>
      </c>
      <c r="G249" s="99">
        <f t="shared" si="64"/>
        <v>1.2263041928774401</v>
      </c>
      <c r="H249" s="99">
        <f t="shared" si="64"/>
        <v>1.2664269369505434</v>
      </c>
      <c r="I249" s="99">
        <f t="shared" si="64"/>
        <v>1.3032366227823804</v>
      </c>
      <c r="J249" s="99">
        <f t="shared" si="64"/>
        <v>1.3370408648351548</v>
      </c>
      <c r="K249" s="99">
        <f t="shared" si="64"/>
        <v>1.3531651014114097</v>
      </c>
      <c r="L249" s="99">
        <f t="shared" si="64"/>
        <v>1.3624680706968475</v>
      </c>
      <c r="M249" s="99">
        <f t="shared" si="64"/>
        <v>1.3953607483430353</v>
      </c>
      <c r="N249" s="99">
        <f t="shared" si="64"/>
        <v>1.4073165486866679</v>
      </c>
      <c r="O249" s="99">
        <f t="shared" si="64"/>
        <v>1.4201180604376165</v>
      </c>
      <c r="P249" s="99">
        <f t="shared" si="64"/>
        <v>1.4321650996472641</v>
      </c>
      <c r="Q249" s="99">
        <f t="shared" si="64"/>
        <v>1.4427153939131003</v>
      </c>
      <c r="R249" s="99">
        <f t="shared" si="64"/>
        <v>1.4514694832601982</v>
      </c>
      <c r="S249" s="99">
        <f t="shared" si="64"/>
        <v>1.4583519899404027</v>
      </c>
      <c r="T249" s="99">
        <f t="shared" si="64"/>
        <v>1.4634022400032194</v>
      </c>
      <c r="U249" s="99">
        <f t="shared" si="64"/>
        <v>1.4667174204992166</v>
      </c>
      <c r="V249" s="99">
        <f t="shared" si="64"/>
        <v>1.4669860039966147</v>
      </c>
      <c r="W249" s="99">
        <f t="shared" si="64"/>
        <v>1.4649990361359344</v>
      </c>
      <c r="X249" s="99">
        <f t="shared" si="64"/>
        <v>1.4626712978447931</v>
      </c>
      <c r="Y249" s="99">
        <f t="shared" si="64"/>
        <v>1.4596633448245391</v>
      </c>
      <c r="Z249" s="99">
        <f t="shared" si="64"/>
        <v>1.455856543814386</v>
      </c>
      <c r="AA249" s="99">
        <f t="shared" si="64"/>
        <v>1.4512805650876051</v>
      </c>
      <c r="AB249" s="99">
        <f t="shared" si="64"/>
        <v>1.4459945079927854</v>
      </c>
      <c r="AC249" s="99">
        <f t="shared" si="64"/>
        <v>1.4413000050803133</v>
      </c>
      <c r="AD249" s="99">
        <f t="shared" si="64"/>
        <v>1.4367107085037911</v>
      </c>
      <c r="AE249" s="99">
        <f t="shared" si="64"/>
        <v>1.4321603791281932</v>
      </c>
      <c r="AF249" s="99">
        <f t="shared" si="64"/>
        <v>1.4280792146732639</v>
      </c>
      <c r="AG249" s="99">
        <f t="shared" si="64"/>
        <v>1.4242852075105388</v>
      </c>
      <c r="AH249" s="99">
        <f t="shared" si="64"/>
        <v>1.4201962720466881</v>
      </c>
      <c r="AI249" s="99">
        <f t="shared" si="64"/>
        <v>1.4159001125012467</v>
      </c>
      <c r="AJ249" s="99">
        <f t="shared" si="64"/>
        <v>1.4114572276637918</v>
      </c>
      <c r="AK249" s="99">
        <f t="shared" si="64"/>
        <v>1.4069009178198089</v>
      </c>
      <c r="AL249" s="99">
        <f t="shared" si="64"/>
        <v>1.4022521271782142</v>
      </c>
      <c r="AM249" s="99">
        <f t="shared" si="64"/>
        <v>1.3975264349212624</v>
      </c>
      <c r="AN249" s="99">
        <f t="shared" si="64"/>
        <v>1.3927371287444865</v>
      </c>
      <c r="AO249" s="99">
        <f t="shared" si="64"/>
        <v>1.3878964447309803</v>
      </c>
      <c r="AP249" s="99">
        <f t="shared" si="64"/>
        <v>1.3830159860716968</v>
      </c>
      <c r="AQ249" s="99">
        <f t="shared" si="64"/>
        <v>1.3781068014429989</v>
      </c>
      <c r="AR249" s="99">
        <f t="shared" si="64"/>
        <v>1.3731793436096884</v>
      </c>
      <c r="AS249" s="99">
        <f t="shared" si="64"/>
        <v>1.3682434037312023</v>
      </c>
      <c r="AT249" s="99">
        <f t="shared" si="64"/>
        <v>1.3633080583329724</v>
      </c>
      <c r="AU249" s="99">
        <f t="shared" si="64"/>
        <v>1.3583816396770696</v>
      </c>
      <c r="AV249" s="99">
        <f t="shared" si="64"/>
        <v>1.3534717293560088</v>
      </c>
      <c r="AW249" s="99">
        <f t="shared" si="64"/>
        <v>1.3485851710584587</v>
      </c>
      <c r="AX249" s="99">
        <f t="shared" si="64"/>
        <v>1.3437280976472494</v>
      </c>
      <c r="AY249" s="99">
        <f t="shared" si="64"/>
        <v>1.3389059680962934</v>
      </c>
      <c r="AZ249" s="99">
        <f t="shared" si="64"/>
        <v>1.3341236106211527</v>
      </c>
      <c r="BA249" s="99">
        <f t="shared" si="64"/>
        <v>1.3293852691583774</v>
      </c>
      <c r="BB249" s="99">
        <f t="shared" si="64"/>
        <v>1.3246946510706155</v>
      </c>
      <c r="BC249" s="99">
        <f t="shared" si="64"/>
        <v>1.3200549745450527</v>
      </c>
      <c r="BD249" s="99">
        <f t="shared" si="64"/>
        <v>1.3154690146164092</v>
      </c>
      <c r="BE249" s="99">
        <f t="shared" si="64"/>
        <v>1.3109391471015868</v>
      </c>
      <c r="BF249" s="99">
        <f t="shared" si="64"/>
        <v>1.3064673900005399</v>
      </c>
      <c r="BG249" s="99">
        <f t="shared" si="64"/>
        <v>1.3020554421166695</v>
      </c>
      <c r="BH249" s="99">
        <f t="shared" si="64"/>
        <v>1.2977047187947726</v>
      </c>
      <c r="BI249" s="99">
        <f t="shared" si="64"/>
        <v>1.2977047187947726</v>
      </c>
      <c r="DR249" s="100"/>
    </row>
    <row r="250" spans="1:122" s="99" customFormat="1" x14ac:dyDescent="0.2">
      <c r="A250" s="99" t="s">
        <v>10</v>
      </c>
      <c r="B250" s="99">
        <f t="shared" si="64"/>
        <v>1</v>
      </c>
      <c r="C250" s="99">
        <f t="shared" si="64"/>
        <v>0.97653006711031631</v>
      </c>
      <c r="D250" s="99">
        <f t="shared" si="64"/>
        <v>1.0122589580383574</v>
      </c>
      <c r="E250" s="99">
        <f t="shared" si="64"/>
        <v>1.0531826341226911</v>
      </c>
      <c r="F250" s="99">
        <f t="shared" si="64"/>
        <v>1.0279641131264345</v>
      </c>
      <c r="G250" s="99">
        <f t="shared" si="64"/>
        <v>1.0389769278782226</v>
      </c>
      <c r="H250" s="99">
        <f t="shared" si="64"/>
        <v>1.0631703702956141</v>
      </c>
      <c r="I250" s="99">
        <f t="shared" si="64"/>
        <v>1.0853389765318702</v>
      </c>
      <c r="J250" s="99">
        <f t="shared" si="64"/>
        <v>1.1056714459186801</v>
      </c>
      <c r="K250" s="99">
        <f t="shared" si="64"/>
        <v>1.1083888739563643</v>
      </c>
      <c r="L250" s="99">
        <f t="shared" si="64"/>
        <v>1.1080666160128139</v>
      </c>
      <c r="M250" s="99">
        <f t="shared" si="64"/>
        <v>1.1231158806566051</v>
      </c>
      <c r="N250" s="99">
        <f t="shared" si="64"/>
        <v>1.1350118300858882</v>
      </c>
      <c r="O250" s="99">
        <f t="shared" si="64"/>
        <v>1.1462790904286695</v>
      </c>
      <c r="P250" s="99">
        <f t="shared" si="64"/>
        <v>1.1567314367636228</v>
      </c>
      <c r="Q250" s="99">
        <f t="shared" si="64"/>
        <v>1.1663208949610184</v>
      </c>
      <c r="R250" s="99">
        <f t="shared" si="64"/>
        <v>1.1750699271172447</v>
      </c>
      <c r="S250" s="99">
        <f t="shared" si="64"/>
        <v>1.1830364304717635</v>
      </c>
      <c r="T250" s="99">
        <f t="shared" si="64"/>
        <v>1.1902954612310324</v>
      </c>
      <c r="U250" s="99">
        <f t="shared" si="64"/>
        <v>1.1969294548926503</v>
      </c>
      <c r="V250" s="99">
        <f t="shared" si="64"/>
        <v>1.2020536659544494</v>
      </c>
      <c r="W250" s="99">
        <f t="shared" si="64"/>
        <v>1.2061911121714373</v>
      </c>
      <c r="X250" s="99">
        <f t="shared" si="64"/>
        <v>1.2106303630542394</v>
      </c>
      <c r="Y250" s="99">
        <f t="shared" si="64"/>
        <v>1.2151289659276594</v>
      </c>
      <c r="Z250" s="99">
        <f t="shared" si="64"/>
        <v>1.2195939638676787</v>
      </c>
      <c r="AA250" s="99">
        <f t="shared" si="64"/>
        <v>1.2240314060478183</v>
      </c>
      <c r="AB250" s="99">
        <f t="shared" si="64"/>
        <v>1.2283228219048488</v>
      </c>
      <c r="AC250" s="99">
        <f t="shared" si="64"/>
        <v>1.2335638570054777</v>
      </c>
      <c r="AD250" s="99">
        <f t="shared" si="64"/>
        <v>1.2391193961542801</v>
      </c>
      <c r="AE250" s="99">
        <f t="shared" si="64"/>
        <v>1.2448639999825895</v>
      </c>
      <c r="AF250" s="99">
        <f t="shared" si="64"/>
        <v>1.25109390954694</v>
      </c>
      <c r="AG250" s="99">
        <f t="shared" si="64"/>
        <v>1.2575596846487593</v>
      </c>
      <c r="AH250" s="99">
        <f t="shared" si="64"/>
        <v>1.2637256744687293</v>
      </c>
      <c r="AI250" s="99">
        <f t="shared" si="64"/>
        <v>1.2697017818433081</v>
      </c>
      <c r="AJ250" s="99">
        <f t="shared" si="64"/>
        <v>1.2755502102348217</v>
      </c>
      <c r="AK250" s="99">
        <f t="shared" si="64"/>
        <v>1.2813110660076095</v>
      </c>
      <c r="AL250" s="99">
        <f t="shared" si="64"/>
        <v>1.2870140663337952</v>
      </c>
      <c r="AM250" s="99">
        <f t="shared" si="64"/>
        <v>1.292683999181981</v>
      </c>
      <c r="AN250" s="99">
        <f t="shared" si="64"/>
        <v>1.2983431471140168</v>
      </c>
      <c r="AO250" s="99">
        <f t="shared" si="64"/>
        <v>1.3040122799574261</v>
      </c>
      <c r="AP250" s="99">
        <f t="shared" si="64"/>
        <v>1.3097110084820758</v>
      </c>
      <c r="AQ250" s="99">
        <f t="shared" si="64"/>
        <v>1.3154578797312737</v>
      </c>
      <c r="AR250" s="99">
        <f t="shared" si="64"/>
        <v>1.321270388901814</v>
      </c>
      <c r="AS250" s="99">
        <f t="shared" si="64"/>
        <v>1.3271649819580014</v>
      </c>
      <c r="AT250" s="99">
        <f t="shared" si="64"/>
        <v>1.333157075551981</v>
      </c>
      <c r="AU250" s="99">
        <f t="shared" si="64"/>
        <v>1.3392610995971015</v>
      </c>
      <c r="AV250" s="99">
        <f t="shared" si="64"/>
        <v>1.3454905593869007</v>
      </c>
      <c r="AW250" s="99">
        <f t="shared" si="64"/>
        <v>1.3518581116228372</v>
      </c>
      <c r="AX250" s="99">
        <f t="shared" si="64"/>
        <v>1.3583756487338539</v>
      </c>
      <c r="AY250" s="99">
        <f t="shared" si="64"/>
        <v>1.3650543868288785</v>
      </c>
      <c r="AZ250" s="99">
        <f t="shared" si="64"/>
        <v>1.3719049537869119</v>
      </c>
      <c r="BA250" s="99">
        <f t="shared" si="64"/>
        <v>1.3789374750572048</v>
      </c>
      <c r="BB250" s="99">
        <f t="shared" si="64"/>
        <v>1.3861616556142626</v>
      </c>
      <c r="BC250" s="99">
        <f t="shared" si="64"/>
        <v>1.393586857179119</v>
      </c>
      <c r="BD250" s="99">
        <f t="shared" si="64"/>
        <v>1.4012221703043748</v>
      </c>
      <c r="BE250" s="99">
        <f t="shared" si="64"/>
        <v>1.4090764812611143</v>
      </c>
      <c r="BF250" s="99">
        <f t="shared" si="64"/>
        <v>1.4171585338943324</v>
      </c>
      <c r="BG250" s="99">
        <f t="shared" si="64"/>
        <v>1.4254769867594643</v>
      </c>
      <c r="BH250" s="99">
        <f t="shared" si="64"/>
        <v>1.4340404659387358</v>
      </c>
      <c r="BI250" s="99">
        <f t="shared" si="64"/>
        <v>1.4340404659387358</v>
      </c>
      <c r="DR250" s="100"/>
    </row>
    <row r="251" spans="1:122" s="99" customFormat="1" x14ac:dyDescent="0.2">
      <c r="A251" s="99" t="s">
        <v>11</v>
      </c>
      <c r="B251" s="99">
        <f t="shared" si="64"/>
        <v>1</v>
      </c>
      <c r="C251" s="99">
        <f t="shared" si="64"/>
        <v>1.3331305913366467</v>
      </c>
      <c r="D251" s="99">
        <f t="shared" si="64"/>
        <v>1.4673042858980299</v>
      </c>
      <c r="E251" s="99">
        <f t="shared" si="64"/>
        <v>1.5913410086893762</v>
      </c>
      <c r="F251" s="99">
        <f t="shared" si="64"/>
        <v>1.7078982254810522</v>
      </c>
      <c r="G251" s="99">
        <f t="shared" si="64"/>
        <v>1.8254914896550103</v>
      </c>
      <c r="H251" s="99">
        <f t="shared" si="64"/>
        <v>1.9497072788107046</v>
      </c>
      <c r="I251" s="99">
        <f t="shared" si="64"/>
        <v>2.0691110889043021</v>
      </c>
      <c r="J251" s="99">
        <f t="shared" si="64"/>
        <v>2.1834547794997636</v>
      </c>
      <c r="K251" s="99">
        <f t="shared" si="64"/>
        <v>2.252739045377635</v>
      </c>
      <c r="L251" s="99">
        <f t="shared" si="64"/>
        <v>2.3075949386335162</v>
      </c>
      <c r="M251" s="99">
        <f t="shared" si="64"/>
        <v>2.4162746554737033</v>
      </c>
      <c r="N251" s="99">
        <f t="shared" si="64"/>
        <v>2.4921646985607868</v>
      </c>
      <c r="O251" s="99">
        <f t="shared" si="64"/>
        <v>2.5693835774519185</v>
      </c>
      <c r="P251" s="99">
        <f t="shared" si="64"/>
        <v>2.644972329467373</v>
      </c>
      <c r="Q251" s="99">
        <f t="shared" si="64"/>
        <v>2.7175115442561788</v>
      </c>
      <c r="R251" s="99">
        <f t="shared" si="64"/>
        <v>2.7863721738514644</v>
      </c>
      <c r="S251" s="99">
        <f t="shared" si="64"/>
        <v>2.851355031974431</v>
      </c>
      <c r="T251" s="99">
        <f t="shared" si="64"/>
        <v>2.9124999629871846</v>
      </c>
      <c r="U251" s="99">
        <f t="shared" si="64"/>
        <v>2.969979438469271</v>
      </c>
      <c r="V251" s="99">
        <f t="shared" si="64"/>
        <v>3.0245215175970723</v>
      </c>
      <c r="W251" s="99">
        <f t="shared" si="64"/>
        <v>3.0761970301187271</v>
      </c>
      <c r="X251" s="99">
        <f t="shared" si="64"/>
        <v>3.1246952614974339</v>
      </c>
      <c r="Y251" s="99">
        <f t="shared" si="64"/>
        <v>3.1704765929772156</v>
      </c>
      <c r="Z251" s="99">
        <f t="shared" si="64"/>
        <v>3.2139049244272551</v>
      </c>
      <c r="AA251" s="99">
        <f t="shared" si="64"/>
        <v>3.2551901391241858</v>
      </c>
      <c r="AB251" s="99">
        <f t="shared" si="64"/>
        <v>3.2931728615225242</v>
      </c>
      <c r="AC251" s="99">
        <f t="shared" si="64"/>
        <v>3.328716237443845</v>
      </c>
      <c r="AD251" s="99">
        <f t="shared" si="64"/>
        <v>3.3613990197671186</v>
      </c>
      <c r="AE251" s="99">
        <f t="shared" si="64"/>
        <v>3.3917395821225083</v>
      </c>
      <c r="AF251" s="99">
        <f t="shared" si="64"/>
        <v>3.420775869837382</v>
      </c>
      <c r="AG251" s="99">
        <f t="shared" si="64"/>
        <v>3.4486214028095561</v>
      </c>
      <c r="AH251" s="99">
        <f t="shared" si="64"/>
        <v>3.474875334751844</v>
      </c>
      <c r="AI251" s="99">
        <f t="shared" si="64"/>
        <v>3.4999981771882838</v>
      </c>
      <c r="AJ251" s="99">
        <f t="shared" si="64"/>
        <v>3.5242927629869913</v>
      </c>
      <c r="AK251" s="99">
        <f t="shared" si="64"/>
        <v>3.5479737068146227</v>
      </c>
      <c r="AL251" s="99">
        <f t="shared" si="64"/>
        <v>3.5712007607532379</v>
      </c>
      <c r="AM251" s="99">
        <f t="shared" si="64"/>
        <v>3.5940988330416888</v>
      </c>
      <c r="AN251" s="99">
        <f t="shared" si="64"/>
        <v>3.6167701522243334</v>
      </c>
      <c r="AO251" s="99">
        <f t="shared" si="64"/>
        <v>3.6393017323832941</v>
      </c>
      <c r="AP251" s="99">
        <f t="shared" si="64"/>
        <v>3.6617700022444741</v>
      </c>
      <c r="AQ251" s="99">
        <f t="shared" si="64"/>
        <v>3.6842437124155518</v>
      </c>
      <c r="AR251" s="99">
        <f t="shared" si="64"/>
        <v>3.7067857932811239</v>
      </c>
      <c r="AS251" s="99">
        <f t="shared" si="64"/>
        <v>3.7294545718799301</v>
      </c>
      <c r="AT251" s="99">
        <f t="shared" si="64"/>
        <v>3.7523045965594508</v>
      </c>
      <c r="AU251" s="99">
        <f t="shared" si="64"/>
        <v>3.7753872212307606</v>
      </c>
      <c r="AV251" s="99">
        <f t="shared" si="64"/>
        <v>3.7987510418378139</v>
      </c>
      <c r="AW251" s="99">
        <f t="shared" si="64"/>
        <v>3.8224422414160042</v>
      </c>
      <c r="AX251" s="99">
        <f t="shared" si="64"/>
        <v>3.8465048779194997</v>
      </c>
      <c r="AY251" s="99">
        <f t="shared" si="64"/>
        <v>3.870981135423802</v>
      </c>
      <c r="AZ251" s="99">
        <f t="shared" si="64"/>
        <v>3.8959115510380453</v>
      </c>
      <c r="BA251" s="99">
        <f t="shared" si="64"/>
        <v>3.9213352248552167</v>
      </c>
      <c r="BB251" s="99">
        <f t="shared" si="64"/>
        <v>3.9472900172677057</v>
      </c>
      <c r="BC251" s="99">
        <f t="shared" si="64"/>
        <v>3.9738127362061224</v>
      </c>
      <c r="BD251" s="99">
        <f t="shared" si="64"/>
        <v>4.0009393158390081</v>
      </c>
      <c r="BE251" s="99">
        <f t="shared" si="64"/>
        <v>4.0287049877039429</v>
      </c>
      <c r="BF251" s="99">
        <f t="shared" si="64"/>
        <v>4.0571444449433356</v>
      </c>
      <c r="BG251" s="99">
        <f t="shared" si="64"/>
        <v>4.086292000177477</v>
      </c>
      <c r="BH251" s="99">
        <f t="shared" si="64"/>
        <v>4.1161817374965812</v>
      </c>
      <c r="BI251" s="99">
        <f t="shared" si="64"/>
        <v>4.1161817374965812</v>
      </c>
      <c r="DR251" s="100"/>
    </row>
    <row r="252" spans="1:122" s="99" customFormat="1" x14ac:dyDescent="0.2">
      <c r="A252" s="99" t="s">
        <v>42</v>
      </c>
      <c r="B252" s="99">
        <f t="shared" si="64"/>
        <v>1</v>
      </c>
      <c r="C252" s="99">
        <f t="shared" si="64"/>
        <v>1.2056233954691147</v>
      </c>
      <c r="D252" s="99">
        <f t="shared" si="64"/>
        <v>1.516994791173927</v>
      </c>
      <c r="E252" s="99">
        <f t="shared" si="64"/>
        <v>1.8605774687406837</v>
      </c>
      <c r="F252" s="99">
        <f t="shared" si="64"/>
        <v>2.2331461981177361</v>
      </c>
      <c r="G252" s="99">
        <f t="shared" si="64"/>
        <v>2.6296094402960861</v>
      </c>
      <c r="H252" s="99">
        <f t="shared" si="64"/>
        <v>3.0580149954867104</v>
      </c>
      <c r="I252" s="99">
        <f t="shared" si="64"/>
        <v>3.5035464816371005</v>
      </c>
      <c r="J252" s="99">
        <f t="shared" si="64"/>
        <v>3.9605197937026855</v>
      </c>
      <c r="K252" s="99">
        <f t="shared" si="64"/>
        <v>4.3718994194658105</v>
      </c>
      <c r="L252" s="99">
        <f t="shared" si="64"/>
        <v>4.7584676834295498</v>
      </c>
      <c r="M252" s="99">
        <f t="shared" si="64"/>
        <v>5.2755485560806417</v>
      </c>
      <c r="N252" s="99">
        <f t="shared" si="64"/>
        <v>5.6646613259278009</v>
      </c>
      <c r="O252" s="99">
        <f t="shared" si="64"/>
        <v>6.0698027574959426</v>
      </c>
      <c r="P252" s="99">
        <f t="shared" si="64"/>
        <v>6.4766172555350634</v>
      </c>
      <c r="Q252" s="99">
        <f t="shared" si="64"/>
        <v>6.876582285712721</v>
      </c>
      <c r="R252" s="99">
        <f t="shared" si="64"/>
        <v>7.2645106987262507</v>
      </c>
      <c r="S252" s="99">
        <f t="shared" si="64"/>
        <v>7.6372933643022547</v>
      </c>
      <c r="T252" s="99">
        <f t="shared" si="64"/>
        <v>7.9931859185439951</v>
      </c>
      <c r="U252" s="99">
        <f t="shared" si="64"/>
        <v>8.3313728928355317</v>
      </c>
      <c r="V252" s="99">
        <f t="shared" si="64"/>
        <v>8.6365036701197724</v>
      </c>
      <c r="W252" s="99">
        <f t="shared" si="64"/>
        <v>8.9147367705692879</v>
      </c>
      <c r="X252" s="99">
        <f t="shared" si="64"/>
        <v>9.1861603697035488</v>
      </c>
      <c r="Y252" s="99">
        <f t="shared" si="64"/>
        <v>9.4470810772073381</v>
      </c>
      <c r="Z252" s="99">
        <f t="shared" si="64"/>
        <v>9.6960053860768181</v>
      </c>
      <c r="AA252" s="99">
        <f t="shared" si="64"/>
        <v>9.932539289520081</v>
      </c>
      <c r="AB252" s="99">
        <f t="shared" si="64"/>
        <v>10.157923223051311</v>
      </c>
      <c r="AC252" s="99">
        <f t="shared" si="64"/>
        <v>10.367044771446567</v>
      </c>
      <c r="AD252" s="99">
        <f t="shared" si="64"/>
        <v>10.563438566728067</v>
      </c>
      <c r="AE252" s="99">
        <f t="shared" si="64"/>
        <v>10.748226726444134</v>
      </c>
      <c r="AF252" s="99">
        <f t="shared" si="64"/>
        <v>10.923890429379643</v>
      </c>
      <c r="AG252" s="99">
        <f t="shared" si="64"/>
        <v>11.090710927778632</v>
      </c>
      <c r="AH252" s="99">
        <f t="shared" si="64"/>
        <v>11.247807331230975</v>
      </c>
      <c r="AI252" s="99">
        <f t="shared" si="64"/>
        <v>11.396622285563724</v>
      </c>
      <c r="AJ252" s="99">
        <f t="shared" si="64"/>
        <v>11.538252309936922</v>
      </c>
      <c r="AK252" s="99">
        <f t="shared" si="64"/>
        <v>11.6736112199</v>
      </c>
      <c r="AL252" s="99">
        <f t="shared" si="64"/>
        <v>11.80349431049078</v>
      </c>
      <c r="AM252" s="99">
        <f t="shared" si="64"/>
        <v>11.928613593295301</v>
      </c>
      <c r="AN252" s="99">
        <f t="shared" si="64"/>
        <v>12.049617722447495</v>
      </c>
      <c r="AO252" s="99">
        <f t="shared" si="64"/>
        <v>12.167103703443162</v>
      </c>
      <c r="AP252" s="99">
        <f t="shared" si="64"/>
        <v>12.281624168014936</v>
      </c>
      <c r="AQ252" s="99">
        <f t="shared" si="64"/>
        <v>12.393692256279177</v>
      </c>
      <c r="AR252" s="99">
        <f t="shared" si="64"/>
        <v>12.503785213044729</v>
      </c>
      <c r="AS252" s="99">
        <f t="shared" si="64"/>
        <v>12.612347296565023</v>
      </c>
      <c r="AT252" s="99">
        <f t="shared" si="64"/>
        <v>12.719792318459131</v>
      </c>
      <c r="AU252" s="99">
        <f t="shared" si="64"/>
        <v>12.826505979447942</v>
      </c>
      <c r="AV252" s="99">
        <f t="shared" si="64"/>
        <v>12.932848081185575</v>
      </c>
      <c r="AW252" s="99">
        <f t="shared" si="64"/>
        <v>13.039154649198371</v>
      </c>
      <c r="AX252" s="99">
        <f t="shared" si="64"/>
        <v>13.145739978639279</v>
      </c>
      <c r="AY252" s="99">
        <f t="shared" si="64"/>
        <v>13.25289860352428</v>
      </c>
      <c r="AZ252" s="99">
        <f t="shared" si="64"/>
        <v>13.360907185779984</v>
      </c>
      <c r="BA252" s="99">
        <f t="shared" si="64"/>
        <v>13.470026319619048</v>
      </c>
      <c r="BB252" s="99">
        <f t="shared" si="64"/>
        <v>13.580502247661574</v>
      </c>
      <c r="BC252" s="99">
        <f t="shared" si="64"/>
        <v>13.692568486821543</v>
      </c>
      <c r="BD252" s="99">
        <f t="shared" si="64"/>
        <v>13.806447363730744</v>
      </c>
      <c r="BE252" s="99">
        <f t="shared" si="64"/>
        <v>13.922351461104251</v>
      </c>
      <c r="BF252" s="99">
        <f t="shared" si="64"/>
        <v>14.040484977834591</v>
      </c>
      <c r="BG252" s="99">
        <f t="shared" si="64"/>
        <v>14.161045006704258</v>
      </c>
      <c r="BH252" s="99">
        <f t="shared" si="64"/>
        <v>14.284222734433948</v>
      </c>
      <c r="BI252" s="99">
        <f t="shared" si="64"/>
        <v>14.284222734433948</v>
      </c>
      <c r="DR252" s="100"/>
    </row>
    <row r="253" spans="1:122" s="99" customFormat="1" x14ac:dyDescent="0.2">
      <c r="A253" s="99" t="s">
        <v>13</v>
      </c>
      <c r="B253" s="99">
        <f t="shared" si="64"/>
        <v>1</v>
      </c>
      <c r="C253" s="99">
        <f t="shared" si="64"/>
        <v>3.3085269626812215</v>
      </c>
      <c r="D253" s="99">
        <f t="shared" si="64"/>
        <v>4.0384472340592232</v>
      </c>
      <c r="E253" s="99">
        <f t="shared" si="64"/>
        <v>4.8100307739783839</v>
      </c>
      <c r="F253" s="99">
        <f t="shared" si="64"/>
        <v>5.6021480157747705</v>
      </c>
      <c r="G253" s="99">
        <f t="shared" si="64"/>
        <v>6.3840505498025912</v>
      </c>
      <c r="H253" s="99">
        <f t="shared" si="64"/>
        <v>7.2097673845163346</v>
      </c>
      <c r="I253" s="99">
        <f t="shared" si="64"/>
        <v>8.0355943548025976</v>
      </c>
      <c r="J253" s="99">
        <f t="shared" si="64"/>
        <v>8.8564509320845204</v>
      </c>
      <c r="K253" s="99">
        <f t="shared" si="64"/>
        <v>9.5076029564605609</v>
      </c>
      <c r="L253" s="99">
        <f t="shared" si="64"/>
        <v>10.000875548629283</v>
      </c>
      <c r="M253" s="99">
        <f t="shared" si="64"/>
        <v>11.075991544559557</v>
      </c>
      <c r="N253" s="99">
        <f t="shared" si="64"/>
        <v>11.406904154987625</v>
      </c>
      <c r="O253" s="99">
        <f t="shared" si="64"/>
        <v>11.799901250590869</v>
      </c>
      <c r="P253" s="99">
        <f t="shared" si="64"/>
        <v>12.189870608531093</v>
      </c>
      <c r="Q253" s="99">
        <f t="shared" ref="Q253:BI253" si="65">+(Q239/Q$234)/($B239/$B$234)</f>
        <v>12.543067555440846</v>
      </c>
      <c r="R253" s="99">
        <f t="shared" si="65"/>
        <v>12.841677526903451</v>
      </c>
      <c r="S253" s="99">
        <f t="shared" si="65"/>
        <v>13.076835133689219</v>
      </c>
      <c r="T253" s="99">
        <f t="shared" si="65"/>
        <v>13.244939069117924</v>
      </c>
      <c r="U253" s="99">
        <f t="shared" si="65"/>
        <v>13.345588240934783</v>
      </c>
      <c r="V253" s="99">
        <f t="shared" si="65"/>
        <v>13.357351887660156</v>
      </c>
      <c r="W253" s="99">
        <f t="shared" si="65"/>
        <v>13.292591225944578</v>
      </c>
      <c r="X253" s="99">
        <f t="shared" si="65"/>
        <v>13.182742473389645</v>
      </c>
      <c r="Y253" s="99">
        <f t="shared" si="65"/>
        <v>13.024890555922724</v>
      </c>
      <c r="Z253" s="99">
        <f t="shared" si="65"/>
        <v>12.819525887848696</v>
      </c>
      <c r="AA253" s="99">
        <f t="shared" si="65"/>
        <v>12.569358826050626</v>
      </c>
      <c r="AB253" s="99">
        <f t="shared" si="65"/>
        <v>12.278966787432907</v>
      </c>
      <c r="AC253" s="99">
        <f t="shared" si="65"/>
        <v>11.964404308978603</v>
      </c>
      <c r="AD253" s="99">
        <f t="shared" si="65"/>
        <v>11.631024426368587</v>
      </c>
      <c r="AE253" s="99">
        <f t="shared" si="65"/>
        <v>11.284784681593443</v>
      </c>
      <c r="AF253" s="99">
        <f t="shared" si="65"/>
        <v>10.93542769723415</v>
      </c>
      <c r="AG253" s="99">
        <f t="shared" si="65"/>
        <v>10.58755846848182</v>
      </c>
      <c r="AH253" s="99">
        <f t="shared" si="65"/>
        <v>10.239534950741351</v>
      </c>
      <c r="AI253" s="99">
        <f t="shared" si="65"/>
        <v>9.8921983426989879</v>
      </c>
      <c r="AJ253" s="99">
        <f t="shared" si="65"/>
        <v>9.5468087498170604</v>
      </c>
      <c r="AK253" s="99">
        <f t="shared" si="65"/>
        <v>9.2041998526162114</v>
      </c>
      <c r="AL253" s="99">
        <f t="shared" si="65"/>
        <v>8.8649543705703113</v>
      </c>
      <c r="AM253" s="99">
        <f t="shared" si="65"/>
        <v>8.5295198857131336</v>
      </c>
      <c r="AN253" s="99">
        <f t="shared" si="65"/>
        <v>8.1982716149838737</v>
      </c>
      <c r="AO253" s="99">
        <f t="shared" si="65"/>
        <v>7.871547075497884</v>
      </c>
      <c r="AP253" s="99">
        <f t="shared" si="65"/>
        <v>7.5496659065178475</v>
      </c>
      <c r="AQ253" s="99">
        <f t="shared" si="65"/>
        <v>7.2329416182632986</v>
      </c>
      <c r="AR253" s="99">
        <f t="shared" si="65"/>
        <v>6.9216888251283111</v>
      </c>
      <c r="AS253" s="99">
        <f t="shared" si="65"/>
        <v>6.6162279070385672</v>
      </c>
      <c r="AT253" s="99">
        <f t="shared" si="65"/>
        <v>6.3168881975023643</v>
      </c>
      <c r="AU253" s="99">
        <f t="shared" si="65"/>
        <v>6.0240103284546951</v>
      </c>
      <c r="AV253" s="99">
        <f t="shared" si="65"/>
        <v>5.7379480863125831</v>
      </c>
      <c r="AW253" s="99">
        <f t="shared" si="65"/>
        <v>5.4590699640681599</v>
      </c>
      <c r="AX253" s="99">
        <f t="shared" si="65"/>
        <v>5.1877604893947407</v>
      </c>
      <c r="AY253" s="99">
        <f t="shared" si="65"/>
        <v>4.9244213487353177</v>
      </c>
      <c r="AZ253" s="99">
        <f t="shared" si="65"/>
        <v>4.6694723029226752</v>
      </c>
      <c r="BA253" s="99">
        <f t="shared" si="65"/>
        <v>4.4233518975797379</v>
      </c>
      <c r="BB253" s="99">
        <f t="shared" si="65"/>
        <v>4.1865180115071396</v>
      </c>
      <c r="BC253" s="99">
        <f t="shared" si="65"/>
        <v>3.9594483612176568</v>
      </c>
      <c r="BD253" s="99">
        <f t="shared" si="65"/>
        <v>3.7426411945934386</v>
      </c>
      <c r="BE253" s="99">
        <f t="shared" si="65"/>
        <v>3.5366165682510684</v>
      </c>
      <c r="BF253" s="99">
        <f t="shared" si="65"/>
        <v>3.34191882097966</v>
      </c>
      <c r="BG253" s="99">
        <f t="shared" si="65"/>
        <v>3.1591211425455601</v>
      </c>
      <c r="BH253" s="99">
        <f t="shared" si="65"/>
        <v>2.9888335122262317</v>
      </c>
      <c r="BI253" s="99">
        <f t="shared" si="65"/>
        <v>2.9888335122262317</v>
      </c>
      <c r="DR253" s="100"/>
    </row>
    <row r="254" spans="1:122" s="99" customFormat="1" x14ac:dyDescent="0.2">
      <c r="A254" s="99" t="s">
        <v>14</v>
      </c>
      <c r="B254" s="99">
        <f t="shared" ref="B254:BI258" si="66">+(B240/B$234)/($B240/$B$234)</f>
        <v>1</v>
      </c>
      <c r="C254" s="99">
        <f t="shared" si="66"/>
        <v>1.8395216854701428</v>
      </c>
      <c r="D254" s="99">
        <f t="shared" si="66"/>
        <v>2.5099138645971926</v>
      </c>
      <c r="E254" s="99">
        <f t="shared" si="66"/>
        <v>3.3009553476916582</v>
      </c>
      <c r="F254" s="99">
        <f t="shared" si="66"/>
        <v>4.2414685973242863</v>
      </c>
      <c r="G254" s="99">
        <f t="shared" si="66"/>
        <v>5.2800176925771796</v>
      </c>
      <c r="H254" s="99">
        <f t="shared" si="66"/>
        <v>6.4024525072853748</v>
      </c>
      <c r="I254" s="99">
        <f t="shared" si="66"/>
        <v>7.6123604620545784</v>
      </c>
      <c r="J254" s="99">
        <f t="shared" si="66"/>
        <v>8.8922149983604406</v>
      </c>
      <c r="K254" s="99">
        <f t="shared" si="66"/>
        <v>10.203975259073021</v>
      </c>
      <c r="L254" s="99">
        <f t="shared" si="66"/>
        <v>11.490961321280176</v>
      </c>
      <c r="M254" s="99">
        <f t="shared" si="66"/>
        <v>13.129279181541122</v>
      </c>
      <c r="N254" s="99">
        <f t="shared" si="66"/>
        <v>14.313004102873602</v>
      </c>
      <c r="O254" s="99">
        <f t="shared" si="66"/>
        <v>15.572499142204208</v>
      </c>
      <c r="P254" s="99">
        <f t="shared" si="66"/>
        <v>16.854313312808802</v>
      </c>
      <c r="Q254" s="99">
        <f t="shared" si="66"/>
        <v>18.124286412863082</v>
      </c>
      <c r="R254" s="99">
        <f t="shared" si="66"/>
        <v>19.359559790081704</v>
      </c>
      <c r="S254" s="99">
        <f t="shared" si="66"/>
        <v>20.544584217465729</v>
      </c>
      <c r="T254" s="99">
        <f t="shared" si="66"/>
        <v>21.668851344577813</v>
      </c>
      <c r="U254" s="99">
        <f t="shared" si="66"/>
        <v>22.725493744339317</v>
      </c>
      <c r="V254" s="99">
        <f t="shared" si="66"/>
        <v>23.611110271161213</v>
      </c>
      <c r="W254" s="99">
        <f t="shared" si="66"/>
        <v>24.360971932974167</v>
      </c>
      <c r="X254" s="99">
        <f t="shared" si="66"/>
        <v>25.101398025653232</v>
      </c>
      <c r="Y254" s="99">
        <f t="shared" si="66"/>
        <v>25.803667337600299</v>
      </c>
      <c r="Z254" s="99">
        <f t="shared" si="66"/>
        <v>26.453314215348545</v>
      </c>
      <c r="AA254" s="99">
        <f t="shared" si="66"/>
        <v>27.045332717149904</v>
      </c>
      <c r="AB254" s="99">
        <f t="shared" si="66"/>
        <v>27.587654286233743</v>
      </c>
      <c r="AC254" s="99">
        <f t="shared" si="66"/>
        <v>28.118157016817083</v>
      </c>
      <c r="AD254" s="99">
        <f t="shared" si="66"/>
        <v>28.619926724141884</v>
      </c>
      <c r="AE254" s="99">
        <f t="shared" si="66"/>
        <v>29.087433185710779</v>
      </c>
      <c r="AF254" s="99">
        <f t="shared" si="66"/>
        <v>29.518196233217477</v>
      </c>
      <c r="AG254" s="99">
        <f t="shared" si="66"/>
        <v>29.90929912341366</v>
      </c>
      <c r="AH254" s="99">
        <f t="shared" si="66"/>
        <v>30.258007661520519</v>
      </c>
      <c r="AI254" s="99">
        <f t="shared" si="66"/>
        <v>30.565054623240208</v>
      </c>
      <c r="AJ254" s="99">
        <f t="shared" si="66"/>
        <v>30.83185122076566</v>
      </c>
      <c r="AK254" s="99">
        <f t="shared" si="66"/>
        <v>31.060258971303632</v>
      </c>
      <c r="AL254" s="99">
        <f t="shared" si="66"/>
        <v>31.25243633493303</v>
      </c>
      <c r="AM254" s="99">
        <f t="shared" si="66"/>
        <v>31.410700061688345</v>
      </c>
      <c r="AN254" s="99">
        <f t="shared" si="66"/>
        <v>31.537415168942449</v>
      </c>
      <c r="AO254" s="99">
        <f t="shared" si="66"/>
        <v>31.634914551825307</v>
      </c>
      <c r="AP254" s="99">
        <f t="shared" si="66"/>
        <v>31.705444103585428</v>
      </c>
      <c r="AQ254" s="99">
        <f t="shared" si="66"/>
        <v>31.751127932132132</v>
      </c>
      <c r="AR254" s="99">
        <f t="shared" si="66"/>
        <v>31.773948572320581</v>
      </c>
      <c r="AS254" s="99">
        <f t="shared" si="66"/>
        <v>31.775737952154845</v>
      </c>
      <c r="AT254" s="99">
        <f t="shared" si="66"/>
        <v>31.758175806258787</v>
      </c>
      <c r="AU254" s="99">
        <f t="shared" si="66"/>
        <v>31.722793058907719</v>
      </c>
      <c r="AV254" s="99">
        <f t="shared" si="66"/>
        <v>31.670978370204914</v>
      </c>
      <c r="AW254" s="99">
        <f t="shared" si="66"/>
        <v>31.603986556560315</v>
      </c>
      <c r="AX254" s="99">
        <f t="shared" si="66"/>
        <v>31.52294798386604</v>
      </c>
      <c r="AY254" s="99">
        <f t="shared" si="66"/>
        <v>31.428878315742004</v>
      </c>
      <c r="AZ254" s="99">
        <f t="shared" si="66"/>
        <v>31.322688204410671</v>
      </c>
      <c r="BA254" s="99">
        <f t="shared" si="66"/>
        <v>31.205192658228395</v>
      </c>
      <c r="BB254" s="99">
        <f t="shared" si="66"/>
        <v>31.077119923238257</v>
      </c>
      <c r="BC254" s="99">
        <f t="shared" si="66"/>
        <v>30.939119788121165</v>
      </c>
      <c r="BD254" s="99">
        <f t="shared" si="66"/>
        <v>30.79177127134643</v>
      </c>
      <c r="BE254" s="99">
        <f t="shared" si="66"/>
        <v>30.635589682594841</v>
      </c>
      <c r="BF254" s="99">
        <f t="shared" si="66"/>
        <v>30.471033072309734</v>
      </c>
      <c r="BG254" s="99">
        <f t="shared" si="66"/>
        <v>30.298508096929364</v>
      </c>
      <c r="BH254" s="99">
        <f t="shared" si="66"/>
        <v>30.118375335396347</v>
      </c>
      <c r="BI254" s="99">
        <f t="shared" si="66"/>
        <v>30.118375335396347</v>
      </c>
      <c r="DR254" s="100"/>
    </row>
    <row r="255" spans="1:122" s="99" customFormat="1" x14ac:dyDescent="0.2">
      <c r="A255" s="99" t="s">
        <v>15</v>
      </c>
      <c r="B255" s="99">
        <f t="shared" si="66"/>
        <v>1</v>
      </c>
      <c r="C255" s="99">
        <f t="shared" si="66"/>
        <v>1.3398258922976234</v>
      </c>
      <c r="D255" s="99">
        <f t="shared" si="66"/>
        <v>1.5355794732301189</v>
      </c>
      <c r="E255" s="99">
        <f t="shared" si="66"/>
        <v>1.7324452043883556</v>
      </c>
      <c r="F255" s="99">
        <f t="shared" si="66"/>
        <v>1.9399971002922036</v>
      </c>
      <c r="G255" s="99">
        <f t="shared" si="66"/>
        <v>2.1301235561171583</v>
      </c>
      <c r="H255" s="99">
        <f t="shared" si="66"/>
        <v>2.3077773715928966</v>
      </c>
      <c r="I255" s="99">
        <f t="shared" si="66"/>
        <v>2.4792659656052547</v>
      </c>
      <c r="J255" s="99">
        <f t="shared" si="66"/>
        <v>2.64350007460712</v>
      </c>
      <c r="K255" s="99">
        <f t="shared" si="66"/>
        <v>2.8311290240066915</v>
      </c>
      <c r="L255" s="99">
        <f t="shared" si="66"/>
        <v>3.0089944261905002</v>
      </c>
      <c r="M255" s="99">
        <f t="shared" si="66"/>
        <v>3.1714972413775286</v>
      </c>
      <c r="N255" s="99">
        <f t="shared" si="66"/>
        <v>3.2846936985257278</v>
      </c>
      <c r="O255" s="99">
        <f t="shared" si="66"/>
        <v>3.3982890773851513</v>
      </c>
      <c r="P255" s="99">
        <f t="shared" si="66"/>
        <v>3.5075823307161378</v>
      </c>
      <c r="Q255" s="99">
        <f t="shared" si="66"/>
        <v>3.6102708808285118</v>
      </c>
      <c r="R255" s="99">
        <f t="shared" si="66"/>
        <v>3.7053297865855148</v>
      </c>
      <c r="S255" s="99">
        <f t="shared" si="66"/>
        <v>3.7924420036623068</v>
      </c>
      <c r="T255" s="99">
        <f t="shared" si="66"/>
        <v>3.8716948218727967</v>
      </c>
      <c r="U255" s="99">
        <f t="shared" si="66"/>
        <v>3.9434096328268966</v>
      </c>
      <c r="V255" s="99">
        <f t="shared" si="66"/>
        <v>3.9922490312555943</v>
      </c>
      <c r="W255" s="99">
        <f t="shared" si="66"/>
        <v>4.0255217865665802</v>
      </c>
      <c r="X255" s="99">
        <f t="shared" si="66"/>
        <v>4.0635509232698821</v>
      </c>
      <c r="Y255" s="99">
        <f t="shared" si="66"/>
        <v>4.1019023650543325</v>
      </c>
      <c r="Z255" s="99">
        <f t="shared" si="66"/>
        <v>4.1384602571981945</v>
      </c>
      <c r="AA255" s="99">
        <f t="shared" si="66"/>
        <v>4.1724868622819162</v>
      </c>
      <c r="AB255" s="99">
        <f t="shared" si="66"/>
        <v>4.2034301460871397</v>
      </c>
      <c r="AC255" s="99">
        <f t="shared" si="66"/>
        <v>4.2379927185090693</v>
      </c>
      <c r="AD255" s="99">
        <f t="shared" si="66"/>
        <v>4.2725354875899137</v>
      </c>
      <c r="AE255" s="99">
        <f t="shared" si="66"/>
        <v>4.3063919469771239</v>
      </c>
      <c r="AF255" s="99">
        <f t="shared" si="66"/>
        <v>4.3389512191503385</v>
      </c>
      <c r="AG255" s="99">
        <f t="shared" si="66"/>
        <v>4.370002932531694</v>
      </c>
      <c r="AH255" s="99">
        <f t="shared" si="66"/>
        <v>4.3995708411851702</v>
      </c>
      <c r="AI255" s="99">
        <f t="shared" si="66"/>
        <v>4.4275339698974046</v>
      </c>
      <c r="AJ255" s="99">
        <f t="shared" si="66"/>
        <v>4.4538878694543014</v>
      </c>
      <c r="AK255" s="99">
        <f t="shared" si="66"/>
        <v>4.4786971014294545</v>
      </c>
      <c r="AL255" s="99">
        <f t="shared" si="66"/>
        <v>4.5020703033624709</v>
      </c>
      <c r="AM255" s="99">
        <f t="shared" si="66"/>
        <v>4.5241419426372333</v>
      </c>
      <c r="AN255" s="99">
        <f t="shared" si="66"/>
        <v>4.5450593779009489</v>
      </c>
      <c r="AO255" s="99">
        <f t="shared" si="66"/>
        <v>4.5649739784221834</v>
      </c>
      <c r="AP255" s="99">
        <f t="shared" si="66"/>
        <v>4.5840352414043535</v>
      </c>
      <c r="AQ255" s="99">
        <f t="shared" si="66"/>
        <v>4.6023870685449859</v>
      </c>
      <c r="AR255" s="99">
        <f t="shared" si="66"/>
        <v>4.620165566025805</v>
      </c>
      <c r="AS255" s="99">
        <f t="shared" si="66"/>
        <v>4.6374978991376192</v>
      </c>
      <c r="AT255" s="99">
        <f t="shared" si="66"/>
        <v>4.6545018623810437</v>
      </c>
      <c r="AU255" s="99">
        <f t="shared" si="66"/>
        <v>4.6712859230541888</v>
      </c>
      <c r="AV255" s="99">
        <f t="shared" si="66"/>
        <v>4.6879495676135745</v>
      </c>
      <c r="AW255" s="99">
        <f t="shared" si="66"/>
        <v>4.7045838316639639</v>
      </c>
      <c r="AX255" s="99">
        <f t="shared" si="66"/>
        <v>4.721271931405191</v>
      </c>
      <c r="AY255" s="99">
        <f t="shared" si="66"/>
        <v>4.7380899407015669</v>
      </c>
      <c r="AZ255" s="99">
        <f t="shared" si="66"/>
        <v>4.7551074765948416</v>
      </c>
      <c r="BA255" s="99">
        <f t="shared" si="66"/>
        <v>4.7723883692240916</v>
      </c>
      <c r="BB255" s="99">
        <f t="shared" si="66"/>
        <v>4.7899913013099269</v>
      </c>
      <c r="BC255" s="99">
        <f t="shared" si="66"/>
        <v>4.8079704087357449</v>
      </c>
      <c r="BD255" s="99">
        <f t="shared" si="66"/>
        <v>4.8263758381245774</v>
      </c>
      <c r="BE255" s="99">
        <f t="shared" si="66"/>
        <v>4.8452542602487316</v>
      </c>
      <c r="BF255" s="99">
        <f t="shared" si="66"/>
        <v>4.8646493400380466</v>
      </c>
      <c r="BG255" s="99">
        <f t="shared" si="66"/>
        <v>4.8846021651695972</v>
      </c>
      <c r="BH255" s="99">
        <f t="shared" si="66"/>
        <v>4.9051516359444527</v>
      </c>
      <c r="BI255" s="99">
        <f t="shared" si="66"/>
        <v>4.9051516359444527</v>
      </c>
      <c r="DR255" s="100"/>
    </row>
    <row r="256" spans="1:122" s="99" customFormat="1" x14ac:dyDescent="0.2">
      <c r="A256" s="99" t="s">
        <v>16</v>
      </c>
      <c r="B256" s="99">
        <f t="shared" si="66"/>
        <v>1</v>
      </c>
      <c r="C256" s="99">
        <f t="shared" si="66"/>
        <v>1.5303674832507947</v>
      </c>
      <c r="D256" s="99">
        <f t="shared" si="66"/>
        <v>2.1335303730784552</v>
      </c>
      <c r="E256" s="99">
        <f t="shared" si="66"/>
        <v>2.8735533903692572</v>
      </c>
      <c r="F256" s="99">
        <f t="shared" si="66"/>
        <v>3.8184626003139668</v>
      </c>
      <c r="G256" s="99">
        <f t="shared" si="66"/>
        <v>4.8796572728234775</v>
      </c>
      <c r="H256" s="99">
        <f t="shared" si="66"/>
        <v>5.9865859869355456</v>
      </c>
      <c r="I256" s="99">
        <f t="shared" si="66"/>
        <v>7.1893042190675756</v>
      </c>
      <c r="J256" s="99">
        <f t="shared" si="66"/>
        <v>8.4687982994649129</v>
      </c>
      <c r="K256" s="99">
        <f t="shared" si="66"/>
        <v>9.9457550531478969</v>
      </c>
      <c r="L256" s="99">
        <f t="shared" si="66"/>
        <v>11.414488860234785</v>
      </c>
      <c r="M256" s="99">
        <f t="shared" si="66"/>
        <v>13.173490558861388</v>
      </c>
      <c r="N256" s="99">
        <f t="shared" si="66"/>
        <v>14.312585507018253</v>
      </c>
      <c r="O256" s="99">
        <f t="shared" si="66"/>
        <v>15.535137233263093</v>
      </c>
      <c r="P256" s="99">
        <f t="shared" si="66"/>
        <v>16.772788980670864</v>
      </c>
      <c r="Q256" s="99">
        <f t="shared" si="66"/>
        <v>17.982442645838656</v>
      </c>
      <c r="R256" s="99">
        <f t="shared" si="66"/>
        <v>19.135851573038227</v>
      </c>
      <c r="S256" s="99">
        <f t="shared" si="66"/>
        <v>20.214470695371304</v>
      </c>
      <c r="T256" s="99">
        <f t="shared" si="66"/>
        <v>21.206517568910172</v>
      </c>
      <c r="U256" s="99">
        <f t="shared" si="66"/>
        <v>22.105139979031232</v>
      </c>
      <c r="V256" s="99">
        <f t="shared" si="66"/>
        <v>22.808882980703448</v>
      </c>
      <c r="W256" s="99">
        <f t="shared" si="66"/>
        <v>23.353269806952451</v>
      </c>
      <c r="X256" s="99">
        <f t="shared" si="66"/>
        <v>23.755929139497482</v>
      </c>
      <c r="Y256" s="99">
        <f t="shared" si="66"/>
        <v>24.141577842155527</v>
      </c>
      <c r="Z256" s="99">
        <f t="shared" si="66"/>
        <v>24.479214911942805</v>
      </c>
      <c r="AA256" s="99">
        <f t="shared" si="66"/>
        <v>24.75653143020768</v>
      </c>
      <c r="AB256" s="99">
        <f t="shared" si="66"/>
        <v>24.998175488676399</v>
      </c>
      <c r="AC256" s="99">
        <f t="shared" si="66"/>
        <v>25.226484248368269</v>
      </c>
      <c r="AD256" s="99">
        <f t="shared" si="66"/>
        <v>25.439119465767146</v>
      </c>
      <c r="AE256" s="99">
        <f t="shared" si="66"/>
        <v>25.629246570911047</v>
      </c>
      <c r="AF256" s="99">
        <f t="shared" si="66"/>
        <v>25.793040541344958</v>
      </c>
      <c r="AG256" s="99">
        <f t="shared" si="66"/>
        <v>25.928149877121736</v>
      </c>
      <c r="AH256" s="99">
        <f t="shared" si="66"/>
        <v>26.03182864800139</v>
      </c>
      <c r="AI256" s="99">
        <f t="shared" si="66"/>
        <v>26.102978279766553</v>
      </c>
      <c r="AJ256" s="99">
        <f t="shared" si="66"/>
        <v>26.142227819856306</v>
      </c>
      <c r="AK256" s="99">
        <f t="shared" si="66"/>
        <v>26.15094760786787</v>
      </c>
      <c r="AL256" s="99">
        <f t="shared" si="66"/>
        <v>26.130992461468207</v>
      </c>
      <c r="AM256" s="99">
        <f t="shared" si="66"/>
        <v>26.084494272909811</v>
      </c>
      <c r="AN256" s="99">
        <f t="shared" si="66"/>
        <v>26.013704371092</v>
      </c>
      <c r="AO256" s="99">
        <f t="shared" si="66"/>
        <v>25.920881684386526</v>
      </c>
      <c r="AP256" s="99">
        <f t="shared" si="66"/>
        <v>25.808217923260923</v>
      </c>
      <c r="AQ256" s="99">
        <f t="shared" si="66"/>
        <v>25.67779065280045</v>
      </c>
      <c r="AR256" s="99">
        <f t="shared" si="66"/>
        <v>25.531536457626437</v>
      </c>
      <c r="AS256" s="99">
        <f t="shared" si="66"/>
        <v>25.371238107055753</v>
      </c>
      <c r="AT256" s="99">
        <f t="shared" si="66"/>
        <v>25.198521189660962</v>
      </c>
      <c r="AU256" s="99">
        <f t="shared" si="66"/>
        <v>25.01485694881665</v>
      </c>
      <c r="AV256" s="99">
        <f t="shared" si="66"/>
        <v>24.82156901002951</v>
      </c>
      <c r="AW256" s="99">
        <f t="shared" si="66"/>
        <v>24.619842394587657</v>
      </c>
      <c r="AX256" s="99">
        <f t="shared" si="66"/>
        <v>24.410733719736804</v>
      </c>
      <c r="AY256" s="99">
        <f t="shared" si="66"/>
        <v>24.195181844318057</v>
      </c>
      <c r="AZ256" s="99">
        <f t="shared" si="66"/>
        <v>23.974018471156032</v>
      </c>
      <c r="BA256" s="99">
        <f t="shared" si="66"/>
        <v>23.747978393888381</v>
      </c>
      <c r="BB256" s="99">
        <f t="shared" si="66"/>
        <v>23.517709198476791</v>
      </c>
      <c r="BC256" s="99">
        <f t="shared" si="66"/>
        <v>23.283780314132326</v>
      </c>
      <c r="BD256" s="99">
        <f t="shared" si="66"/>
        <v>23.046691366027027</v>
      </c>
      <c r="BE256" s="99">
        <f t="shared" si="66"/>
        <v>22.806879820865209</v>
      </c>
      <c r="BF256" s="99">
        <f t="shared" si="66"/>
        <v>22.564727941759763</v>
      </c>
      <c r="BG256" s="99">
        <f t="shared" si="66"/>
        <v>22.320569084869202</v>
      </c>
      <c r="BH256" s="99">
        <f t="shared" si="66"/>
        <v>22.074693379732633</v>
      </c>
      <c r="BI256" s="99">
        <f t="shared" si="66"/>
        <v>22.074693379732633</v>
      </c>
      <c r="DR256" s="100"/>
    </row>
    <row r="257" spans="1:122" s="99" customFormat="1" x14ac:dyDescent="0.2">
      <c r="A257" s="99" t="s">
        <v>17</v>
      </c>
      <c r="B257" s="99">
        <f t="shared" si="66"/>
        <v>1</v>
      </c>
      <c r="C257" s="99">
        <f t="shared" si="66"/>
        <v>1.3679609569253086</v>
      </c>
      <c r="D257" s="99">
        <f t="shared" si="66"/>
        <v>1.6371425618494169</v>
      </c>
      <c r="E257" s="99">
        <f t="shared" si="66"/>
        <v>1.9297549978152382</v>
      </c>
      <c r="F257" s="99">
        <f t="shared" si="66"/>
        <v>2.2352387879567472</v>
      </c>
      <c r="G257" s="99">
        <f t="shared" si="66"/>
        <v>2.5367261764868601</v>
      </c>
      <c r="H257" s="99">
        <f t="shared" si="66"/>
        <v>2.8446960207862526</v>
      </c>
      <c r="I257" s="99">
        <f t="shared" si="66"/>
        <v>3.1541112245190783</v>
      </c>
      <c r="J257" s="99">
        <f t="shared" si="66"/>
        <v>3.4615381318549825</v>
      </c>
      <c r="K257" s="99">
        <f t="shared" si="66"/>
        <v>3.7543291662572447</v>
      </c>
      <c r="L257" s="99">
        <f t="shared" si="66"/>
        <v>4.0315662346740027</v>
      </c>
      <c r="M257" s="99">
        <f t="shared" si="66"/>
        <v>4.3526154832089903</v>
      </c>
      <c r="N257" s="99">
        <f t="shared" si="66"/>
        <v>4.5967096054729675</v>
      </c>
      <c r="O257" s="99">
        <f t="shared" si="66"/>
        <v>4.84534018010386</v>
      </c>
      <c r="P257" s="99">
        <f t="shared" si="66"/>
        <v>5.0902998321158677</v>
      </c>
      <c r="Q257" s="99">
        <f t="shared" si="66"/>
        <v>5.3270964539978518</v>
      </c>
      <c r="R257" s="99">
        <f t="shared" si="66"/>
        <v>5.5532852371130614</v>
      </c>
      <c r="S257" s="99">
        <f t="shared" si="66"/>
        <v>5.7676369372784091</v>
      </c>
      <c r="T257" s="99">
        <f t="shared" si="66"/>
        <v>5.9696757295376672</v>
      </c>
      <c r="U257" s="99">
        <f t="shared" si="66"/>
        <v>6.1594054953335586</v>
      </c>
      <c r="V257" s="99">
        <f t="shared" si="66"/>
        <v>6.3146807116354919</v>
      </c>
      <c r="W257" s="99">
        <f t="shared" si="66"/>
        <v>6.445217971127871</v>
      </c>
      <c r="X257" s="99">
        <f t="shared" si="66"/>
        <v>6.5801805996422251</v>
      </c>
      <c r="Y257" s="99">
        <f t="shared" si="66"/>
        <v>6.713338537085134</v>
      </c>
      <c r="Z257" s="99">
        <f t="shared" si="66"/>
        <v>6.8416870171064028</v>
      </c>
      <c r="AA257" s="99">
        <f t="shared" si="66"/>
        <v>6.9639634362184575</v>
      </c>
      <c r="AB257" s="99">
        <f t="shared" si="66"/>
        <v>7.0775358542096622</v>
      </c>
      <c r="AC257" s="99">
        <f t="shared" si="66"/>
        <v>7.186896693407272</v>
      </c>
      <c r="AD257" s="99">
        <f t="shared" si="66"/>
        <v>7.2895562139299992</v>
      </c>
      <c r="AE257" s="99">
        <f t="shared" si="66"/>
        <v>7.3858525547333489</v>
      </c>
      <c r="AF257" s="99">
        <f t="shared" si="66"/>
        <v>7.4782617490373653</v>
      </c>
      <c r="AG257" s="99">
        <f t="shared" si="66"/>
        <v>7.5663267706810577</v>
      </c>
      <c r="AH257" s="99">
        <f t="shared" si="66"/>
        <v>7.647968474589975</v>
      </c>
      <c r="AI257" s="99">
        <f t="shared" si="66"/>
        <v>7.7243603181794827</v>
      </c>
      <c r="AJ257" s="99">
        <f t="shared" si="66"/>
        <v>7.7963121931171138</v>
      </c>
      <c r="AK257" s="99">
        <f t="shared" si="66"/>
        <v>7.8644390869037455</v>
      </c>
      <c r="AL257" s="99">
        <f t="shared" si="66"/>
        <v>7.9292402272744313</v>
      </c>
      <c r="AM257" s="99">
        <f t="shared" si="66"/>
        <v>7.9911415283792335</v>
      </c>
      <c r="AN257" s="99">
        <f t="shared" si="66"/>
        <v>8.0505186496743129</v>
      </c>
      <c r="AO257" s="99">
        <f t="shared" si="66"/>
        <v>8.1077097791973802</v>
      </c>
      <c r="AP257" s="99">
        <f t="shared" si="66"/>
        <v>8.1630229814112791</v>
      </c>
      <c r="AQ257" s="99">
        <f t="shared" si="66"/>
        <v>8.2167406828545282</v>
      </c>
      <c r="AR257" s="99">
        <f t="shared" si="66"/>
        <v>8.2691226587626474</v>
      </c>
      <c r="AS257" s="99">
        <f t="shared" si="66"/>
        <v>8.3204082367178192</v>
      </c>
      <c r="AT257" s="99">
        <f t="shared" si="66"/>
        <v>8.3708180879451035</v>
      </c>
      <c r="AU257" s="99">
        <f t="shared" si="66"/>
        <v>8.42055579357665</v>
      </c>
      <c r="AV257" s="99">
        <f t="shared" si="66"/>
        <v>8.469809277090258</v>
      </c>
      <c r="AW257" s="99">
        <f t="shared" si="66"/>
        <v>8.5187521447692127</v>
      </c>
      <c r="AX257" s="99">
        <f t="shared" si="66"/>
        <v>8.5675449515650737</v>
      </c>
      <c r="AY257" s="99">
        <f t="shared" si="66"/>
        <v>8.6163363983672987</v>
      </c>
      <c r="AZ257" s="99">
        <f t="shared" si="66"/>
        <v>8.6652644620168626</v>
      </c>
      <c r="BA257" s="99">
        <f t="shared" si="66"/>
        <v>8.7144574580430216</v>
      </c>
      <c r="BB257" s="99">
        <f t="shared" si="66"/>
        <v>8.7640350362509061</v>
      </c>
      <c r="BC257" s="99">
        <f t="shared" si="66"/>
        <v>8.8141091100178581</v>
      </c>
      <c r="BD257" s="99">
        <f t="shared" si="66"/>
        <v>8.8647847210099666</v>
      </c>
      <c r="BE257" s="99">
        <f t="shared" si="66"/>
        <v>8.9161608418010623</v>
      </c>
      <c r="BF257" s="99">
        <f t="shared" si="66"/>
        <v>8.9683311194838726</v>
      </c>
      <c r="BG257" s="99">
        <f t="shared" si="66"/>
        <v>9.0213845637954204</v>
      </c>
      <c r="BH257" s="99">
        <f t="shared" si="66"/>
        <v>9.0754061835490898</v>
      </c>
      <c r="BI257" s="99">
        <f t="shared" si="66"/>
        <v>9.0754061835490898</v>
      </c>
      <c r="DR257" s="100"/>
    </row>
    <row r="258" spans="1:122" s="99" customFormat="1" x14ac:dyDescent="0.2">
      <c r="A258" s="99" t="s">
        <v>18</v>
      </c>
      <c r="B258" s="99">
        <f t="shared" si="66"/>
        <v>1</v>
      </c>
      <c r="C258" s="99">
        <f t="shared" si="66"/>
        <v>1.0936130334923775</v>
      </c>
      <c r="D258" s="99">
        <f t="shared" si="66"/>
        <v>1.1282321354882701</v>
      </c>
      <c r="E258" s="99">
        <f t="shared" si="66"/>
        <v>1.1623772841889271</v>
      </c>
      <c r="F258" s="99">
        <f t="shared" si="66"/>
        <v>1.1916416893022472</v>
      </c>
      <c r="G258" s="99">
        <f t="shared" si="66"/>
        <v>1.2163971292481159</v>
      </c>
      <c r="H258" s="99">
        <f t="shared" si="66"/>
        <v>1.2381008609356075</v>
      </c>
      <c r="I258" s="99">
        <f t="shared" si="66"/>
        <v>1.2574176373657715</v>
      </c>
      <c r="J258" s="99">
        <f t="shared" si="66"/>
        <v>1.2747864092745411</v>
      </c>
      <c r="K258" s="99">
        <f t="shared" si="66"/>
        <v>1.2750919789053421</v>
      </c>
      <c r="L258" s="99">
        <f t="shared" si="66"/>
        <v>1.2697732351306583</v>
      </c>
      <c r="M258" s="99">
        <f t="shared" si="66"/>
        <v>1.2893268759425807</v>
      </c>
      <c r="N258" s="99">
        <f t="shared" si="66"/>
        <v>1.2883882866012668</v>
      </c>
      <c r="O258" s="99">
        <f t="shared" si="66"/>
        <v>1.2890294211719679</v>
      </c>
      <c r="P258" s="99">
        <f t="shared" si="66"/>
        <v>1.2896302101425554</v>
      </c>
      <c r="Q258" s="99">
        <f t="shared" ref="Q258:BI258" si="67">+(Q244/Q$234)/($B244/$B$234)</f>
        <v>1.2894225292736636</v>
      </c>
      <c r="R258" s="99">
        <f t="shared" si="67"/>
        <v>1.2880762361194988</v>
      </c>
      <c r="S258" s="99">
        <f t="shared" si="67"/>
        <v>1.2854784481959178</v>
      </c>
      <c r="T258" s="99">
        <f t="shared" si="67"/>
        <v>1.2816255570290185</v>
      </c>
      <c r="U258" s="99">
        <f t="shared" si="67"/>
        <v>1.2765684605004413</v>
      </c>
      <c r="V258" s="99">
        <f t="shared" si="67"/>
        <v>1.2694472078739361</v>
      </c>
      <c r="W258" s="99">
        <f t="shared" si="67"/>
        <v>1.2607915178097393</v>
      </c>
      <c r="X258" s="99">
        <f t="shared" si="67"/>
        <v>1.2518469027325925</v>
      </c>
      <c r="Y258" s="99">
        <f t="shared" si="67"/>
        <v>1.242386947006801</v>
      </c>
      <c r="Z258" s="99">
        <f t="shared" si="67"/>
        <v>1.2323349397275392</v>
      </c>
      <c r="AA258" s="99">
        <f t="shared" si="67"/>
        <v>1.2217173761773259</v>
      </c>
      <c r="AB258" s="99">
        <f t="shared" si="67"/>
        <v>1.210550369189106</v>
      </c>
      <c r="AC258" s="99">
        <f t="shared" si="67"/>
        <v>1.2000740630891169</v>
      </c>
      <c r="AD258" s="99">
        <f t="shared" si="67"/>
        <v>1.1898409714948031</v>
      </c>
      <c r="AE258" s="99">
        <f t="shared" si="67"/>
        <v>1.1798127754285128</v>
      </c>
      <c r="AF258" s="99">
        <f t="shared" si="67"/>
        <v>1.1702863237212162</v>
      </c>
      <c r="AG258" s="99">
        <f t="shared" si="67"/>
        <v>1.1611689906756077</v>
      </c>
      <c r="AH258" s="99">
        <f t="shared" si="67"/>
        <v>1.152074129700893</v>
      </c>
      <c r="AI258" s="99">
        <f t="shared" si="67"/>
        <v>1.1430207184934562</v>
      </c>
      <c r="AJ258" s="99">
        <f t="shared" si="67"/>
        <v>1.1340266145199434</v>
      </c>
      <c r="AK258" s="99">
        <f t="shared" si="67"/>
        <v>1.1250939210107018</v>
      </c>
      <c r="AL258" s="99">
        <f t="shared" si="67"/>
        <v>1.1162187073761245</v>
      </c>
      <c r="AM258" s="99">
        <f t="shared" si="67"/>
        <v>1.1073955241039355</v>
      </c>
      <c r="AN258" s="99">
        <f t="shared" si="67"/>
        <v>1.0986192398078065</v>
      </c>
      <c r="AO258" s="99">
        <f t="shared" si="67"/>
        <v>1.0898856525831702</v>
      </c>
      <c r="AP258" s="99">
        <f t="shared" si="67"/>
        <v>1.0811915717282372</v>
      </c>
      <c r="AQ258" s="99">
        <f t="shared" si="67"/>
        <v>1.072534694222502</v>
      </c>
      <c r="AR258" s="99">
        <f t="shared" si="67"/>
        <v>1.0639134214800559</v>
      </c>
      <c r="AS258" s="99">
        <f t="shared" si="67"/>
        <v>1.0553266775181105</v>
      </c>
      <c r="AT258" s="99">
        <f t="shared" si="67"/>
        <v>1.0467737510004502</v>
      </c>
      <c r="AU258" s="99">
        <f t="shared" si="67"/>
        <v>1.0382541666434408</v>
      </c>
      <c r="AV258" s="99">
        <f t="shared" si="67"/>
        <v>1.0297675845727658</v>
      </c>
      <c r="AW258" s="99">
        <f t="shared" si="67"/>
        <v>1.0213137238428511</v>
      </c>
      <c r="AX258" s="99">
        <f t="shared" si="67"/>
        <v>1.012892305885817</v>
      </c>
      <c r="AY258" s="99">
        <f t="shared" si="67"/>
        <v>1.0045030139655178</v>
      </c>
      <c r="AZ258" s="99">
        <f t="shared" si="67"/>
        <v>0.99614546525929937</v>
      </c>
      <c r="BA258" s="99">
        <f t="shared" si="67"/>
        <v>0.98781919276362384</v>
      </c>
      <c r="BB258" s="99">
        <f t="shared" si="67"/>
        <v>0.97952363474115645</v>
      </c>
      <c r="BC258" s="99">
        <f t="shared" si="67"/>
        <v>0.97125812987434434</v>
      </c>
      <c r="BD258" s="99">
        <f t="shared" si="67"/>
        <v>0.96302191666432091</v>
      </c>
      <c r="BE258" s="99">
        <f t="shared" si="67"/>
        <v>0.95481413592215414</v>
      </c>
      <c r="BF258" s="99">
        <f t="shared" si="67"/>
        <v>0.94663383545115276</v>
      </c>
      <c r="BG258" s="99">
        <f t="shared" si="67"/>
        <v>0.93847997622360613</v>
      </c>
      <c r="BH258" s="99">
        <f t="shared" si="67"/>
        <v>0.93035143952077926</v>
      </c>
      <c r="BI258" s="99">
        <f t="shared" si="67"/>
        <v>0.93035143952077926</v>
      </c>
      <c r="DR258" s="100"/>
    </row>
    <row r="259" spans="1:122" s="99" customFormat="1" x14ac:dyDescent="0.2">
      <c r="A259" s="99" t="s">
        <v>134</v>
      </c>
      <c r="B259" s="99">
        <f t="shared" ref="B259:BI259" si="68">+(B245/B$234)/($B245/$B$234)</f>
        <v>1</v>
      </c>
      <c r="C259" s="99">
        <f t="shared" si="68"/>
        <v>1.2426731211885542</v>
      </c>
      <c r="D259" s="99">
        <f t="shared" si="68"/>
        <v>1.7248481670032452</v>
      </c>
      <c r="E259" s="99">
        <f t="shared" si="68"/>
        <v>2.3193506733103466</v>
      </c>
      <c r="F259" s="99">
        <f t="shared" si="68"/>
        <v>3.0434068646690577</v>
      </c>
      <c r="G259" s="99">
        <f t="shared" si="68"/>
        <v>3.8580295012662944</v>
      </c>
      <c r="H259" s="99">
        <f t="shared" si="68"/>
        <v>4.7486002948794219</v>
      </c>
      <c r="I259" s="99">
        <f t="shared" si="68"/>
        <v>5.722541286458922</v>
      </c>
      <c r="J259" s="99">
        <f t="shared" si="68"/>
        <v>6.7660700194965333</v>
      </c>
      <c r="K259" s="99">
        <f t="shared" si="68"/>
        <v>7.882638491207091</v>
      </c>
      <c r="L259" s="99">
        <f t="shared" si="68"/>
        <v>8.9589997010020017</v>
      </c>
      <c r="M259" s="99">
        <f t="shared" si="68"/>
        <v>10.513697150150939</v>
      </c>
      <c r="N259" s="99">
        <f t="shared" si="68"/>
        <v>11.423424766760656</v>
      </c>
      <c r="O259" s="99">
        <f t="shared" si="68"/>
        <v>12.431226120166867</v>
      </c>
      <c r="P259" s="99">
        <f t="shared" si="68"/>
        <v>13.471481270639691</v>
      </c>
      <c r="Q259" s="99">
        <f t="shared" si="68"/>
        <v>14.501758808396609</v>
      </c>
      <c r="R259" s="99">
        <f t="shared" si="68"/>
        <v>15.492623968136668</v>
      </c>
      <c r="S259" s="99">
        <f t="shared" si="68"/>
        <v>16.422746592646515</v>
      </c>
      <c r="T259" s="99">
        <f t="shared" si="68"/>
        <v>17.27624499051376</v>
      </c>
      <c r="U259" s="99">
        <f t="shared" si="68"/>
        <v>18.041140650468758</v>
      </c>
      <c r="V259" s="99">
        <f t="shared" si="68"/>
        <v>18.633838661649971</v>
      </c>
      <c r="W259" s="99">
        <f t="shared" si="68"/>
        <v>19.075880551600402</v>
      </c>
      <c r="X259" s="99">
        <f t="shared" si="68"/>
        <v>19.456344496257437</v>
      </c>
      <c r="Y259" s="99">
        <f t="shared" si="68"/>
        <v>19.749659544250918</v>
      </c>
      <c r="Z259" s="99">
        <f t="shared" si="68"/>
        <v>19.941463196115247</v>
      </c>
      <c r="AA259" s="99">
        <f t="shared" si="68"/>
        <v>20.025276387317678</v>
      </c>
      <c r="AB259" s="99">
        <f t="shared" si="68"/>
        <v>19.994037062523343</v>
      </c>
      <c r="AC259" s="99">
        <f t="shared" si="68"/>
        <v>19.903684387185361</v>
      </c>
      <c r="AD259" s="99">
        <f t="shared" si="68"/>
        <v>19.735167804657024</v>
      </c>
      <c r="AE259" s="99">
        <f t="shared" si="68"/>
        <v>19.492217760366774</v>
      </c>
      <c r="AF259" s="99">
        <f t="shared" si="68"/>
        <v>19.180566177035217</v>
      </c>
      <c r="AG259" s="99">
        <f t="shared" si="68"/>
        <v>18.807888497733551</v>
      </c>
      <c r="AH259" s="99">
        <f t="shared" si="68"/>
        <v>18.380962870204279</v>
      </c>
      <c r="AI259" s="99">
        <f t="shared" si="68"/>
        <v>17.904636213906141</v>
      </c>
      <c r="AJ259" s="99">
        <f t="shared" si="68"/>
        <v>17.384399979463151</v>
      </c>
      <c r="AK259" s="99">
        <f t="shared" si="68"/>
        <v>16.825577376878986</v>
      </c>
      <c r="AL259" s="99">
        <f t="shared" si="68"/>
        <v>16.233265932467784</v>
      </c>
      <c r="AM259" s="99">
        <f t="shared" si="68"/>
        <v>15.612317507352186</v>
      </c>
      <c r="AN259" s="99">
        <f t="shared" si="68"/>
        <v>14.967338694237702</v>
      </c>
      <c r="AO259" s="99">
        <f t="shared" si="68"/>
        <v>14.302706059549468</v>
      </c>
      <c r="AP259" s="99">
        <f t="shared" si="68"/>
        <v>13.622591038378006</v>
      </c>
      <c r="AQ259" s="99">
        <f t="shared" si="68"/>
        <v>12.930990611589044</v>
      </c>
      <c r="AR259" s="99">
        <f t="shared" si="68"/>
        <v>12.231761396262662</v>
      </c>
      <c r="AS259" s="99">
        <f t="shared" si="68"/>
        <v>11.528656026062892</v>
      </c>
      <c r="AT259" s="99">
        <f t="shared" si="68"/>
        <v>10.825361548364441</v>
      </c>
      <c r="AU259" s="99">
        <f t="shared" si="68"/>
        <v>10.125539997251032</v>
      </c>
      <c r="AV259" s="99">
        <f t="shared" si="68"/>
        <v>9.4328713223388281</v>
      </c>
      <c r="AW259" s="99">
        <f t="shared" si="68"/>
        <v>8.7510984693964406</v>
      </c>
      <c r="AX259" s="99">
        <f t="shared" si="68"/>
        <v>8.0840736353646623</v>
      </c>
      <c r="AY259" s="99">
        <f t="shared" si="68"/>
        <v>7.4358036228636362</v>
      </c>
      <c r="AZ259" s="99">
        <f t="shared" si="68"/>
        <v>6.8104909888833403</v>
      </c>
      <c r="BA259" s="99">
        <f t="shared" si="68"/>
        <v>6.2125667531531388</v>
      </c>
      <c r="BB259" s="99">
        <f t="shared" si="68"/>
        <v>5.6467106365393303</v>
      </c>
      <c r="BC259" s="99">
        <f t="shared" si="68"/>
        <v>5.1178575466397112</v>
      </c>
      <c r="BD259" s="99">
        <f t="shared" si="68"/>
        <v>4.6311964509725527</v>
      </c>
      <c r="BE259" s="99">
        <f t="shared" si="68"/>
        <v>4.1921828100012206</v>
      </c>
      <c r="BF259" s="99">
        <f t="shared" si="68"/>
        <v>3.806612116431463</v>
      </c>
      <c r="BG259" s="99">
        <f t="shared" si="68"/>
        <v>3.480844543808816</v>
      </c>
      <c r="BH259" s="99">
        <f t="shared" si="68"/>
        <v>3.222336196199314</v>
      </c>
      <c r="BI259" s="99">
        <f t="shared" si="68"/>
        <v>3.222336196199314</v>
      </c>
      <c r="DR259" s="100"/>
    </row>
    <row r="260" spans="1:122" s="108" customFormat="1" x14ac:dyDescent="0.2">
      <c r="DR260" s="109"/>
    </row>
    <row r="261" spans="1:122" s="108" customFormat="1" x14ac:dyDescent="0.2">
      <c r="A261" s="110" t="s">
        <v>150</v>
      </c>
      <c r="DR261" s="109"/>
    </row>
    <row r="262" spans="1:122" s="108" customFormat="1" x14ac:dyDescent="0.2">
      <c r="A262" s="108" t="s">
        <v>8</v>
      </c>
      <c r="B262" s="108">
        <f t="shared" ref="B262:BI266" si="69">1/B248</f>
        <v>1</v>
      </c>
      <c r="C262" s="108">
        <f t="shared" si="69"/>
        <v>1</v>
      </c>
      <c r="D262" s="108">
        <f t="shared" si="69"/>
        <v>1</v>
      </c>
      <c r="E262" s="108">
        <f t="shared" si="69"/>
        <v>1</v>
      </c>
      <c r="F262" s="108">
        <f t="shared" si="69"/>
        <v>1</v>
      </c>
      <c r="G262" s="108">
        <f t="shared" si="69"/>
        <v>1</v>
      </c>
      <c r="H262" s="108">
        <f t="shared" si="69"/>
        <v>1</v>
      </c>
      <c r="I262" s="108">
        <f t="shared" si="69"/>
        <v>1</v>
      </c>
      <c r="J262" s="108">
        <f t="shared" si="69"/>
        <v>1</v>
      </c>
      <c r="K262" s="108">
        <f t="shared" si="69"/>
        <v>1</v>
      </c>
      <c r="L262" s="108">
        <f t="shared" si="69"/>
        <v>1</v>
      </c>
      <c r="M262" s="108">
        <f t="shared" si="69"/>
        <v>1</v>
      </c>
      <c r="N262" s="108">
        <f t="shared" si="69"/>
        <v>1</v>
      </c>
      <c r="O262" s="108">
        <f t="shared" si="69"/>
        <v>1</v>
      </c>
      <c r="P262" s="108">
        <f t="shared" si="69"/>
        <v>1</v>
      </c>
      <c r="Q262" s="108">
        <f t="shared" si="69"/>
        <v>1</v>
      </c>
      <c r="R262" s="108">
        <f t="shared" si="69"/>
        <v>1</v>
      </c>
      <c r="S262" s="108">
        <f t="shared" si="69"/>
        <v>1</v>
      </c>
      <c r="T262" s="108">
        <f t="shared" si="69"/>
        <v>1</v>
      </c>
      <c r="U262" s="108">
        <f t="shared" si="69"/>
        <v>1</v>
      </c>
      <c r="V262" s="108">
        <f t="shared" si="69"/>
        <v>1</v>
      </c>
      <c r="W262" s="108">
        <f t="shared" si="69"/>
        <v>1</v>
      </c>
      <c r="X262" s="108">
        <f t="shared" si="69"/>
        <v>1</v>
      </c>
      <c r="Y262" s="108">
        <f t="shared" si="69"/>
        <v>1</v>
      </c>
      <c r="Z262" s="108">
        <f t="shared" si="69"/>
        <v>1</v>
      </c>
      <c r="AA262" s="108">
        <f t="shared" si="69"/>
        <v>1</v>
      </c>
      <c r="AB262" s="108">
        <f t="shared" si="69"/>
        <v>1</v>
      </c>
      <c r="AC262" s="108">
        <f t="shared" si="69"/>
        <v>1</v>
      </c>
      <c r="AD262" s="108">
        <f t="shared" si="69"/>
        <v>1</v>
      </c>
      <c r="AE262" s="108">
        <f t="shared" si="69"/>
        <v>1</v>
      </c>
      <c r="AF262" s="108">
        <f t="shared" si="69"/>
        <v>1</v>
      </c>
      <c r="AG262" s="108">
        <f t="shared" si="69"/>
        <v>1</v>
      </c>
      <c r="AH262" s="108">
        <f t="shared" si="69"/>
        <v>1</v>
      </c>
      <c r="AI262" s="108">
        <f t="shared" si="69"/>
        <v>1</v>
      </c>
      <c r="AJ262" s="108">
        <f t="shared" si="69"/>
        <v>1</v>
      </c>
      <c r="AK262" s="108">
        <f t="shared" si="69"/>
        <v>1</v>
      </c>
      <c r="AL262" s="108">
        <f t="shared" si="69"/>
        <v>1</v>
      </c>
      <c r="AM262" s="108">
        <f t="shared" si="69"/>
        <v>1</v>
      </c>
      <c r="AN262" s="108">
        <f t="shared" si="69"/>
        <v>1</v>
      </c>
      <c r="AO262" s="108">
        <f t="shared" si="69"/>
        <v>1</v>
      </c>
      <c r="AP262" s="108">
        <f t="shared" si="69"/>
        <v>1</v>
      </c>
      <c r="AQ262" s="108">
        <f t="shared" si="69"/>
        <v>1</v>
      </c>
      <c r="AR262" s="108">
        <f t="shared" si="69"/>
        <v>1</v>
      </c>
      <c r="AS262" s="108">
        <f t="shared" si="69"/>
        <v>1</v>
      </c>
      <c r="AT262" s="108">
        <f t="shared" si="69"/>
        <v>1</v>
      </c>
      <c r="AU262" s="108">
        <f t="shared" si="69"/>
        <v>1</v>
      </c>
      <c r="AV262" s="108">
        <f t="shared" si="69"/>
        <v>1</v>
      </c>
      <c r="AW262" s="108">
        <f t="shared" si="69"/>
        <v>1</v>
      </c>
      <c r="AX262" s="108">
        <f t="shared" si="69"/>
        <v>1</v>
      </c>
      <c r="AY262" s="108">
        <f t="shared" si="69"/>
        <v>1</v>
      </c>
      <c r="AZ262" s="108">
        <f t="shared" si="69"/>
        <v>1</v>
      </c>
      <c r="BA262" s="108">
        <f t="shared" si="69"/>
        <v>1</v>
      </c>
      <c r="BB262" s="108">
        <f t="shared" si="69"/>
        <v>1</v>
      </c>
      <c r="BC262" s="108">
        <f t="shared" si="69"/>
        <v>1</v>
      </c>
      <c r="BD262" s="108">
        <f t="shared" si="69"/>
        <v>1</v>
      </c>
      <c r="BE262" s="108">
        <f t="shared" si="69"/>
        <v>1</v>
      </c>
      <c r="BF262" s="108">
        <f t="shared" si="69"/>
        <v>1</v>
      </c>
      <c r="BG262" s="108">
        <f t="shared" si="69"/>
        <v>1</v>
      </c>
      <c r="BH262" s="108">
        <f t="shared" si="69"/>
        <v>1</v>
      </c>
      <c r="BI262" s="108">
        <f t="shared" si="69"/>
        <v>1</v>
      </c>
      <c r="DR262" s="109"/>
    </row>
    <row r="263" spans="1:122" s="108" customFormat="1" x14ac:dyDescent="0.2">
      <c r="A263" s="108" t="s">
        <v>56</v>
      </c>
      <c r="B263" s="108">
        <f t="shared" si="69"/>
        <v>1</v>
      </c>
      <c r="C263" s="108">
        <f t="shared" si="69"/>
        <v>0.96248688195070609</v>
      </c>
      <c r="D263" s="108">
        <f t="shared" si="69"/>
        <v>0.91655293912360691</v>
      </c>
      <c r="E263" s="108">
        <f t="shared" si="69"/>
        <v>0.87785182012740726</v>
      </c>
      <c r="F263" s="108">
        <f t="shared" si="69"/>
        <v>0.84424248203358376</v>
      </c>
      <c r="G263" s="108">
        <f t="shared" si="69"/>
        <v>0.81545835511951359</v>
      </c>
      <c r="H263" s="108">
        <f t="shared" si="69"/>
        <v>0.78962312852245664</v>
      </c>
      <c r="I263" s="108">
        <f t="shared" si="69"/>
        <v>0.76732036417532745</v>
      </c>
      <c r="J263" s="108">
        <f t="shared" si="69"/>
        <v>0.747920296455031</v>
      </c>
      <c r="K263" s="108">
        <f t="shared" si="69"/>
        <v>0.73900812174135799</v>
      </c>
      <c r="L263" s="108">
        <f t="shared" si="69"/>
        <v>0.73396215405513343</v>
      </c>
      <c r="M263" s="108">
        <f t="shared" si="69"/>
        <v>0.7166605490282576</v>
      </c>
      <c r="N263" s="108">
        <f t="shared" si="69"/>
        <v>0.71057218856213789</v>
      </c>
      <c r="O263" s="108">
        <f t="shared" si="69"/>
        <v>0.70416680687227162</v>
      </c>
      <c r="P263" s="108">
        <f t="shared" si="69"/>
        <v>0.698243519721501</v>
      </c>
      <c r="Q263" s="108">
        <f t="shared" si="69"/>
        <v>0.69313740202610841</v>
      </c>
      <c r="R263" s="108">
        <f t="shared" si="69"/>
        <v>0.68895695812623203</v>
      </c>
      <c r="S263" s="108">
        <f t="shared" si="69"/>
        <v>0.68570551341371722</v>
      </c>
      <c r="T263" s="108">
        <f t="shared" si="69"/>
        <v>0.68333912075862346</v>
      </c>
      <c r="U263" s="108">
        <f t="shared" si="69"/>
        <v>0.6817945883942913</v>
      </c>
      <c r="V263" s="108">
        <f t="shared" si="69"/>
        <v>0.68166976186250494</v>
      </c>
      <c r="W263" s="108">
        <f t="shared" si="69"/>
        <v>0.68259430575298474</v>
      </c>
      <c r="X263" s="108">
        <f t="shared" si="69"/>
        <v>0.68368060648586815</v>
      </c>
      <c r="Y263" s="108">
        <f t="shared" si="69"/>
        <v>0.68508947871141235</v>
      </c>
      <c r="Z263" s="108">
        <f t="shared" si="69"/>
        <v>0.68688086353616351</v>
      </c>
      <c r="AA263" s="108">
        <f t="shared" si="69"/>
        <v>0.68904664201827581</v>
      </c>
      <c r="AB263" s="108">
        <f t="shared" si="69"/>
        <v>0.6915655588402756</v>
      </c>
      <c r="AC263" s="108">
        <f t="shared" si="69"/>
        <v>0.6938180784536091</v>
      </c>
      <c r="AD263" s="108">
        <f t="shared" si="69"/>
        <v>0.69603434712435097</v>
      </c>
      <c r="AE263" s="108">
        <f t="shared" si="69"/>
        <v>0.69824582118989742</v>
      </c>
      <c r="AF263" s="108">
        <f t="shared" si="69"/>
        <v>0.70024126793890362</v>
      </c>
      <c r="AG263" s="108">
        <f t="shared" si="69"/>
        <v>0.70210656877344602</v>
      </c>
      <c r="AH263" s="108">
        <f t="shared" si="69"/>
        <v>0.70412802771188066</v>
      </c>
      <c r="AI263" s="108">
        <f t="shared" si="69"/>
        <v>0.70626451058998663</v>
      </c>
      <c r="AJ263" s="108">
        <f t="shared" si="69"/>
        <v>0.70848763986647656</v>
      </c>
      <c r="AK263" s="108">
        <f t="shared" si="69"/>
        <v>0.71078210791819008</v>
      </c>
      <c r="AL263" s="108">
        <f t="shared" si="69"/>
        <v>0.71313851526281802</v>
      </c>
      <c r="AM263" s="108">
        <f t="shared" si="69"/>
        <v>0.71554997101456663</v>
      </c>
      <c r="AN263" s="108">
        <f t="shared" si="69"/>
        <v>0.71801058459716083</v>
      </c>
      <c r="AO263" s="108">
        <f t="shared" si="69"/>
        <v>0.72051485094324363</v>
      </c>
      <c r="AP263" s="108">
        <f t="shared" si="69"/>
        <v>0.72305744117997428</v>
      </c>
      <c r="AQ263" s="108">
        <f t="shared" si="69"/>
        <v>0.72563316497162056</v>
      </c>
      <c r="AR263" s="108">
        <f t="shared" si="69"/>
        <v>0.72823699588379431</v>
      </c>
      <c r="AS263" s="108">
        <f t="shared" si="69"/>
        <v>0.73086411180422872</v>
      </c>
      <c r="AT263" s="108">
        <f t="shared" si="69"/>
        <v>0.7335099311470229</v>
      </c>
      <c r="AU263" s="108">
        <f t="shared" si="69"/>
        <v>0.73617013863477399</v>
      </c>
      <c r="AV263" s="108">
        <f t="shared" si="69"/>
        <v>0.73884070003871227</v>
      </c>
      <c r="AW263" s="108">
        <f t="shared" si="69"/>
        <v>0.74151786736252923</v>
      </c>
      <c r="AX263" s="108">
        <f t="shared" si="69"/>
        <v>0.74419817651421649</v>
      </c>
      <c r="AY263" s="108">
        <f t="shared" si="69"/>
        <v>0.74687843943353049</v>
      </c>
      <c r="AZ263" s="108">
        <f t="shared" si="69"/>
        <v>0.7495557323465788</v>
      </c>
      <c r="BA263" s="108">
        <f t="shared" si="69"/>
        <v>0.75222738148218804</v>
      </c>
      <c r="BB263" s="108">
        <f t="shared" si="69"/>
        <v>0.75489094727739869</v>
      </c>
      <c r="BC263" s="108">
        <f t="shared" si="69"/>
        <v>0.75754420784228527</v>
      </c>
      <c r="BD263" s="108">
        <f t="shared" si="69"/>
        <v>0.76018514224875156</v>
      </c>
      <c r="BE263" s="108">
        <f t="shared" si="69"/>
        <v>0.76281191404722648</v>
      </c>
      <c r="BF263" s="108">
        <f t="shared" si="69"/>
        <v>0.76542285529192333</v>
      </c>
      <c r="BG263" s="108">
        <f t="shared" si="69"/>
        <v>0.76801645126137108</v>
      </c>
      <c r="BH263" s="108">
        <f t="shared" si="69"/>
        <v>0.77059132599035152</v>
      </c>
      <c r="BI263" s="108">
        <f t="shared" si="69"/>
        <v>0.77059132599035152</v>
      </c>
      <c r="DR263" s="109"/>
    </row>
    <row r="264" spans="1:122" s="108" customFormat="1" x14ac:dyDescent="0.2">
      <c r="A264" s="108" t="s">
        <v>10</v>
      </c>
      <c r="B264" s="108">
        <f t="shared" si="69"/>
        <v>1</v>
      </c>
      <c r="C264" s="108">
        <f t="shared" si="69"/>
        <v>1.0240340094792313</v>
      </c>
      <c r="D264" s="108">
        <f t="shared" si="69"/>
        <v>0.98788950402364051</v>
      </c>
      <c r="E264" s="108">
        <f t="shared" si="69"/>
        <v>0.9495029329200888</v>
      </c>
      <c r="F264" s="108">
        <f t="shared" si="69"/>
        <v>0.97279660567003168</v>
      </c>
      <c r="G264" s="108">
        <f t="shared" si="69"/>
        <v>0.96248528063291983</v>
      </c>
      <c r="H264" s="108">
        <f t="shared" si="69"/>
        <v>0.94058302219422307</v>
      </c>
      <c r="I264" s="108">
        <f t="shared" si="69"/>
        <v>0.92137113070004606</v>
      </c>
      <c r="J264" s="108">
        <f t="shared" si="69"/>
        <v>0.90442780600987682</v>
      </c>
      <c r="K264" s="108">
        <f t="shared" si="69"/>
        <v>0.90221042767284987</v>
      </c>
      <c r="L264" s="108">
        <f t="shared" si="69"/>
        <v>0.90247281666000112</v>
      </c>
      <c r="M264" s="108">
        <f t="shared" si="69"/>
        <v>0.89038007317229984</v>
      </c>
      <c r="N264" s="108">
        <f t="shared" si="69"/>
        <v>0.88104808557310665</v>
      </c>
      <c r="O264" s="108">
        <f t="shared" si="69"/>
        <v>0.8723878925733819</v>
      </c>
      <c r="P264" s="108">
        <f t="shared" si="69"/>
        <v>0.86450490426530113</v>
      </c>
      <c r="Q264" s="108">
        <f t="shared" si="69"/>
        <v>0.85739696881056282</v>
      </c>
      <c r="R264" s="108">
        <f t="shared" si="69"/>
        <v>0.85101318391600977</v>
      </c>
      <c r="S264" s="108">
        <f t="shared" si="69"/>
        <v>0.84528250715087994</v>
      </c>
      <c r="T264" s="108">
        <f t="shared" si="69"/>
        <v>0.84012754191784933</v>
      </c>
      <c r="U264" s="108">
        <f t="shared" si="69"/>
        <v>0.83547112648312893</v>
      </c>
      <c r="V264" s="108">
        <f t="shared" si="69"/>
        <v>0.83190961295890598</v>
      </c>
      <c r="W264" s="108">
        <f t="shared" si="69"/>
        <v>0.82905601766519144</v>
      </c>
      <c r="X264" s="108">
        <f t="shared" si="69"/>
        <v>0.82601595872513023</v>
      </c>
      <c r="Y264" s="108">
        <f t="shared" si="69"/>
        <v>0.82295791478937819</v>
      </c>
      <c r="Z264" s="108">
        <f t="shared" si="69"/>
        <v>0.81994502238164257</v>
      </c>
      <c r="AA264" s="108">
        <f t="shared" si="69"/>
        <v>0.81697250173410474</v>
      </c>
      <c r="AB264" s="108">
        <f t="shared" si="69"/>
        <v>0.81411822866665284</v>
      </c>
      <c r="AC264" s="108">
        <f t="shared" si="69"/>
        <v>0.81065928960300226</v>
      </c>
      <c r="AD264" s="108">
        <f t="shared" si="69"/>
        <v>0.80702473313192502</v>
      </c>
      <c r="AE264" s="108">
        <f t="shared" si="69"/>
        <v>0.80330060152272531</v>
      </c>
      <c r="AF264" s="108">
        <f t="shared" si="69"/>
        <v>0.79930051003296076</v>
      </c>
      <c r="AG264" s="108">
        <f t="shared" si="69"/>
        <v>0.79519088613221833</v>
      </c>
      <c r="AH264" s="108">
        <f t="shared" si="69"/>
        <v>0.79131097848463061</v>
      </c>
      <c r="AI264" s="108">
        <f t="shared" si="69"/>
        <v>0.78758651385700618</v>
      </c>
      <c r="AJ264" s="108">
        <f t="shared" si="69"/>
        <v>0.7839754107491429</v>
      </c>
      <c r="AK264" s="108">
        <f t="shared" si="69"/>
        <v>0.7804506076076152</v>
      </c>
      <c r="AL264" s="108">
        <f t="shared" si="69"/>
        <v>0.77699228482297233</v>
      </c>
      <c r="AM264" s="108">
        <f t="shared" si="69"/>
        <v>0.7735842639290087</v>
      </c>
      <c r="AN264" s="108">
        <f t="shared" si="69"/>
        <v>0.77021240665291002</v>
      </c>
      <c r="AO264" s="108">
        <f t="shared" si="69"/>
        <v>0.76686394397501256</v>
      </c>
      <c r="AP264" s="108">
        <f t="shared" si="69"/>
        <v>0.76352721594588757</v>
      </c>
      <c r="AQ264" s="108">
        <f t="shared" si="69"/>
        <v>0.76019157694679174</v>
      </c>
      <c r="AR264" s="108">
        <f t="shared" si="69"/>
        <v>0.756847355696179</v>
      </c>
      <c r="AS264" s="108">
        <f t="shared" si="69"/>
        <v>0.75348582398902186</v>
      </c>
      <c r="AT264" s="108">
        <f t="shared" si="69"/>
        <v>0.75009915811005201</v>
      </c>
      <c r="AU264" s="108">
        <f t="shared" si="69"/>
        <v>0.74668038988128338</v>
      </c>
      <c r="AV264" s="108">
        <f t="shared" si="69"/>
        <v>0.74322334930069656</v>
      </c>
      <c r="AW264" s="108">
        <f t="shared" si="69"/>
        <v>0.73972260210026819</v>
      </c>
      <c r="AX264" s="108">
        <f t="shared" si="69"/>
        <v>0.73617338541963928</v>
      </c>
      <c r="AY264" s="108">
        <f t="shared" si="69"/>
        <v>0.73257154414416659</v>
      </c>
      <c r="AZ264" s="108">
        <f t="shared" si="69"/>
        <v>0.72891346972665194</v>
      </c>
      <c r="BA264" s="108">
        <f t="shared" si="69"/>
        <v>0.72519604266938598</v>
      </c>
      <c r="BB264" s="108">
        <f t="shared" si="69"/>
        <v>0.72141657933602321</v>
      </c>
      <c r="BC264" s="108">
        <f t="shared" si="69"/>
        <v>0.71757278338874941</v>
      </c>
      <c r="BD264" s="108">
        <f t="shared" si="69"/>
        <v>0.71366270188458336</v>
      </c>
      <c r="BE264" s="108">
        <f t="shared" si="69"/>
        <v>0.70968468589086553</v>
      </c>
      <c r="BF264" s="108">
        <f t="shared" si="69"/>
        <v>0.70563735537195937</v>
      </c>
      <c r="BG264" s="108">
        <f t="shared" si="69"/>
        <v>0.70151956803827409</v>
      </c>
      <c r="BH264" s="108">
        <f t="shared" si="69"/>
        <v>0.697330391820841</v>
      </c>
      <c r="BI264" s="108">
        <f t="shared" si="69"/>
        <v>0.697330391820841</v>
      </c>
      <c r="DR264" s="109"/>
    </row>
    <row r="265" spans="1:122" s="108" customFormat="1" x14ac:dyDescent="0.2">
      <c r="A265" s="108" t="s">
        <v>11</v>
      </c>
      <c r="B265" s="108">
        <f t="shared" si="69"/>
        <v>1</v>
      </c>
      <c r="C265" s="108">
        <f t="shared" si="69"/>
        <v>0.75011405971665723</v>
      </c>
      <c r="D265" s="108">
        <f t="shared" si="69"/>
        <v>0.68152189672639918</v>
      </c>
      <c r="E265" s="108">
        <f t="shared" si="69"/>
        <v>0.62840082329280078</v>
      </c>
      <c r="F265" s="108">
        <f t="shared" si="69"/>
        <v>0.58551498273167701</v>
      </c>
      <c r="G265" s="108">
        <f t="shared" si="69"/>
        <v>0.54779767841535354</v>
      </c>
      <c r="H265" s="108">
        <f t="shared" si="69"/>
        <v>0.51289750562452974</v>
      </c>
      <c r="I265" s="108">
        <f t="shared" si="69"/>
        <v>0.48329932856797458</v>
      </c>
      <c r="J265" s="108">
        <f t="shared" si="69"/>
        <v>0.4579897918605409</v>
      </c>
      <c r="K265" s="108">
        <f t="shared" si="69"/>
        <v>0.44390405628733898</v>
      </c>
      <c r="L265" s="108">
        <f t="shared" si="69"/>
        <v>0.43335161785030085</v>
      </c>
      <c r="M265" s="108">
        <f t="shared" si="69"/>
        <v>0.41386023634964336</v>
      </c>
      <c r="N265" s="108">
        <f t="shared" si="69"/>
        <v>0.40125758966792813</v>
      </c>
      <c r="O265" s="108">
        <f t="shared" si="69"/>
        <v>0.3891984088229089</v>
      </c>
      <c r="P265" s="108">
        <f t="shared" si="69"/>
        <v>0.37807578886897975</v>
      </c>
      <c r="Q265" s="108">
        <f t="shared" si="69"/>
        <v>0.36798371735113056</v>
      </c>
      <c r="R265" s="108">
        <f t="shared" si="69"/>
        <v>0.35888960182147867</v>
      </c>
      <c r="S265" s="108">
        <f t="shared" si="69"/>
        <v>0.35071044776474097</v>
      </c>
      <c r="T265" s="108">
        <f t="shared" si="69"/>
        <v>0.34334764384833061</v>
      </c>
      <c r="U265" s="108">
        <f t="shared" si="69"/>
        <v>0.33670266771792889</v>
      </c>
      <c r="V265" s="108">
        <f t="shared" si="69"/>
        <v>0.33063081025605728</v>
      </c>
      <c r="W265" s="108">
        <f t="shared" si="69"/>
        <v>0.32507670679384426</v>
      </c>
      <c r="X265" s="108">
        <f t="shared" si="69"/>
        <v>0.32003120826597803</v>
      </c>
      <c r="Y265" s="108">
        <f t="shared" si="69"/>
        <v>0.31540999300075462</v>
      </c>
      <c r="Z265" s="108">
        <f t="shared" si="69"/>
        <v>0.31114797217537743</v>
      </c>
      <c r="AA265" s="108">
        <f t="shared" si="69"/>
        <v>0.30720171703059151</v>
      </c>
      <c r="AB265" s="108">
        <f t="shared" si="69"/>
        <v>0.30365852083989076</v>
      </c>
      <c r="AC265" s="108">
        <f t="shared" si="69"/>
        <v>0.30041611500291482</v>
      </c>
      <c r="AD265" s="108">
        <f t="shared" si="69"/>
        <v>0.2974951780848919</v>
      </c>
      <c r="AE265" s="108">
        <f t="shared" si="69"/>
        <v>0.29483395637769233</v>
      </c>
      <c r="AF265" s="108">
        <f t="shared" si="69"/>
        <v>0.29233134179221698</v>
      </c>
      <c r="AG265" s="108">
        <f t="shared" si="69"/>
        <v>0.28997094293543224</v>
      </c>
      <c r="AH265" s="108">
        <f t="shared" si="69"/>
        <v>0.28778010825283734</v>
      </c>
      <c r="AI265" s="108">
        <f t="shared" si="69"/>
        <v>0.28571443451531964</v>
      </c>
      <c r="AJ265" s="108">
        <f t="shared" si="69"/>
        <v>0.28374487230523282</v>
      </c>
      <c r="AK265" s="108">
        <f t="shared" si="69"/>
        <v>0.28185101768913667</v>
      </c>
      <c r="AL265" s="108">
        <f t="shared" si="69"/>
        <v>0.28001786149627722</v>
      </c>
      <c r="AM265" s="108">
        <f t="shared" si="69"/>
        <v>0.27823386235422448</v>
      </c>
      <c r="AN265" s="108">
        <f t="shared" si="69"/>
        <v>0.27648978450703993</v>
      </c>
      <c r="AO265" s="108">
        <f t="shared" si="69"/>
        <v>0.27477798587069152</v>
      </c>
      <c r="AP265" s="108">
        <f t="shared" si="69"/>
        <v>0.27309197447874994</v>
      </c>
      <c r="AQ265" s="108">
        <f t="shared" si="69"/>
        <v>0.27142612651548942</v>
      </c>
      <c r="AR265" s="108">
        <f t="shared" si="69"/>
        <v>0.26977550248859489</v>
      </c>
      <c r="AS265" s="108">
        <f t="shared" si="69"/>
        <v>0.26813572352911746</v>
      </c>
      <c r="AT265" s="108">
        <f t="shared" si="69"/>
        <v>0.26650288489823459</v>
      </c>
      <c r="AU265" s="108">
        <f t="shared" si="69"/>
        <v>0.26487349281062728</v>
      </c>
      <c r="AV265" s="108">
        <f t="shared" si="69"/>
        <v>0.26324441612162236</v>
      </c>
      <c r="AW265" s="108">
        <f t="shared" si="69"/>
        <v>0.26161284771422866</v>
      </c>
      <c r="AX265" s="108">
        <f t="shared" si="69"/>
        <v>0.25997627241821691</v>
      </c>
      <c r="AY265" s="108">
        <f t="shared" si="69"/>
        <v>0.25833243950710139</v>
      </c>
      <c r="AZ265" s="108">
        <f t="shared" si="69"/>
        <v>0.25667933855776454</v>
      </c>
      <c r="BA265" s="108">
        <f t="shared" si="69"/>
        <v>0.25501517790714306</v>
      </c>
      <c r="BB265" s="108">
        <f t="shared" si="69"/>
        <v>0.25333836521396391</v>
      </c>
      <c r="BC265" s="108">
        <f t="shared" si="69"/>
        <v>0.25164748979961238</v>
      </c>
      <c r="BD265" s="108">
        <f t="shared" si="69"/>
        <v>0.24994130654298544</v>
      </c>
      <c r="BE265" s="108">
        <f t="shared" si="69"/>
        <v>0.24821872116526567</v>
      </c>
      <c r="BF265" s="108">
        <f t="shared" si="69"/>
        <v>0.24647877677768176</v>
      </c>
      <c r="BG265" s="108">
        <f t="shared" si="69"/>
        <v>0.24472064158816054</v>
      </c>
      <c r="BH265" s="108">
        <f t="shared" si="69"/>
        <v>0.24294359767705243</v>
      </c>
      <c r="BI265" s="108">
        <f t="shared" si="69"/>
        <v>0.24294359767705243</v>
      </c>
      <c r="DR265" s="109"/>
    </row>
    <row r="266" spans="1:122" s="108" customFormat="1" x14ac:dyDescent="0.2">
      <c r="A266" s="108" t="s">
        <v>42</v>
      </c>
      <c r="B266" s="108">
        <f t="shared" si="69"/>
        <v>1</v>
      </c>
      <c r="C266" s="108">
        <f t="shared" si="69"/>
        <v>0.82944641233583105</v>
      </c>
      <c r="D266" s="108">
        <f t="shared" si="69"/>
        <v>0.65919804459325115</v>
      </c>
      <c r="E266" s="108">
        <f t="shared" si="69"/>
        <v>0.53746754263171936</v>
      </c>
      <c r="F266" s="108">
        <f t="shared" si="69"/>
        <v>0.44779871592951476</v>
      </c>
      <c r="G266" s="108">
        <f t="shared" si="69"/>
        <v>0.38028460982685058</v>
      </c>
      <c r="H266" s="108">
        <f t="shared" si="69"/>
        <v>0.3270095148244494</v>
      </c>
      <c r="I266" s="108">
        <f t="shared" si="69"/>
        <v>0.28542507006578388</v>
      </c>
      <c r="J266" s="108">
        <f t="shared" si="69"/>
        <v>0.25249211014928452</v>
      </c>
      <c r="K266" s="108">
        <f t="shared" si="69"/>
        <v>0.22873353296910637</v>
      </c>
      <c r="L266" s="108">
        <f t="shared" si="69"/>
        <v>0.21015168464468256</v>
      </c>
      <c r="M266" s="108">
        <f t="shared" si="69"/>
        <v>0.18955374770409261</v>
      </c>
      <c r="N266" s="108">
        <f t="shared" si="69"/>
        <v>0.17653306040078443</v>
      </c>
      <c r="O266" s="108">
        <f t="shared" si="69"/>
        <v>0.16474999929199405</v>
      </c>
      <c r="P266" s="108">
        <f t="shared" si="69"/>
        <v>0.15440158967945455</v>
      </c>
      <c r="Q266" s="108">
        <f t="shared" ref="Q266:BI266" si="70">1/Q252</f>
        <v>0.14542107669934692</v>
      </c>
      <c r="R266" s="108">
        <f t="shared" si="70"/>
        <v>0.13765552030577072</v>
      </c>
      <c r="S266" s="108">
        <f t="shared" si="70"/>
        <v>0.13093643942946276</v>
      </c>
      <c r="T266" s="108">
        <f t="shared" si="70"/>
        <v>0.1251065607869854</v>
      </c>
      <c r="U266" s="108">
        <f t="shared" si="70"/>
        <v>0.12002823698600006</v>
      </c>
      <c r="V266" s="108">
        <f t="shared" si="70"/>
        <v>0.1157875962537664</v>
      </c>
      <c r="W266" s="108">
        <f t="shared" si="70"/>
        <v>0.11217381126735622</v>
      </c>
      <c r="X266" s="108">
        <f t="shared" si="70"/>
        <v>0.1088594102164876</v>
      </c>
      <c r="Y266" s="108">
        <f t="shared" si="70"/>
        <v>0.10585280170958489</v>
      </c>
      <c r="Z266" s="108">
        <f t="shared" si="70"/>
        <v>0.10313525624026271</v>
      </c>
      <c r="AA266" s="108">
        <f t="shared" si="70"/>
        <v>0.10067918896179044</v>
      </c>
      <c r="AB266" s="108">
        <f t="shared" si="70"/>
        <v>9.8445319780593177E-2</v>
      </c>
      <c r="AC266" s="108">
        <f t="shared" si="70"/>
        <v>9.645950432800772E-2</v>
      </c>
      <c r="AD266" s="108">
        <f t="shared" si="70"/>
        <v>9.4666144331991067E-2</v>
      </c>
      <c r="AE266" s="108">
        <f t="shared" si="70"/>
        <v>9.3038603059951708E-2</v>
      </c>
      <c r="AF266" s="108">
        <f t="shared" si="70"/>
        <v>9.1542478063539948E-2</v>
      </c>
      <c r="AG266" s="108">
        <f t="shared" si="70"/>
        <v>9.0165545429132452E-2</v>
      </c>
      <c r="AH266" s="108">
        <f t="shared" si="70"/>
        <v>8.8906217056489947E-2</v>
      </c>
      <c r="AI266" s="108">
        <f t="shared" si="70"/>
        <v>8.7745296364407491E-2</v>
      </c>
      <c r="AJ266" s="108">
        <f t="shared" si="70"/>
        <v>8.666823823386012E-2</v>
      </c>
      <c r="AK266" s="108">
        <f t="shared" si="70"/>
        <v>8.566329485903218E-2</v>
      </c>
      <c r="AL266" s="108">
        <f t="shared" si="70"/>
        <v>8.4720674547300284E-2</v>
      </c>
      <c r="AM266" s="108">
        <f t="shared" si="70"/>
        <v>8.3832039002593603E-2</v>
      </c>
      <c r="AN266" s="108">
        <f t="shared" si="70"/>
        <v>8.2990184670927628E-2</v>
      </c>
      <c r="AO266" s="108">
        <f t="shared" si="70"/>
        <v>8.2188828530902591E-2</v>
      </c>
      <c r="AP266" s="108">
        <f t="shared" si="70"/>
        <v>8.1422455720824155E-2</v>
      </c>
      <c r="AQ266" s="108">
        <f t="shared" si="70"/>
        <v>8.0686205476286299E-2</v>
      </c>
      <c r="AR266" s="108">
        <f t="shared" si="70"/>
        <v>7.9975781970145932E-2</v>
      </c>
      <c r="AS266" s="108">
        <f t="shared" si="70"/>
        <v>7.9287382157035138E-2</v>
      </c>
      <c r="AT266" s="108">
        <f t="shared" si="70"/>
        <v>7.8617635804382344E-2</v>
      </c>
      <c r="AU266" s="108">
        <f t="shared" si="70"/>
        <v>7.7963554658011427E-2</v>
      </c>
      <c r="AV266" s="108">
        <f t="shared" si="70"/>
        <v>7.7322488729669542E-2</v>
      </c>
      <c r="AW266" s="108">
        <f t="shared" si="70"/>
        <v>7.6692088321958701E-2</v>
      </c>
      <c r="AX266" s="108">
        <f t="shared" si="70"/>
        <v>7.6070270796844891E-2</v>
      </c>
      <c r="AY266" s="108">
        <f t="shared" si="70"/>
        <v>7.5455191344637226E-2</v>
      </c>
      <c r="AZ266" s="108">
        <f t="shared" si="70"/>
        <v>7.4845217176892007E-2</v>
      </c>
      <c r="BA266" s="108">
        <f t="shared" si="70"/>
        <v>7.4238904681537501E-2</v>
      </c>
      <c r="BB266" s="108">
        <f t="shared" si="70"/>
        <v>7.3634979160817848E-2</v>
      </c>
      <c r="BC266" s="108">
        <f t="shared" si="70"/>
        <v>7.3032316833941943E-2</v>
      </c>
      <c r="BD266" s="108">
        <f t="shared" si="70"/>
        <v>7.2429928833609991E-2</v>
      </c>
      <c r="BE266" s="108">
        <f t="shared" si="70"/>
        <v>7.182694696321687E-2</v>
      </c>
      <c r="BF266" s="108">
        <f t="shared" si="70"/>
        <v>7.1222611012274742E-2</v>
      </c>
      <c r="BG266" s="108">
        <f t="shared" si="70"/>
        <v>7.0616257453215522E-2</v>
      </c>
      <c r="BH266" s="108">
        <f t="shared" si="70"/>
        <v>7.0007309364434084E-2</v>
      </c>
      <c r="BI266" s="108">
        <f t="shared" si="70"/>
        <v>7.0007309364434084E-2</v>
      </c>
      <c r="DR266" s="109"/>
    </row>
    <row r="267" spans="1:122" s="108" customFormat="1" x14ac:dyDescent="0.2">
      <c r="A267" s="108" t="s">
        <v>13</v>
      </c>
      <c r="B267" s="108">
        <f t="shared" ref="B267:BI271" si="71">1/B253</f>
        <v>1</v>
      </c>
      <c r="C267" s="108">
        <f t="shared" si="71"/>
        <v>0.30224931254288545</v>
      </c>
      <c r="D267" s="108">
        <f t="shared" si="71"/>
        <v>0.24761992469933933</v>
      </c>
      <c r="E267" s="108">
        <f t="shared" si="71"/>
        <v>0.20789887778054661</v>
      </c>
      <c r="F267" s="108">
        <f t="shared" si="71"/>
        <v>0.17850295943344532</v>
      </c>
      <c r="G267" s="108">
        <f t="shared" si="71"/>
        <v>0.15664036369995882</v>
      </c>
      <c r="H267" s="108">
        <f t="shared" si="71"/>
        <v>0.13870073008840697</v>
      </c>
      <c r="I267" s="108">
        <f t="shared" si="71"/>
        <v>0.12444630177260435</v>
      </c>
      <c r="J267" s="108">
        <f t="shared" si="71"/>
        <v>0.11291204656001323</v>
      </c>
      <c r="K267" s="108">
        <f t="shared" si="71"/>
        <v>0.10517898197678573</v>
      </c>
      <c r="L267" s="108">
        <f t="shared" si="71"/>
        <v>9.999124528022546E-2</v>
      </c>
      <c r="M267" s="108">
        <f t="shared" si="71"/>
        <v>9.0285370476938687E-2</v>
      </c>
      <c r="N267" s="108">
        <f t="shared" si="71"/>
        <v>8.7666205169502881E-2</v>
      </c>
      <c r="O267" s="108">
        <f t="shared" si="71"/>
        <v>8.4746471920680341E-2</v>
      </c>
      <c r="P267" s="108">
        <f t="shared" si="71"/>
        <v>8.2035325239641924E-2</v>
      </c>
      <c r="Q267" s="108">
        <f t="shared" si="71"/>
        <v>7.9725314049371193E-2</v>
      </c>
      <c r="R267" s="108">
        <f t="shared" si="71"/>
        <v>7.7871446149071211E-2</v>
      </c>
      <c r="S267" s="108">
        <f t="shared" si="71"/>
        <v>7.6471102508874511E-2</v>
      </c>
      <c r="T267" s="108">
        <f t="shared" si="71"/>
        <v>7.5500536075066835E-2</v>
      </c>
      <c r="U267" s="108">
        <f t="shared" si="71"/>
        <v>7.4931129444913522E-2</v>
      </c>
      <c r="V267" s="108">
        <f t="shared" si="71"/>
        <v>7.4865138570155074E-2</v>
      </c>
      <c r="W267" s="108">
        <f t="shared" si="71"/>
        <v>7.5229876778892632E-2</v>
      </c>
      <c r="X267" s="108">
        <f t="shared" si="71"/>
        <v>7.5856749991026151E-2</v>
      </c>
      <c r="Y267" s="108">
        <f t="shared" si="71"/>
        <v>7.677607698171994E-2</v>
      </c>
      <c r="Z267" s="108">
        <f t="shared" si="71"/>
        <v>7.8006004960594885E-2</v>
      </c>
      <c r="AA267" s="108">
        <f t="shared" si="71"/>
        <v>7.9558552973080052E-2</v>
      </c>
      <c r="AB267" s="108">
        <f t="shared" si="71"/>
        <v>8.1440076947147139E-2</v>
      </c>
      <c r="AC267" s="108">
        <f t="shared" si="71"/>
        <v>8.3581261061995121E-2</v>
      </c>
      <c r="AD267" s="108">
        <f t="shared" si="71"/>
        <v>8.5976949522426363E-2</v>
      </c>
      <c r="AE267" s="108">
        <f t="shared" si="71"/>
        <v>8.8614894144244963E-2</v>
      </c>
      <c r="AF267" s="108">
        <f t="shared" si="71"/>
        <v>9.1445897470743248E-2</v>
      </c>
      <c r="AG267" s="108">
        <f t="shared" si="71"/>
        <v>9.4450481947930418E-2</v>
      </c>
      <c r="AH267" s="108">
        <f t="shared" si="71"/>
        <v>9.7660685256765412E-2</v>
      </c>
      <c r="AI267" s="108">
        <f t="shared" si="71"/>
        <v>0.10108976441399981</v>
      </c>
      <c r="AJ267" s="108">
        <f t="shared" si="71"/>
        <v>0.10474704440048224</v>
      </c>
      <c r="AK267" s="108">
        <f t="shared" si="71"/>
        <v>0.10864605462861163</v>
      </c>
      <c r="AL267" s="108">
        <f t="shared" si="71"/>
        <v>0.11280373910550277</v>
      </c>
      <c r="AM267" s="108">
        <f t="shared" si="71"/>
        <v>0.11723989314744324</v>
      </c>
      <c r="AN267" s="108">
        <f t="shared" si="71"/>
        <v>0.12197692964603821</v>
      </c>
      <c r="AO267" s="108">
        <f t="shared" si="71"/>
        <v>0.12703982970676053</v>
      </c>
      <c r="AP267" s="108">
        <f t="shared" si="71"/>
        <v>0.13245619241729237</v>
      </c>
      <c r="AQ267" s="108">
        <f t="shared" si="71"/>
        <v>0.13825633508156396</v>
      </c>
      <c r="AR267" s="108">
        <f t="shared" si="71"/>
        <v>0.14447341180227968</v>
      </c>
      <c r="AS267" s="108">
        <f t="shared" si="71"/>
        <v>0.15114352377979093</v>
      </c>
      <c r="AT267" s="108">
        <f t="shared" si="71"/>
        <v>0.15830579372853079</v>
      </c>
      <c r="AU267" s="108">
        <f t="shared" si="71"/>
        <v>0.16600237142297933</v>
      </c>
      <c r="AV267" s="108">
        <f t="shared" si="71"/>
        <v>0.17427832823817632</v>
      </c>
      <c r="AW267" s="108">
        <f t="shared" si="71"/>
        <v>0.18318138558070227</v>
      </c>
      <c r="AX267" s="108">
        <f t="shared" si="71"/>
        <v>0.19276140485750734</v>
      </c>
      <c r="AY267" s="108">
        <f t="shared" si="71"/>
        <v>0.20306954445659253</v>
      </c>
      <c r="AZ267" s="108">
        <f t="shared" si="71"/>
        <v>0.21415696145667013</v>
      </c>
      <c r="BA267" s="108">
        <f t="shared" si="71"/>
        <v>0.226072901988005</v>
      </c>
      <c r="BB267" s="108">
        <f t="shared" si="71"/>
        <v>0.23886198441076373</v>
      </c>
      <c r="BC267" s="108">
        <f t="shared" si="71"/>
        <v>0.25256043488150659</v>
      </c>
      <c r="BD267" s="108">
        <f t="shared" si="71"/>
        <v>0.26719098839733407</v>
      </c>
      <c r="BE267" s="108">
        <f t="shared" si="71"/>
        <v>0.28275612600393407</v>
      </c>
      <c r="BF267" s="108">
        <f t="shared" si="71"/>
        <v>0.29922929118513331</v>
      </c>
      <c r="BG267" s="108">
        <f t="shared" si="71"/>
        <v>0.31654373317074475</v>
      </c>
      <c r="BH267" s="108">
        <f t="shared" si="71"/>
        <v>0.33457868961565218</v>
      </c>
      <c r="BI267" s="108">
        <f t="shared" si="71"/>
        <v>0.33457868961565218</v>
      </c>
      <c r="DR267" s="109"/>
    </row>
    <row r="268" spans="1:122" s="108" customFormat="1" x14ac:dyDescent="0.2">
      <c r="A268" s="108" t="s">
        <v>14</v>
      </c>
      <c r="B268" s="108">
        <f t="shared" si="71"/>
        <v>1</v>
      </c>
      <c r="C268" s="108">
        <f t="shared" si="71"/>
        <v>0.54361957670774685</v>
      </c>
      <c r="D268" s="108">
        <f t="shared" si="71"/>
        <v>0.39842004704033401</v>
      </c>
      <c r="E268" s="108">
        <f t="shared" si="71"/>
        <v>0.30294260135911716</v>
      </c>
      <c r="F268" s="108">
        <f t="shared" si="71"/>
        <v>0.23576739448945727</v>
      </c>
      <c r="G268" s="108">
        <f t="shared" si="71"/>
        <v>0.18939330476218527</v>
      </c>
      <c r="H268" s="108">
        <f t="shared" si="71"/>
        <v>0.15619014726967459</v>
      </c>
      <c r="I268" s="108">
        <f t="shared" si="71"/>
        <v>0.13136529792364821</v>
      </c>
      <c r="J268" s="108">
        <f t="shared" si="71"/>
        <v>0.1124579196729253</v>
      </c>
      <c r="K268" s="108">
        <f t="shared" si="71"/>
        <v>9.800102162251273E-2</v>
      </c>
      <c r="L268" s="108">
        <f t="shared" si="71"/>
        <v>8.702492089570385E-2</v>
      </c>
      <c r="M268" s="108">
        <f t="shared" si="71"/>
        <v>7.6165643686359599E-2</v>
      </c>
      <c r="N268" s="108">
        <f t="shared" si="71"/>
        <v>6.9866534852682072E-2</v>
      </c>
      <c r="O268" s="108">
        <f t="shared" si="71"/>
        <v>6.4215768507562429E-2</v>
      </c>
      <c r="P268" s="108">
        <f t="shared" si="71"/>
        <v>5.9331993029940189E-2</v>
      </c>
      <c r="Q268" s="108">
        <f t="shared" si="71"/>
        <v>5.5174586034476079E-2</v>
      </c>
      <c r="R268" s="108">
        <f t="shared" si="71"/>
        <v>5.1654067078132651E-2</v>
      </c>
      <c r="S268" s="108">
        <f t="shared" si="71"/>
        <v>4.8674628282321823E-2</v>
      </c>
      <c r="T268" s="108">
        <f t="shared" si="71"/>
        <v>4.6149192871279242E-2</v>
      </c>
      <c r="U268" s="108">
        <f t="shared" si="71"/>
        <v>4.4003444380568829E-2</v>
      </c>
      <c r="V268" s="108">
        <f t="shared" si="71"/>
        <v>4.2352942683148938E-2</v>
      </c>
      <c r="W268" s="108">
        <f t="shared" si="71"/>
        <v>4.1049265306464834E-2</v>
      </c>
      <c r="X268" s="108">
        <f t="shared" si="71"/>
        <v>3.9838418520674261E-2</v>
      </c>
      <c r="Y268" s="108">
        <f t="shared" si="71"/>
        <v>3.8754181214498577E-2</v>
      </c>
      <c r="Z268" s="108">
        <f t="shared" si="71"/>
        <v>3.7802446674896691E-2</v>
      </c>
      <c r="AA268" s="108">
        <f t="shared" si="71"/>
        <v>3.6974956472466805E-2</v>
      </c>
      <c r="AB268" s="108">
        <f t="shared" si="71"/>
        <v>3.6248098139282564E-2</v>
      </c>
      <c r="AC268" s="108">
        <f t="shared" si="71"/>
        <v>3.5564208543323581E-2</v>
      </c>
      <c r="AD268" s="108">
        <f t="shared" si="71"/>
        <v>3.4940690437074595E-2</v>
      </c>
      <c r="AE268" s="108">
        <f t="shared" si="71"/>
        <v>3.4379107761603751E-2</v>
      </c>
      <c r="AF268" s="108">
        <f t="shared" si="71"/>
        <v>3.3877408771836738E-2</v>
      </c>
      <c r="AG268" s="108">
        <f t="shared" si="71"/>
        <v>3.3434417699784141E-2</v>
      </c>
      <c r="AH268" s="108">
        <f t="shared" si="71"/>
        <v>3.3049102610668984E-2</v>
      </c>
      <c r="AI268" s="108">
        <f t="shared" si="71"/>
        <v>3.2717101681200587E-2</v>
      </c>
      <c r="AJ268" s="108">
        <f t="shared" si="71"/>
        <v>3.2433991486261672E-2</v>
      </c>
      <c r="AK268" s="108">
        <f t="shared" si="71"/>
        <v>3.2195481722283557E-2</v>
      </c>
      <c r="AL268" s="108">
        <f t="shared" si="71"/>
        <v>3.1997505387515349E-2</v>
      </c>
      <c r="AM268" s="108">
        <f t="shared" si="71"/>
        <v>3.1836285025041537E-2</v>
      </c>
      <c r="AN268" s="108">
        <f t="shared" si="71"/>
        <v>3.1708369079809187E-2</v>
      </c>
      <c r="AO268" s="108">
        <f t="shared" si="71"/>
        <v>3.1610643308733102E-2</v>
      </c>
      <c r="AP268" s="108">
        <f t="shared" si="71"/>
        <v>3.1540324643707304E-2</v>
      </c>
      <c r="AQ268" s="108">
        <f t="shared" si="71"/>
        <v>3.149494412096146E-2</v>
      </c>
      <c r="AR268" s="108">
        <f t="shared" si="71"/>
        <v>3.1472323866953561E-2</v>
      </c>
      <c r="AS268" s="108">
        <f t="shared" si="71"/>
        <v>3.1470551573207002E-2</v>
      </c>
      <c r="AT268" s="108">
        <f t="shared" si="71"/>
        <v>3.1487954664037206E-2</v>
      </c>
      <c r="AU268" s="108">
        <f t="shared" si="71"/>
        <v>3.1523075478979659E-2</v>
      </c>
      <c r="AV268" s="108">
        <f t="shared" si="71"/>
        <v>3.1574648194031461E-2</v>
      </c>
      <c r="AW268" s="108">
        <f t="shared" si="71"/>
        <v>3.1641577818366122E-2</v>
      </c>
      <c r="AX268" s="108">
        <f t="shared" si="71"/>
        <v>3.1722921362298234E-2</v>
      </c>
      <c r="AY268" s="108">
        <f t="shared" si="71"/>
        <v>3.181787112965858E-2</v>
      </c>
      <c r="AZ268" s="108">
        <f t="shared" si="71"/>
        <v>3.1925740009096218E-2</v>
      </c>
      <c r="BA268" s="108">
        <f t="shared" si="71"/>
        <v>3.2045948600683077E-2</v>
      </c>
      <c r="BB268" s="108">
        <f t="shared" si="71"/>
        <v>3.2178014000976939E-2</v>
      </c>
      <c r="BC268" s="108">
        <f t="shared" si="71"/>
        <v>3.2321540071218909E-2</v>
      </c>
      <c r="BD268" s="108">
        <f t="shared" si="71"/>
        <v>3.2476209023108694E-2</v>
      </c>
      <c r="BE268" s="108">
        <f t="shared" si="71"/>
        <v>3.2641774170520874E-2</v>
      </c>
      <c r="BF268" s="108">
        <f t="shared" si="71"/>
        <v>3.28180537111077E-2</v>
      </c>
      <c r="BG268" s="108">
        <f t="shared" si="71"/>
        <v>3.3004925417477772E-2</v>
      </c>
      <c r="BH268" s="108">
        <f t="shared" si="71"/>
        <v>3.3202322132720057E-2</v>
      </c>
      <c r="BI268" s="108">
        <f t="shared" si="71"/>
        <v>3.3202322132720057E-2</v>
      </c>
      <c r="DR268" s="109"/>
    </row>
    <row r="269" spans="1:122" s="108" customFormat="1" x14ac:dyDescent="0.2">
      <c r="A269" s="108" t="s">
        <v>15</v>
      </c>
      <c r="B269" s="108">
        <f t="shared" si="71"/>
        <v>1</v>
      </c>
      <c r="C269" s="108">
        <f t="shared" si="71"/>
        <v>0.74636563283990043</v>
      </c>
      <c r="D269" s="108">
        <f t="shared" si="71"/>
        <v>0.65121995795924659</v>
      </c>
      <c r="E269" s="108">
        <f t="shared" si="71"/>
        <v>0.57721883351170844</v>
      </c>
      <c r="F269" s="108">
        <f t="shared" si="71"/>
        <v>0.51546468798813116</v>
      </c>
      <c r="G269" s="108">
        <f t="shared" si="71"/>
        <v>0.46945633605537168</v>
      </c>
      <c r="H269" s="108">
        <f t="shared" si="71"/>
        <v>0.43331736081187511</v>
      </c>
      <c r="I269" s="108">
        <f t="shared" si="71"/>
        <v>0.40334518921041757</v>
      </c>
      <c r="J269" s="108">
        <f t="shared" si="71"/>
        <v>0.37828635210030065</v>
      </c>
      <c r="K269" s="108">
        <f t="shared" si="71"/>
        <v>0.35321597550675121</v>
      </c>
      <c r="L269" s="108">
        <f t="shared" si="71"/>
        <v>0.33233693997434138</v>
      </c>
      <c r="M269" s="108">
        <f t="shared" si="71"/>
        <v>0.31530848803943889</v>
      </c>
      <c r="N269" s="108">
        <f t="shared" si="71"/>
        <v>0.30444239000087919</v>
      </c>
      <c r="O269" s="108">
        <f t="shared" si="71"/>
        <v>0.29426572526003597</v>
      </c>
      <c r="P269" s="108">
        <f t="shared" si="71"/>
        <v>0.28509665795808464</v>
      </c>
      <c r="Q269" s="108">
        <f t="shared" si="71"/>
        <v>0.2769875261466565</v>
      </c>
      <c r="R269" s="108">
        <f t="shared" si="71"/>
        <v>0.26988151057979282</v>
      </c>
      <c r="S269" s="108">
        <f t="shared" si="71"/>
        <v>0.26368234478848046</v>
      </c>
      <c r="T269" s="108">
        <f t="shared" si="71"/>
        <v>0.25828481995806812</v>
      </c>
      <c r="U269" s="108">
        <f t="shared" si="71"/>
        <v>0.25358765462139776</v>
      </c>
      <c r="V269" s="108">
        <f t="shared" si="71"/>
        <v>0.25048537608023214</v>
      </c>
      <c r="W269" s="108">
        <f t="shared" si="71"/>
        <v>0.24841500133897251</v>
      </c>
      <c r="X269" s="108">
        <f t="shared" si="71"/>
        <v>0.24609018537789459</v>
      </c>
      <c r="Y269" s="108">
        <f t="shared" si="71"/>
        <v>0.24378932285648255</v>
      </c>
      <c r="Z269" s="108">
        <f t="shared" si="71"/>
        <v>0.2416357625425202</v>
      </c>
      <c r="AA269" s="108">
        <f t="shared" si="71"/>
        <v>0.23966522436288848</v>
      </c>
      <c r="AB269" s="108">
        <f t="shared" si="71"/>
        <v>0.23790094404943857</v>
      </c>
      <c r="AC269" s="108">
        <f t="shared" si="71"/>
        <v>0.23596076407413016</v>
      </c>
      <c r="AD269" s="108">
        <f t="shared" si="71"/>
        <v>0.23405305886975514</v>
      </c>
      <c r="AE269" s="108">
        <f t="shared" si="71"/>
        <v>0.23221295514031207</v>
      </c>
      <c r="AF269" s="108">
        <f t="shared" si="71"/>
        <v>0.23047044077988549</v>
      </c>
      <c r="AG269" s="108">
        <f t="shared" si="71"/>
        <v>0.22883279838456891</v>
      </c>
      <c r="AH269" s="108">
        <f t="shared" si="71"/>
        <v>0.22729489672920392</v>
      </c>
      <c r="AI269" s="108">
        <f t="shared" si="71"/>
        <v>0.2258593625252687</v>
      </c>
      <c r="AJ269" s="108">
        <f t="shared" si="71"/>
        <v>0.2245229402514172</v>
      </c>
      <c r="AK269" s="108">
        <f t="shared" si="71"/>
        <v>0.2232792210218531</v>
      </c>
      <c r="AL269" s="108">
        <f t="shared" si="71"/>
        <v>0.22212003203351308</v>
      </c>
      <c r="AM269" s="108">
        <f t="shared" si="71"/>
        <v>0.22103638937046158</v>
      </c>
      <c r="AN269" s="108">
        <f t="shared" si="71"/>
        <v>0.2200191277725026</v>
      </c>
      <c r="AO269" s="108">
        <f t="shared" si="71"/>
        <v>0.21905929907307717</v>
      </c>
      <c r="AP269" s="108">
        <f t="shared" si="71"/>
        <v>0.21814841015350539</v>
      </c>
      <c r="AQ269" s="108">
        <f t="shared" si="71"/>
        <v>0.21727855243521343</v>
      </c>
      <c r="AR269" s="108">
        <f t="shared" si="71"/>
        <v>0.21644245984461213</v>
      </c>
      <c r="AS269" s="108">
        <f t="shared" si="71"/>
        <v>0.21563352086605975</v>
      </c>
      <c r="AT269" s="108">
        <f t="shared" si="71"/>
        <v>0.21484576213886031</v>
      </c>
      <c r="AU269" s="108">
        <f t="shared" si="71"/>
        <v>0.21407381532025302</v>
      </c>
      <c r="AV269" s="108">
        <f t="shared" si="71"/>
        <v>0.21331287497383536</v>
      </c>
      <c r="AW269" s="108">
        <f t="shared" si="71"/>
        <v>0.21255865253575684</v>
      </c>
      <c r="AX269" s="108">
        <f t="shared" si="71"/>
        <v>0.2118073295774705</v>
      </c>
      <c r="AY269" s="108">
        <f t="shared" si="71"/>
        <v>0.21105551235102354</v>
      </c>
      <c r="AZ269" s="108">
        <f t="shared" si="71"/>
        <v>0.2103001887806131</v>
      </c>
      <c r="BA269" s="108">
        <f t="shared" si="71"/>
        <v>0.20953868852098112</v>
      </c>
      <c r="BB269" s="108">
        <f t="shared" si="71"/>
        <v>0.20876864634942621</v>
      </c>
      <c r="BC269" s="108">
        <f t="shared" si="71"/>
        <v>0.20798796893239405</v>
      </c>
      <c r="BD269" s="108">
        <f t="shared" si="71"/>
        <v>0.20719480486803071</v>
      </c>
      <c r="BE269" s="108">
        <f t="shared" si="71"/>
        <v>0.20638751782422765</v>
      </c>
      <c r="BF269" s="108">
        <f t="shared" si="71"/>
        <v>0.20556466254814967</v>
      </c>
      <c r="BG269" s="108">
        <f t="shared" si="71"/>
        <v>0.20472496350483832</v>
      </c>
      <c r="BH269" s="108">
        <f t="shared" si="71"/>
        <v>0.20386729590011074</v>
      </c>
      <c r="BI269" s="108">
        <f t="shared" si="71"/>
        <v>0.20386729590011074</v>
      </c>
      <c r="DR269" s="109"/>
    </row>
    <row r="270" spans="1:122" s="108" customFormat="1" x14ac:dyDescent="0.2">
      <c r="A270" s="108" t="s">
        <v>16</v>
      </c>
      <c r="B270" s="108">
        <f t="shared" si="71"/>
        <v>1</v>
      </c>
      <c r="C270" s="108">
        <f t="shared" si="71"/>
        <v>0.6534378251920302</v>
      </c>
      <c r="D270" s="108">
        <f t="shared" si="71"/>
        <v>0.46870670913257606</v>
      </c>
      <c r="E270" s="108">
        <f t="shared" si="71"/>
        <v>0.34800119021679221</v>
      </c>
      <c r="F270" s="108">
        <f t="shared" si="71"/>
        <v>0.26188550332214244</v>
      </c>
      <c r="G270" s="108">
        <f t="shared" si="71"/>
        <v>0.20493242539170747</v>
      </c>
      <c r="H270" s="108">
        <f t="shared" si="71"/>
        <v>0.16704011304310803</v>
      </c>
      <c r="I270" s="108">
        <f t="shared" si="71"/>
        <v>0.13909551877743409</v>
      </c>
      <c r="J270" s="108">
        <f t="shared" si="71"/>
        <v>0.1180805073682276</v>
      </c>
      <c r="K270" s="108">
        <f t="shared" si="71"/>
        <v>0.10054540803148912</v>
      </c>
      <c r="L270" s="108">
        <f t="shared" si="71"/>
        <v>8.7607952685796478E-2</v>
      </c>
      <c r="M270" s="108">
        <f t="shared" si="71"/>
        <v>7.5910025177596666E-2</v>
      </c>
      <c r="N270" s="108">
        <f t="shared" si="71"/>
        <v>6.98685782180756E-2</v>
      </c>
      <c r="O270" s="108">
        <f t="shared" si="71"/>
        <v>6.4370207033565677E-2</v>
      </c>
      <c r="P270" s="108">
        <f t="shared" si="71"/>
        <v>5.9620376858756784E-2</v>
      </c>
      <c r="Q270" s="108">
        <f t="shared" si="71"/>
        <v>5.5609797828628779E-2</v>
      </c>
      <c r="R270" s="108">
        <f t="shared" si="71"/>
        <v>5.2257930418365413E-2</v>
      </c>
      <c r="S270" s="108">
        <f t="shared" si="71"/>
        <v>4.9469511968422669E-2</v>
      </c>
      <c r="T270" s="108">
        <f t="shared" si="71"/>
        <v>4.7155314244807955E-2</v>
      </c>
      <c r="U270" s="108">
        <f t="shared" si="71"/>
        <v>4.5238347323228553E-2</v>
      </c>
      <c r="V270" s="108">
        <f t="shared" si="71"/>
        <v>4.3842567864722286E-2</v>
      </c>
      <c r="W270" s="108">
        <f t="shared" si="71"/>
        <v>4.2820556104836857E-2</v>
      </c>
      <c r="X270" s="108">
        <f t="shared" si="71"/>
        <v>4.2094754287567024E-2</v>
      </c>
      <c r="Y270" s="108">
        <f t="shared" si="71"/>
        <v>4.1422313261307242E-2</v>
      </c>
      <c r="Z270" s="108">
        <f t="shared" si="71"/>
        <v>4.0850983317774814E-2</v>
      </c>
      <c r="AA270" s="108">
        <f t="shared" si="71"/>
        <v>4.0393380745568003E-2</v>
      </c>
      <c r="AB270" s="108">
        <f t="shared" si="71"/>
        <v>4.0002919431179174E-2</v>
      </c>
      <c r="AC270" s="108">
        <f t="shared" si="71"/>
        <v>3.9640878616079178E-2</v>
      </c>
      <c r="AD270" s="108">
        <f t="shared" si="71"/>
        <v>3.9309536689965924E-2</v>
      </c>
      <c r="AE270" s="108">
        <f t="shared" si="71"/>
        <v>3.901792419973011E-2</v>
      </c>
      <c r="AF270" s="108">
        <f t="shared" si="71"/>
        <v>3.8770148032646633E-2</v>
      </c>
      <c r="AG270" s="108">
        <f t="shared" si="71"/>
        <v>3.8568120160489029E-2</v>
      </c>
      <c r="AH270" s="108">
        <f t="shared" si="71"/>
        <v>3.841451223123258E-2</v>
      </c>
      <c r="AI270" s="108">
        <f t="shared" si="71"/>
        <v>3.8309804700528728E-2</v>
      </c>
      <c r="AJ270" s="108">
        <f t="shared" si="71"/>
        <v>3.8252286947038652E-2</v>
      </c>
      <c r="AK270" s="108">
        <f t="shared" si="71"/>
        <v>3.8239532081014778E-2</v>
      </c>
      <c r="AL270" s="108">
        <f t="shared" si="71"/>
        <v>3.8268734012860892E-2</v>
      </c>
      <c r="AM270" s="108">
        <f t="shared" si="71"/>
        <v>3.8336951812730953E-2</v>
      </c>
      <c r="AN270" s="108">
        <f t="shared" si="71"/>
        <v>3.8441276403189249E-2</v>
      </c>
      <c r="AO270" s="108">
        <f t="shared" si="71"/>
        <v>3.8578934627920128E-2</v>
      </c>
      <c r="AP270" s="108">
        <f t="shared" si="71"/>
        <v>3.8747347956121406E-2</v>
      </c>
      <c r="AQ270" s="108">
        <f t="shared" si="71"/>
        <v>3.8944160481771774E-2</v>
      </c>
      <c r="AR270" s="108">
        <f t="shared" si="71"/>
        <v>3.9167247206593141E-2</v>
      </c>
      <c r="AS270" s="108">
        <f t="shared" si="71"/>
        <v>3.9414710302289095E-2</v>
      </c>
      <c r="AT270" s="108">
        <f t="shared" si="71"/>
        <v>3.968486850769256E-2</v>
      </c>
      <c r="AU270" s="108">
        <f t="shared" si="71"/>
        <v>3.9976243000154586E-2</v>
      </c>
      <c r="AV270" s="108">
        <f t="shared" si="71"/>
        <v>4.0287541838952071E-2</v>
      </c>
      <c r="AW270" s="108">
        <f t="shared" si="71"/>
        <v>4.0617644255100373E-2</v>
      </c>
      <c r="AX270" s="108">
        <f t="shared" si="71"/>
        <v>4.0965585528118326E-2</v>
      </c>
      <c r="AY270" s="108">
        <f t="shared" si="71"/>
        <v>4.1330542850821259E-2</v>
      </c>
      <c r="AZ270" s="108">
        <f t="shared" si="71"/>
        <v>4.1711822371503317E-2</v>
      </c>
      <c r="BA270" s="108">
        <f t="shared" si="71"/>
        <v>4.2108847473827635E-2</v>
      </c>
      <c r="BB270" s="108">
        <f t="shared" si="71"/>
        <v>4.2521148278539332E-2</v>
      </c>
      <c r="BC270" s="108">
        <f t="shared" si="71"/>
        <v>4.2948352308282166E-2</v>
      </c>
      <c r="BD270" s="108">
        <f t="shared" si="71"/>
        <v>4.3390176234758507E-2</v>
      </c>
      <c r="BE270" s="108">
        <f t="shared" si="71"/>
        <v>4.3846418618172192E-2</v>
      </c>
      <c r="BF270" s="108">
        <f t="shared" si="71"/>
        <v>4.4316953547192318E-2</v>
      </c>
      <c r="BG270" s="108">
        <f t="shared" si="71"/>
        <v>4.4801725090328717E-2</v>
      </c>
      <c r="BH270" s="108">
        <f t="shared" si="71"/>
        <v>4.5300742474553547E-2</v>
      </c>
      <c r="BI270" s="108">
        <f t="shared" si="71"/>
        <v>4.5300742474553547E-2</v>
      </c>
      <c r="DR270" s="109"/>
    </row>
    <row r="271" spans="1:122" s="108" customFormat="1" x14ac:dyDescent="0.2">
      <c r="A271" s="108" t="s">
        <v>17</v>
      </c>
      <c r="B271" s="108">
        <f t="shared" si="71"/>
        <v>1</v>
      </c>
      <c r="C271" s="108">
        <f t="shared" si="71"/>
        <v>0.73101501540485891</v>
      </c>
      <c r="D271" s="108">
        <f t="shared" si="71"/>
        <v>0.61082035450250494</v>
      </c>
      <c r="E271" s="108">
        <f t="shared" si="71"/>
        <v>0.51820049754095454</v>
      </c>
      <c r="F271" s="108">
        <f t="shared" si="71"/>
        <v>0.44737949492819484</v>
      </c>
      <c r="G271" s="108">
        <f t="shared" si="71"/>
        <v>0.39420888595272469</v>
      </c>
      <c r="H271" s="108">
        <f t="shared" si="71"/>
        <v>0.35153140887215339</v>
      </c>
      <c r="I271" s="108">
        <f t="shared" si="71"/>
        <v>0.31704652398631711</v>
      </c>
      <c r="J271" s="108">
        <f t="shared" si="71"/>
        <v>0.2888889164032164</v>
      </c>
      <c r="K271" s="108">
        <f t="shared" si="71"/>
        <v>0.26635916983190827</v>
      </c>
      <c r="L271" s="108">
        <f t="shared" si="71"/>
        <v>0.24804255760438007</v>
      </c>
      <c r="M271" s="108">
        <f t="shared" si="71"/>
        <v>0.22974691972164385</v>
      </c>
      <c r="N271" s="108">
        <f t="shared" si="71"/>
        <v>0.21754691634411119</v>
      </c>
      <c r="O271" s="108">
        <f t="shared" si="71"/>
        <v>0.20638385806351475</v>
      </c>
      <c r="P271" s="108">
        <f t="shared" si="71"/>
        <v>0.19645208199540054</v>
      </c>
      <c r="Q271" s="108">
        <f t="shared" ref="Q271:BI271" si="72">1/Q257</f>
        <v>0.18771952200143197</v>
      </c>
      <c r="R271" s="108">
        <f t="shared" si="72"/>
        <v>0.18007358838997101</v>
      </c>
      <c r="S271" s="108">
        <f t="shared" si="72"/>
        <v>0.17338123236166678</v>
      </c>
      <c r="T271" s="108">
        <f t="shared" si="72"/>
        <v>0.16751328636697105</v>
      </c>
      <c r="U271" s="108">
        <f t="shared" si="72"/>
        <v>0.16235333113846984</v>
      </c>
      <c r="V271" s="108">
        <f t="shared" si="72"/>
        <v>0.15836113426247986</v>
      </c>
      <c r="W271" s="108">
        <f t="shared" si="72"/>
        <v>0.15515379068320423</v>
      </c>
      <c r="X271" s="108">
        <f t="shared" si="72"/>
        <v>0.15197151276583071</v>
      </c>
      <c r="Y271" s="108">
        <f t="shared" si="72"/>
        <v>0.14895718344545011</v>
      </c>
      <c r="Z271" s="108">
        <f t="shared" si="72"/>
        <v>0.14616278083164</v>
      </c>
      <c r="AA271" s="108">
        <f t="shared" si="72"/>
        <v>0.14359638863110055</v>
      </c>
      <c r="AB271" s="108">
        <f t="shared" si="72"/>
        <v>0.14129211361115293</v>
      </c>
      <c r="AC271" s="108">
        <f t="shared" si="72"/>
        <v>0.13914211413631786</v>
      </c>
      <c r="AD271" s="108">
        <f t="shared" si="72"/>
        <v>0.13718256237451698</v>
      </c>
      <c r="AE271" s="108">
        <f t="shared" si="72"/>
        <v>0.13539398364500696</v>
      </c>
      <c r="AF271" s="108">
        <f t="shared" si="72"/>
        <v>0.13372091450646595</v>
      </c>
      <c r="AG271" s="108">
        <f t="shared" si="72"/>
        <v>0.13216452716196769</v>
      </c>
      <c r="AH271" s="108">
        <f t="shared" si="72"/>
        <v>0.13075367704802318</v>
      </c>
      <c r="AI271" s="108">
        <f t="shared" si="72"/>
        <v>0.12946055839037882</v>
      </c>
      <c r="AJ271" s="108">
        <f t="shared" si="72"/>
        <v>0.12826577171740747</v>
      </c>
      <c r="AK271" s="108">
        <f t="shared" si="72"/>
        <v>0.1271546500582921</v>
      </c>
      <c r="AL271" s="108">
        <f t="shared" si="72"/>
        <v>0.12611548790769028</v>
      </c>
      <c r="AM271" s="108">
        <f t="shared" si="72"/>
        <v>0.12513856705561568</v>
      </c>
      <c r="AN271" s="108">
        <f t="shared" si="72"/>
        <v>0.12421559945587549</v>
      </c>
      <c r="AO271" s="108">
        <f t="shared" si="72"/>
        <v>0.12333939265633095</v>
      </c>
      <c r="AP271" s="108">
        <f t="shared" si="72"/>
        <v>0.12250363649314548</v>
      </c>
      <c r="AQ271" s="108">
        <f t="shared" si="72"/>
        <v>0.12170275765020201</v>
      </c>
      <c r="AR271" s="108">
        <f t="shared" si="72"/>
        <v>0.12093181359939281</v>
      </c>
      <c r="AS271" s="108">
        <f t="shared" si="72"/>
        <v>0.12018641051613514</v>
      </c>
      <c r="AT271" s="108">
        <f t="shared" si="72"/>
        <v>0.1194626366854286</v>
      </c>
      <c r="AU271" s="108">
        <f t="shared" si="72"/>
        <v>0.11875700660552808</v>
      </c>
      <c r="AV271" s="108">
        <f t="shared" si="72"/>
        <v>0.11806641298345065</v>
      </c>
      <c r="AW271" s="108">
        <f t="shared" si="72"/>
        <v>0.11738808489856488</v>
      </c>
      <c r="AX271" s="108">
        <f t="shared" si="72"/>
        <v>0.11671955100945521</v>
      </c>
      <c r="AY271" s="108">
        <f t="shared" si="72"/>
        <v>0.11605860701881243</v>
      </c>
      <c r="AZ271" s="108">
        <f t="shared" si="72"/>
        <v>0.11540328681061944</v>
      </c>
      <c r="BA271" s="108">
        <f t="shared" si="72"/>
        <v>0.11475183679702843</v>
      </c>
      <c r="BB271" s="108">
        <f t="shared" si="72"/>
        <v>0.1141026930932697</v>
      </c>
      <c r="BC271" s="108">
        <f t="shared" si="72"/>
        <v>0.11345446119601915</v>
      </c>
      <c r="BD271" s="108">
        <f t="shared" si="72"/>
        <v>0.11280589788378638</v>
      </c>
      <c r="BE271" s="108">
        <f t="shared" si="72"/>
        <v>0.11215589509239945</v>
      </c>
      <c r="BF271" s="108">
        <f t="shared" si="72"/>
        <v>0.11150346554750645</v>
      </c>
      <c r="BG271" s="108">
        <f t="shared" si="72"/>
        <v>0.11084772996078622</v>
      </c>
      <c r="BH271" s="108">
        <f t="shared" si="72"/>
        <v>0.11018790561822911</v>
      </c>
      <c r="BI271" s="108">
        <f t="shared" si="72"/>
        <v>0.11018790561822911</v>
      </c>
      <c r="DR271" s="109"/>
    </row>
    <row r="272" spans="1:122" s="108" customFormat="1" x14ac:dyDescent="0.2">
      <c r="A272" s="108" t="s">
        <v>18</v>
      </c>
      <c r="B272" s="108">
        <f t="shared" ref="B272:BI273" si="73">1/B258</f>
        <v>1</v>
      </c>
      <c r="C272" s="108">
        <f t="shared" si="73"/>
        <v>0.91440022144448041</v>
      </c>
      <c r="D272" s="108">
        <f t="shared" si="73"/>
        <v>0.88634241885622722</v>
      </c>
      <c r="E272" s="108">
        <f t="shared" si="73"/>
        <v>0.8603058693613157</v>
      </c>
      <c r="F272" s="108">
        <f t="shared" si="73"/>
        <v>0.8391784283625886</v>
      </c>
      <c r="G272" s="108">
        <f t="shared" si="73"/>
        <v>0.82209993426910155</v>
      </c>
      <c r="H272" s="108">
        <f t="shared" si="73"/>
        <v>0.80768863955422865</v>
      </c>
      <c r="I272" s="108">
        <f t="shared" si="73"/>
        <v>0.79528071683084633</v>
      </c>
      <c r="J272" s="108">
        <f t="shared" si="73"/>
        <v>0.78444513741645761</v>
      </c>
      <c r="K272" s="108">
        <f t="shared" si="73"/>
        <v>0.78425714893014487</v>
      </c>
      <c r="L272" s="108">
        <f t="shared" si="73"/>
        <v>0.78754219441166684</v>
      </c>
      <c r="M272" s="108">
        <f t="shared" si="73"/>
        <v>0.77559850698755961</v>
      </c>
      <c r="N272" s="108">
        <f t="shared" si="73"/>
        <v>0.77616352958157731</v>
      </c>
      <c r="O272" s="108">
        <f t="shared" si="73"/>
        <v>0.77577748310105576</v>
      </c>
      <c r="P272" s="108">
        <f t="shared" si="73"/>
        <v>0.77541607829538994</v>
      </c>
      <c r="Q272" s="108">
        <f t="shared" si="73"/>
        <v>0.77554097070360917</v>
      </c>
      <c r="R272" s="108">
        <f t="shared" si="73"/>
        <v>0.77635156364085489</v>
      </c>
      <c r="S272" s="108">
        <f t="shared" si="73"/>
        <v>0.77792047109263673</v>
      </c>
      <c r="T272" s="108">
        <f t="shared" si="73"/>
        <v>0.78025909714077124</v>
      </c>
      <c r="U272" s="108">
        <f t="shared" si="73"/>
        <v>0.78335007556741554</v>
      </c>
      <c r="V272" s="108">
        <f t="shared" si="73"/>
        <v>0.78774445585239816</v>
      </c>
      <c r="W272" s="108">
        <f t="shared" si="73"/>
        <v>0.79315254415512793</v>
      </c>
      <c r="X272" s="108">
        <f t="shared" si="73"/>
        <v>0.7988197261319665</v>
      </c>
      <c r="Y272" s="108">
        <f t="shared" si="73"/>
        <v>0.80490221054658739</v>
      </c>
      <c r="Z272" s="108">
        <f t="shared" si="73"/>
        <v>0.81146770067323837</v>
      </c>
      <c r="AA272" s="108">
        <f t="shared" si="73"/>
        <v>0.81851991262409218</v>
      </c>
      <c r="AB272" s="108">
        <f t="shared" si="73"/>
        <v>0.8260705423350998</v>
      </c>
      <c r="AC272" s="108">
        <f t="shared" si="73"/>
        <v>0.83328190380674905</v>
      </c>
      <c r="AD272" s="108">
        <f t="shared" si="73"/>
        <v>0.84044844979887945</v>
      </c>
      <c r="AE272" s="108">
        <f t="shared" si="73"/>
        <v>0.84759211022850289</v>
      </c>
      <c r="AF272" s="108">
        <f t="shared" si="73"/>
        <v>0.8544917425166958</v>
      </c>
      <c r="AG272" s="108">
        <f t="shared" si="73"/>
        <v>0.86120108961759811</v>
      </c>
      <c r="AH272" s="108">
        <f t="shared" si="73"/>
        <v>0.86799970090433753</v>
      </c>
      <c r="AI272" s="108">
        <f t="shared" si="73"/>
        <v>0.87487478032597443</v>
      </c>
      <c r="AJ272" s="108">
        <f t="shared" si="73"/>
        <v>0.88181351936199526</v>
      </c>
      <c r="AK272" s="108">
        <f t="shared" si="73"/>
        <v>0.8888146858901107</v>
      </c>
      <c r="AL272" s="108">
        <f t="shared" si="73"/>
        <v>0.89588177781994194</v>
      </c>
      <c r="AM272" s="108">
        <f t="shared" si="73"/>
        <v>0.90301972351672988</v>
      </c>
      <c r="AN272" s="108">
        <f t="shared" si="73"/>
        <v>0.91023346739762268</v>
      </c>
      <c r="AO272" s="108">
        <f t="shared" si="73"/>
        <v>0.91752744669119235</v>
      </c>
      <c r="AP272" s="108">
        <f t="shared" si="73"/>
        <v>0.92490547110124433</v>
      </c>
      <c r="AQ272" s="108">
        <f t="shared" si="73"/>
        <v>0.93237077120840028</v>
      </c>
      <c r="AR272" s="108">
        <f t="shared" si="73"/>
        <v>0.93992610658944109</v>
      </c>
      <c r="AS272" s="108">
        <f t="shared" si="73"/>
        <v>0.94757388522743846</v>
      </c>
      <c r="AT272" s="108">
        <f t="shared" si="73"/>
        <v>0.95531627445209977</v>
      </c>
      <c r="AU272" s="108">
        <f t="shared" si="73"/>
        <v>0.96315529677370593</v>
      </c>
      <c r="AV272" s="108">
        <f t="shared" si="73"/>
        <v>0.97109290968299811</v>
      </c>
      <c r="AW272" s="108">
        <f t="shared" si="73"/>
        <v>0.97913107075203598</v>
      </c>
      <c r="AX272" s="108">
        <f t="shared" si="73"/>
        <v>0.9872717900897251</v>
      </c>
      <c r="AY272" s="108">
        <f t="shared" si="73"/>
        <v>0.99551717227035386</v>
      </c>
      <c r="AZ272" s="108">
        <f t="shared" si="73"/>
        <v>1.0038694496688767</v>
      </c>
      <c r="BA272" s="108">
        <f t="shared" si="73"/>
        <v>1.012331008878556</v>
      </c>
      <c r="BB272" s="108">
        <f t="shared" si="73"/>
        <v>1.0209044116268358</v>
      </c>
      <c r="BC272" s="108">
        <f t="shared" si="73"/>
        <v>1.0295924113699559</v>
      </c>
      <c r="BD272" s="108">
        <f t="shared" si="73"/>
        <v>1.0383979665424048</v>
      </c>
      <c r="BE272" s="108">
        <f t="shared" si="73"/>
        <v>1.0473242512630017</v>
      </c>
      <c r="BF272" s="108">
        <f t="shared" si="73"/>
        <v>1.0563746641523897</v>
      </c>
      <c r="BG272" s="108">
        <f t="shared" si="73"/>
        <v>1.0655528357929887</v>
      </c>
      <c r="BH272" s="108">
        <f t="shared" si="73"/>
        <v>1.0748626352586679</v>
      </c>
      <c r="BI272" s="108">
        <f t="shared" si="73"/>
        <v>1.0748626352586679</v>
      </c>
      <c r="DR272" s="109"/>
    </row>
    <row r="273" spans="1:122" s="108" customFormat="1" x14ac:dyDescent="0.2">
      <c r="A273" s="108" t="s">
        <v>134</v>
      </c>
      <c r="B273" s="108">
        <f t="shared" si="73"/>
        <v>1</v>
      </c>
      <c r="C273" s="108">
        <f t="shared" si="73"/>
        <v>0.80471685027157458</v>
      </c>
      <c r="D273" s="108">
        <f t="shared" si="73"/>
        <v>0.57976117500092894</v>
      </c>
      <c r="E273" s="108">
        <f t="shared" si="73"/>
        <v>0.43115515540939181</v>
      </c>
      <c r="F273" s="108">
        <f t="shared" si="73"/>
        <v>0.3285791366277741</v>
      </c>
      <c r="G273" s="108">
        <f t="shared" si="73"/>
        <v>0.25919967684844736</v>
      </c>
      <c r="H273" s="108">
        <f t="shared" si="73"/>
        <v>0.21058837086758686</v>
      </c>
      <c r="I273" s="108">
        <f t="shared" si="73"/>
        <v>0.17474753784062161</v>
      </c>
      <c r="J273" s="108">
        <f t="shared" si="73"/>
        <v>0.14779628308877751</v>
      </c>
      <c r="K273" s="108">
        <f t="shared" si="73"/>
        <v>0.12686107590947851</v>
      </c>
      <c r="L273" s="108">
        <f t="shared" si="73"/>
        <v>0.11161960412702737</v>
      </c>
      <c r="M273" s="108">
        <f t="shared" si="73"/>
        <v>9.5114019903611499E-2</v>
      </c>
      <c r="N273" s="108">
        <f t="shared" si="73"/>
        <v>8.7539421882459709E-2</v>
      </c>
      <c r="O273" s="108">
        <f t="shared" si="73"/>
        <v>8.0442587909950819E-2</v>
      </c>
      <c r="P273" s="108">
        <f t="shared" si="73"/>
        <v>7.4230886708757243E-2</v>
      </c>
      <c r="Q273" s="108">
        <f t="shared" si="73"/>
        <v>6.8957152936579919E-2</v>
      </c>
      <c r="R273" s="108">
        <f t="shared" si="73"/>
        <v>6.4546845134605832E-2</v>
      </c>
      <c r="S273" s="108">
        <f t="shared" si="73"/>
        <v>6.0891154494691055E-2</v>
      </c>
      <c r="T273" s="108">
        <f t="shared" si="73"/>
        <v>5.7882948554451009E-2</v>
      </c>
      <c r="U273" s="108">
        <f t="shared" si="73"/>
        <v>5.5428867795785257E-2</v>
      </c>
      <c r="V273" s="108">
        <f t="shared" si="73"/>
        <v>5.3665807575015947E-2</v>
      </c>
      <c r="W273" s="108">
        <f t="shared" si="73"/>
        <v>5.2422219634631929E-2</v>
      </c>
      <c r="X273" s="108">
        <f t="shared" si="73"/>
        <v>5.1397116256466209E-2</v>
      </c>
      <c r="Y273" s="108">
        <f t="shared" si="73"/>
        <v>5.0633784231034901E-2</v>
      </c>
      <c r="Z273" s="108">
        <f t="shared" si="73"/>
        <v>5.0146771586691181E-2</v>
      </c>
      <c r="AA273" s="108">
        <f t="shared" si="73"/>
        <v>4.993688879287158E-2</v>
      </c>
      <c r="AB273" s="108">
        <f t="shared" si="73"/>
        <v>5.0014911789595093E-2</v>
      </c>
      <c r="AC273" s="108">
        <f t="shared" si="73"/>
        <v>5.0241954230535957E-2</v>
      </c>
      <c r="AD273" s="108">
        <f t="shared" si="73"/>
        <v>5.0670965147001389E-2</v>
      </c>
      <c r="AE273" s="108">
        <f t="shared" si="73"/>
        <v>5.130252556655121E-2</v>
      </c>
      <c r="AF273" s="108">
        <f t="shared" si="73"/>
        <v>5.2136104365745693E-2</v>
      </c>
      <c r="AG273" s="108">
        <f t="shared" si="73"/>
        <v>5.3169179523820831E-2</v>
      </c>
      <c r="AH273" s="108">
        <f t="shared" si="73"/>
        <v>5.4404114031534757E-2</v>
      </c>
      <c r="AI273" s="108">
        <f t="shared" si="73"/>
        <v>5.5851455905220893E-2</v>
      </c>
      <c r="AJ273" s="108">
        <f t="shared" si="73"/>
        <v>5.7522836634070651E-2</v>
      </c>
      <c r="AK273" s="108">
        <f t="shared" si="73"/>
        <v>5.9433324491684827E-2</v>
      </c>
      <c r="AL273" s="108">
        <f t="shared" si="73"/>
        <v>6.1601898481803523E-2</v>
      </c>
      <c r="AM273" s="108">
        <f t="shared" si="73"/>
        <v>6.4051989688851632E-2</v>
      </c>
      <c r="AN273" s="108">
        <f t="shared" si="73"/>
        <v>6.6812144792647174E-2</v>
      </c>
      <c r="AO273" s="108">
        <f t="shared" si="73"/>
        <v>6.9916839221647251E-2</v>
      </c>
      <c r="AP273" s="108">
        <f t="shared" si="73"/>
        <v>7.3407474186281269E-2</v>
      </c>
      <c r="AQ273" s="108">
        <f t="shared" si="73"/>
        <v>7.7333595703315841E-2</v>
      </c>
      <c r="AR273" s="108">
        <f t="shared" si="73"/>
        <v>8.1754374337742047E-2</v>
      </c>
      <c r="AS273" s="108">
        <f t="shared" si="73"/>
        <v>8.6740379601862941E-2</v>
      </c>
      <c r="AT273" s="108">
        <f t="shared" si="73"/>
        <v>9.2375667596163183E-2</v>
      </c>
      <c r="AU273" s="108">
        <f t="shared" si="73"/>
        <v>9.8760164916783549E-2</v>
      </c>
      <c r="AV273" s="108">
        <f t="shared" si="73"/>
        <v>0.10601225923985737</v>
      </c>
      <c r="AW273" s="108">
        <f t="shared" si="73"/>
        <v>0.11427136873126392</v>
      </c>
      <c r="AX273" s="108">
        <f t="shared" si="73"/>
        <v>0.12370001129447793</v>
      </c>
      <c r="AY273" s="108">
        <f t="shared" si="73"/>
        <v>0.13448445530825967</v>
      </c>
      <c r="AZ273" s="108">
        <f t="shared" si="73"/>
        <v>0.14683229177342494</v>
      </c>
      <c r="BA273" s="108">
        <f t="shared" si="73"/>
        <v>0.16096406521385995</v>
      </c>
      <c r="BB273" s="108">
        <f t="shared" si="73"/>
        <v>0.17709425263074305</v>
      </c>
      <c r="BC273" s="108">
        <f t="shared" si="73"/>
        <v>0.1953942623230264</v>
      </c>
      <c r="BD273" s="108">
        <f t="shared" si="73"/>
        <v>0.21592692311508394</v>
      </c>
      <c r="BE273" s="108">
        <f t="shared" si="73"/>
        <v>0.23853921580287879</v>
      </c>
      <c r="BF273" s="108">
        <f t="shared" si="73"/>
        <v>0.26270078731779412</v>
      </c>
      <c r="BG273" s="108">
        <f t="shared" si="73"/>
        <v>0.28728660168942166</v>
      </c>
      <c r="BH273" s="108">
        <f t="shared" si="73"/>
        <v>0.31033385069487213</v>
      </c>
      <c r="BI273" s="108">
        <f t="shared" si="73"/>
        <v>0.31033385069487213</v>
      </c>
      <c r="DR273" s="109"/>
    </row>
    <row r="274" spans="1:122" s="108" customFormat="1" x14ac:dyDescent="0.2">
      <c r="DR274" s="109"/>
    </row>
    <row r="275" spans="1:122" s="108" customFormat="1" x14ac:dyDescent="0.2">
      <c r="A275" s="110" t="s">
        <v>151</v>
      </c>
      <c r="DR275" s="109"/>
    </row>
    <row r="276" spans="1:122" s="111" customFormat="1" x14ac:dyDescent="0.2">
      <c r="A276" s="111" t="s">
        <v>8</v>
      </c>
      <c r="B276" s="111">
        <f>+[1]US!B74</f>
        <v>22.851099741812224</v>
      </c>
      <c r="C276" s="111">
        <f>+[1]US!C74</f>
        <v>30.078618990437818</v>
      </c>
      <c r="D276" s="111">
        <f>+[1]US!D74</f>
        <v>43.094496891307287</v>
      </c>
      <c r="E276" s="111">
        <f>+[1]US!E74</f>
        <v>56.516146097182514</v>
      </c>
      <c r="F276" s="111">
        <f>+[1]US!F74</f>
        <v>70.419936771268937</v>
      </c>
      <c r="G276" s="111">
        <f>+[1]US!G74</f>
        <v>84.827271901546894</v>
      </c>
      <c r="H276" s="111">
        <f>+[1]US!H74</f>
        <v>99.731411933807465</v>
      </c>
      <c r="I276" s="111">
        <f>+[1]US!I74</f>
        <v>115.59126637404148</v>
      </c>
      <c r="J276" s="111">
        <f>+[1]US!J74</f>
        <v>132.61700576604375</v>
      </c>
      <c r="K276" s="111">
        <f>+[1]US!K74</f>
        <v>151.0257181755639</v>
      </c>
      <c r="L276" s="111">
        <f>+[1]US!L74</f>
        <v>170.41211587856111</v>
      </c>
      <c r="M276" s="111">
        <f>+[1]US!M74</f>
        <v>189.24199913054483</v>
      </c>
      <c r="N276" s="111">
        <f>+[1]US!N74</f>
        <v>216.95885442324686</v>
      </c>
      <c r="O276" s="111">
        <f>+[1]US!O74</f>
        <v>241.60172145457625</v>
      </c>
      <c r="P276" s="111">
        <f>+[1]US!P74</f>
        <v>264.58417941569093</v>
      </c>
      <c r="Q276" s="111">
        <f>+[1]US!Q74</f>
        <v>286.77717481454158</v>
      </c>
      <c r="R276" s="111">
        <f>+[1]US!R74</f>
        <v>308.69596654905069</v>
      </c>
      <c r="S276" s="111">
        <f>+[1]US!S74</f>
        <v>330.63958211026971</v>
      </c>
      <c r="T276" s="111">
        <f>+[1]US!T74</f>
        <v>352.78065229050117</v>
      </c>
      <c r="U276" s="111">
        <f>+[1]US!U74</f>
        <v>375.21986149144135</v>
      </c>
      <c r="V276" s="111">
        <f>+[1]US!V74</f>
        <v>398.01792411919996</v>
      </c>
      <c r="W276" s="111">
        <f>+[1]US!W74</f>
        <v>420.96943182503594</v>
      </c>
      <c r="X276" s="111">
        <f>+[1]US!X74</f>
        <v>443.92331537868097</v>
      </c>
      <c r="Y276" s="111">
        <f>+[1]US!Y74</f>
        <v>467.02839006965689</v>
      </c>
      <c r="Z276" s="111">
        <f>+[1]US!Z74</f>
        <v>490.37115400627715</v>
      </c>
      <c r="AA276" s="111">
        <f>+[1]US!AA74</f>
        <v>514.00392399767679</v>
      </c>
      <c r="AB276" s="111">
        <f>+[1]US!AB74</f>
        <v>537.96198333211862</v>
      </c>
      <c r="AC276" s="111">
        <f>+[1]US!AC74</f>
        <v>562.34748788477259</v>
      </c>
      <c r="AD276" s="111">
        <f>+[1]US!AD74</f>
        <v>588.04511093874737</v>
      </c>
      <c r="AE276" s="111">
        <f>+[1]US!AE74</f>
        <v>615.02889160653274</v>
      </c>
      <c r="AF276" s="111">
        <f>+[1]US!AF74</f>
        <v>643.21889272717215</v>
      </c>
      <c r="AG276" s="111">
        <f>+[1]US!AG74</f>
        <v>671.77341504122728</v>
      </c>
      <c r="AH276" s="111">
        <f>+[1]US!AH74</f>
        <v>700.09856012647924</v>
      </c>
      <c r="AI276" s="111">
        <f>+[1]US!AI74</f>
        <v>728.56307047562268</v>
      </c>
      <c r="AJ276" s="111">
        <f>+[1]US!AJ74</f>
        <v>757.36266550631126</v>
      </c>
      <c r="AK276" s="111">
        <f>+[1]US!AK74</f>
        <v>786.60602656560513</v>
      </c>
      <c r="AL276" s="111">
        <f>+[1]US!AL74</f>
        <v>816.35920072110389</v>
      </c>
      <c r="AM276" s="111">
        <f>+[1]US!AM74</f>
        <v>846.66853667103908</v>
      </c>
      <c r="AN276" s="111">
        <f>+[1]US!AN74</f>
        <v>877.57211843212633</v>
      </c>
      <c r="AO276" s="111">
        <f>+[1]US!AO74</f>
        <v>909.10518056883052</v>
      </c>
      <c r="AP276" s="111">
        <f>+[1]US!AP74</f>
        <v>941.30246746520766</v>
      </c>
      <c r="AQ276" s="111">
        <f>+[1]US!AQ74</f>
        <v>974.19910550240184</v>
      </c>
      <c r="AR276" s="111">
        <f>+[1]US!AR74</f>
        <v>1007.830798832556</v>
      </c>
      <c r="AS276" s="111">
        <f>+[1]US!AS74</f>
        <v>1042.2337538464178</v>
      </c>
      <c r="AT276" s="111">
        <f>+[1]US!AT74</f>
        <v>1077.4445247900346</v>
      </c>
      <c r="AU276" s="111">
        <f>+[1]US!AU74</f>
        <v>1113.4998644284703</v>
      </c>
      <c r="AV276" s="111">
        <f>+[1]US!AV74</f>
        <v>1150.4366103015659</v>
      </c>
      <c r="AW276" s="111">
        <f>+[1]US!AW74</f>
        <v>1188.2916124193723</v>
      </c>
      <c r="AX276" s="111">
        <f>+[1]US!AX74</f>
        <v>1227.1016979906537</v>
      </c>
      <c r="AY276" s="111">
        <f>+[1]US!AY74</f>
        <v>1266.9036654936931</v>
      </c>
      <c r="AZ276" s="111">
        <f>+[1]US!AZ74</f>
        <v>1307.7343002462833</v>
      </c>
      <c r="BA276" s="111">
        <f>+[1]US!BA74</f>
        <v>1349.6304047037545</v>
      </c>
      <c r="BB276" s="111">
        <f>+[1]US!BB74</f>
        <v>1392.6288381085355</v>
      </c>
      <c r="BC276" s="111">
        <f>+[1]US!BC74</f>
        <v>1436.7665614410878</v>
      </c>
      <c r="BD276" s="111">
        <f>+[1]US!BD74</f>
        <v>1482.0806847387578</v>
      </c>
      <c r="BE276" s="111">
        <f>+[1]US!BE74</f>
        <v>1528.6085147302024</v>
      </c>
      <c r="BF276" s="111">
        <f>+[1]US!BF74</f>
        <v>1576.3876014001999</v>
      </c>
      <c r="BG276" s="111">
        <f>+[1]US!BG74</f>
        <v>1625.4557825901684</v>
      </c>
      <c r="BH276" s="111">
        <f>+[1]US!BH74</f>
        <v>1675.8512260916723</v>
      </c>
      <c r="BI276" s="111">
        <f>+[1]US!BI74</f>
        <v>1727.6124689370108</v>
      </c>
      <c r="DR276" s="112"/>
    </row>
    <row r="277" spans="1:122" s="111" customFormat="1" x14ac:dyDescent="0.2">
      <c r="A277" s="111" t="s">
        <v>56</v>
      </c>
      <c r="B277" s="112">
        <f>+[1]EU!B74</f>
        <v>23.302275318288661</v>
      </c>
      <c r="C277" s="112">
        <f>+[1]EU!C74</f>
        <v>30.857885292951213</v>
      </c>
      <c r="D277" s="112">
        <f>+[1]EU!D74</f>
        <v>43.355074568816583</v>
      </c>
      <c r="E277" s="112">
        <f>+[1]EU!E74</f>
        <v>55.823935268985124</v>
      </c>
      <c r="F277" s="112">
        <f>+[1]EU!F74</f>
        <v>68.399968747237594</v>
      </c>
      <c r="G277" s="112">
        <f>+[1]EU!G74</f>
        <v>81.038010650602359</v>
      </c>
      <c r="H277" s="112">
        <f>+[1]EU!H74</f>
        <v>93.734292811290629</v>
      </c>
      <c r="I277" s="112">
        <f>+[1]EU!I74</f>
        <v>106.6329723529588</v>
      </c>
      <c r="J277" s="112">
        <f>+[1]EU!J74</f>
        <v>119.80761357049852</v>
      </c>
      <c r="K277" s="112">
        <f>+[1]EU!K74</f>
        <v>133.27969996233409</v>
      </c>
      <c r="L277" s="112">
        <f>+[1]EU!L74</f>
        <v>149.24539377978249</v>
      </c>
      <c r="M277" s="112">
        <f>+[1]EU!M74</f>
        <v>167.64643288683015</v>
      </c>
      <c r="N277" s="112">
        <f>+[1]EU!N74</f>
        <v>191.67965584031745</v>
      </c>
      <c r="O277" s="112">
        <f>+[1]EU!O74</f>
        <v>213.83345426425859</v>
      </c>
      <c r="P277" s="112">
        <f>+[1]EU!P74</f>
        <v>234.96887805352742</v>
      </c>
      <c r="Q277" s="112">
        <f>+[1]EU!Q74</f>
        <v>255.60151247190328</v>
      </c>
      <c r="R277" s="112">
        <f>+[1]EU!R74</f>
        <v>276.02123427651202</v>
      </c>
      <c r="S277" s="112">
        <f>+[1]EU!S74</f>
        <v>296.38308331462525</v>
      </c>
      <c r="T277" s="112">
        <f>+[1]EU!T74</f>
        <v>316.76499591346726</v>
      </c>
      <c r="U277" s="112">
        <f>+[1]EU!U74</f>
        <v>337.20262128108783</v>
      </c>
      <c r="V277" s="112">
        <f>+[1]EU!V74</f>
        <v>357.70966829737091</v>
      </c>
      <c r="W277" s="112">
        <f>+[1]EU!W74</f>
        <v>378.45553734419866</v>
      </c>
      <c r="X277" s="112">
        <f>+[1]EU!X74</f>
        <v>399.55557239271388</v>
      </c>
      <c r="Y277" s="112">
        <f>+[1]EU!Y74</f>
        <v>420.91047055862902</v>
      </c>
      <c r="Z277" s="112">
        <f>+[1]EU!Z74</f>
        <v>442.46148347763221</v>
      </c>
      <c r="AA277" s="112">
        <f>+[1]EU!AA74</f>
        <v>464.17362331676929</v>
      </c>
      <c r="AB277" s="112">
        <f>+[1]EU!AB74</f>
        <v>486.02817937731277</v>
      </c>
      <c r="AC277" s="112">
        <f>+[1]EU!AC74</f>
        <v>508.08260567601405</v>
      </c>
      <c r="AD277" s="112">
        <f>+[1]EU!AD74</f>
        <v>531.29516531652359</v>
      </c>
      <c r="AE277" s="112">
        <f>+[1]EU!AE74</f>
        <v>555.6373971273573</v>
      </c>
      <c r="AF277" s="112">
        <f>+[1]EU!AF74</f>
        <v>581.03060607647535</v>
      </c>
      <c r="AG277" s="112">
        <f>+[1]EU!AG74</f>
        <v>606.49482534406786</v>
      </c>
      <c r="AH277" s="112">
        <f>+[1]EU!AH74</f>
        <v>631.35587397491713</v>
      </c>
      <c r="AI277" s="112">
        <f>+[1]EU!AI74</f>
        <v>656.07748738638247</v>
      </c>
      <c r="AJ277" s="112">
        <f>+[1]EU!AJ74</f>
        <v>680.89612301911995</v>
      </c>
      <c r="AK277" s="112">
        <f>+[1]EU!AK74</f>
        <v>705.93895496169364</v>
      </c>
      <c r="AL277" s="112">
        <f>+[1]EU!AL74</f>
        <v>731.27853189768371</v>
      </c>
      <c r="AM277" s="112">
        <f>+[1]EU!AM74</f>
        <v>756.96124308412698</v>
      </c>
      <c r="AN277" s="112">
        <f>+[1]EU!AN74</f>
        <v>783.02173216118217</v>
      </c>
      <c r="AO277" s="112">
        <f>+[1]EU!AO74</f>
        <v>809.4899035886483</v>
      </c>
      <c r="AP277" s="112">
        <f>+[1]EU!AP74</f>
        <v>836.39412243361369</v>
      </c>
      <c r="AQ277" s="112">
        <f>+[1]EU!AQ74</f>
        <v>863.76252353450991</v>
      </c>
      <c r="AR277" s="112">
        <f>+[1]EU!AR74</f>
        <v>891.62342824705854</v>
      </c>
      <c r="AS277" s="112">
        <f>+[1]EU!AS74</f>
        <v>920.00537470339816</v>
      </c>
      <c r="AT277" s="112">
        <f>+[1]EU!AT74</f>
        <v>948.93700812986208</v>
      </c>
      <c r="AU277" s="112">
        <f>+[1]EU!AU74</f>
        <v>978.4469441158177</v>
      </c>
      <c r="AV277" s="112">
        <f>+[1]EU!AV74</f>
        <v>1008.5636509304295</v>
      </c>
      <c r="AW277" s="112">
        <f>+[1]EU!AW74</f>
        <v>1039.3153650853576</v>
      </c>
      <c r="AX277" s="112">
        <f>+[1]EU!AX74</f>
        <v>1070.7300402182784</v>
      </c>
      <c r="AY277" s="112">
        <f>+[1]EU!AY74</f>
        <v>1102.8353239974631</v>
      </c>
      <c r="AZ277" s="112">
        <f>+[1]EU!AZ74</f>
        <v>1135.6585564562597</v>
      </c>
      <c r="BA277" s="112">
        <f>+[1]EU!BA74</f>
        <v>1169.2267836116089</v>
      </c>
      <c r="BB277" s="112">
        <f>+[1]EU!BB74</f>
        <v>1203.5667812676118</v>
      </c>
      <c r="BC277" s="112">
        <f>+[1]EU!BC74</f>
        <v>1238.7050850380069</v>
      </c>
      <c r="BD277" s="112">
        <f>+[1]EU!BD74</f>
        <v>1274.6680236315995</v>
      </c>
      <c r="BE277" s="112">
        <f>+[1]EU!BE74</f>
        <v>1311.4817532692548</v>
      </c>
      <c r="BF277" s="112">
        <f>+[1]EU!BF74</f>
        <v>1349.1722917410748</v>
      </c>
      <c r="BG277" s="112">
        <f>+[1]EU!BG74</f>
        <v>1387.7655510929758</v>
      </c>
      <c r="BH277" s="112">
        <f>+[1]EU!BH74</f>
        <v>1427.2873682842421</v>
      </c>
      <c r="BI277" s="112">
        <f>+[1]EU!BI74</f>
        <v>1467.7635334107063</v>
      </c>
      <c r="DR277" s="112"/>
    </row>
    <row r="278" spans="1:122" s="111" customFormat="1" x14ac:dyDescent="0.2">
      <c r="A278" s="111" t="s">
        <v>10</v>
      </c>
      <c r="B278" s="112">
        <f>+[1]Japan!B74</f>
        <v>7.1334854586257519</v>
      </c>
      <c r="C278" s="112">
        <f>+[1]Japan!C74</f>
        <v>8.3367150690485481</v>
      </c>
      <c r="D278" s="112">
        <f>+[1]Japan!D74</f>
        <v>10.872303375431317</v>
      </c>
      <c r="E278" s="112">
        <f>+[1]Japan!E74</f>
        <v>12.937264975739911</v>
      </c>
      <c r="F278" s="112">
        <f>+[1]Japan!F74</f>
        <v>14.341291618866371</v>
      </c>
      <c r="G278" s="112">
        <f>+[1]Japan!G74</f>
        <v>16.150672140781438</v>
      </c>
      <c r="H278" s="112">
        <f>+[1]Japan!H74</f>
        <v>18.273512757586413</v>
      </c>
      <c r="I278" s="112">
        <f>+[1]Japan!I74</f>
        <v>20.351078977081599</v>
      </c>
      <c r="J278" s="112">
        <f>+[1]Japan!J74</f>
        <v>22.404018380640359</v>
      </c>
      <c r="K278" s="112">
        <f>+[1]Japan!K74</f>
        <v>24.448406617042451</v>
      </c>
      <c r="L278" s="112">
        <f>+[1]Japan!L74</f>
        <v>27.092434194992666</v>
      </c>
      <c r="M278" s="112">
        <f>+[1]Japan!M74</f>
        <v>30.29331982076571</v>
      </c>
      <c r="N278" s="112">
        <f>+[1]Japan!N74</f>
        <v>34.885477845099949</v>
      </c>
      <c r="O278" s="112">
        <f>+[1]Japan!O74</f>
        <v>39.035010842684628</v>
      </c>
      <c r="P278" s="112">
        <f>+[1]Japan!P74</f>
        <v>42.945973723559746</v>
      </c>
      <c r="Q278" s="112">
        <f>+[1]Japan!Q74</f>
        <v>46.743618305403984</v>
      </c>
      <c r="R278" s="112">
        <f>+[1]Japan!R74</f>
        <v>50.501372009044928</v>
      </c>
      <c r="S278" s="112">
        <f>+[1]Japan!S74</f>
        <v>54.261190233077386</v>
      </c>
      <c r="T278" s="112">
        <f>+[1]Japan!T74</f>
        <v>58.046739356328217</v>
      </c>
      <c r="U278" s="112">
        <f>+[1]Japan!U74</f>
        <v>61.8714242180844</v>
      </c>
      <c r="V278" s="112">
        <f>+[1]Japan!V74</f>
        <v>65.743116632133933</v>
      </c>
      <c r="W278" s="112">
        <f>+[1]Japan!W74</f>
        <v>69.684931650716237</v>
      </c>
      <c r="X278" s="112">
        <f>+[1]Japan!X74</f>
        <v>73.713339197732338</v>
      </c>
      <c r="Y278" s="112">
        <f>+[1]Japan!Y74</f>
        <v>77.820926671989014</v>
      </c>
      <c r="Z278" s="112">
        <f>+[1]Japan!Z74</f>
        <v>82.004368638866978</v>
      </c>
      <c r="AA278" s="112">
        <f>+[1]Japan!AA74</f>
        <v>86.262970931965583</v>
      </c>
      <c r="AB278" s="112">
        <f>+[1]Japan!AB74</f>
        <v>90.598097916358284</v>
      </c>
      <c r="AC278" s="112">
        <f>+[1]Japan!AC74</f>
        <v>95.020522325058522</v>
      </c>
      <c r="AD278" s="112">
        <f>+[1]Japan!AD74</f>
        <v>99.715369861639459</v>
      </c>
      <c r="AE278" s="112">
        <f>+[1]Japan!AE74</f>
        <v>104.67394564535651</v>
      </c>
      <c r="AF278" s="112">
        <f>+[1]Japan!AF74</f>
        <v>109.87976175788563</v>
      </c>
      <c r="AG278" s="112">
        <f>+[1]Japan!AG74</f>
        <v>115.14874262511844</v>
      </c>
      <c r="AH278" s="112">
        <f>+[1]Japan!AH74</f>
        <v>120.34982369193511</v>
      </c>
      <c r="AI278" s="112">
        <f>+[1]Japan!AI74</f>
        <v>125.56493248025126</v>
      </c>
      <c r="AJ278" s="112">
        <f>+[1]Japan!AJ74</f>
        <v>130.83797331187347</v>
      </c>
      <c r="AK278" s="112">
        <f>+[1]Japan!AK74</f>
        <v>136.19341921468163</v>
      </c>
      <c r="AL278" s="112">
        <f>+[1]Japan!AL74</f>
        <v>141.64609720722689</v>
      </c>
      <c r="AM278" s="112">
        <f>+[1]Japan!AM74</f>
        <v>147.20630932195988</v>
      </c>
      <c r="AN278" s="112">
        <f>+[1]Japan!AN74</f>
        <v>152.88242767147463</v>
      </c>
      <c r="AO278" s="112">
        <f>+[1]Japan!AO74</f>
        <v>158.68215195109718</v>
      </c>
      <c r="AP278" s="112">
        <f>+[1]Japan!AP74</f>
        <v>164.61307759996765</v>
      </c>
      <c r="AQ278" s="112">
        <f>+[1]Japan!AQ74</f>
        <v>170.68292166558587</v>
      </c>
      <c r="AR278" s="112">
        <f>+[1]Japan!AR74</f>
        <v>176.89958814542413</v>
      </c>
      <c r="AS278" s="112">
        <f>+[1]Japan!AS74</f>
        <v>183.2711652930472</v>
      </c>
      <c r="AT278" s="112">
        <f>+[1]Japan!AT74</f>
        <v>189.80589999832802</v>
      </c>
      <c r="AU278" s="112">
        <f>+[1]Japan!AU74</f>
        <v>196.51216978100777</v>
      </c>
      <c r="AV278" s="112">
        <f>+[1]Japan!AV74</f>
        <v>203.39846059394233</v>
      </c>
      <c r="AW278" s="112">
        <f>+[1]Japan!AW74</f>
        <v>210.47335272426818</v>
      </c>
      <c r="AX278" s="112">
        <f>+[1]Japan!AX74</f>
        <v>217.74551447649407</v>
      </c>
      <c r="AY278" s="112">
        <f>+[1]Japan!AY74</f>
        <v>225.22370235486068</v>
      </c>
      <c r="AZ278" s="112">
        <f>+[1]Japan!AZ74</f>
        <v>232.91676626370722</v>
      </c>
      <c r="BA278" s="112">
        <f>+[1]Japan!BA74</f>
        <v>240.83365837236713</v>
      </c>
      <c r="BB278" s="112">
        <f>+[1]Japan!BB74</f>
        <v>248.9834445295555</v>
      </c>
      <c r="BC278" s="112">
        <f>+[1]Japan!BC74</f>
        <v>257.37531736244114</v>
      </c>
      <c r="BD278" s="112">
        <f>+[1]Japan!BD74</f>
        <v>266.01861041738107</v>
      </c>
      <c r="BE278" s="112">
        <f>+[1]Japan!BE74</f>
        <v>274.92281288060565</v>
      </c>
      <c r="BF278" s="112">
        <f>+[1]Japan!BF74</f>
        <v>284.09758455848976</v>
      </c>
      <c r="BG278" s="112">
        <f>+[1]Japan!BG74</f>
        <v>293.55277090381821</v>
      </c>
      <c r="BH278" s="112">
        <f>+[1]Japan!BH74</f>
        <v>303.29841795320618</v>
      </c>
      <c r="BI278" s="112">
        <f>+[1]Japan!BI74</f>
        <v>313.34478709778136</v>
      </c>
      <c r="DR278" s="112"/>
    </row>
    <row r="279" spans="1:122" s="111" customFormat="1" x14ac:dyDescent="0.2">
      <c r="A279" s="111" t="s">
        <v>11</v>
      </c>
      <c r="B279" s="112">
        <f>+[1]Russia!B74</f>
        <v>2.7871074321283404</v>
      </c>
      <c r="C279" s="112">
        <f>+[1]Russia!C74</f>
        <v>4.2151952487706188</v>
      </c>
      <c r="D279" s="112">
        <f>+[1]Russia!D74</f>
        <v>5.7125097840830943</v>
      </c>
      <c r="E279" s="112">
        <f>+[1]Russia!E74</f>
        <v>7.0880732247521303</v>
      </c>
      <c r="F279" s="112">
        <f>+[1]Russia!F74</f>
        <v>8.450014890041702</v>
      </c>
      <c r="G279" s="112">
        <f>+[1]Russia!G74</f>
        <v>9.8848974881025296</v>
      </c>
      <c r="H279" s="112">
        <f>+[1]Russia!H74</f>
        <v>11.372845991329854</v>
      </c>
      <c r="I279" s="112">
        <f>+[1]Russia!I74</f>
        <v>12.844744682723165</v>
      </c>
      <c r="J279" s="112">
        <f>+[1]Russia!J74</f>
        <v>14.307431517081675</v>
      </c>
      <c r="K279" s="112">
        <f>+[1]Russia!K74</f>
        <v>15.76663904738276</v>
      </c>
      <c r="L279" s="112">
        <f>+[1]Russia!L74</f>
        <v>17.723448319051933</v>
      </c>
      <c r="M279" s="112">
        <f>+[1]Russia!M74</f>
        <v>20.246226468185473</v>
      </c>
      <c r="N279" s="112">
        <f>+[1]Russia!N74</f>
        <v>23.573362148335057</v>
      </c>
      <c r="O279" s="112">
        <f>+[1]Russia!O74</f>
        <v>26.769893306222507</v>
      </c>
      <c r="P279" s="112">
        <f>+[1]Russia!P74</f>
        <v>29.929041959045421</v>
      </c>
      <c r="Q279" s="112">
        <f>+[1]Russia!Q74</f>
        <v>33.106895241301835</v>
      </c>
      <c r="R279" s="112">
        <f>+[1]Russia!R74</f>
        <v>36.335410892118745</v>
      </c>
      <c r="S279" s="112">
        <f>+[1]Russia!S74</f>
        <v>39.63199013340413</v>
      </c>
      <c r="T279" s="112">
        <f>+[1]Russia!T74</f>
        <v>43.005714085376482</v>
      </c>
      <c r="U279" s="112">
        <f>+[1]Russia!U74</f>
        <v>46.461186832624122</v>
      </c>
      <c r="V279" s="112">
        <f>+[1]Russia!V74</f>
        <v>50.000827248670845</v>
      </c>
      <c r="W279" s="112">
        <f>+[1]Russia!W74</f>
        <v>53.585926851678622</v>
      </c>
      <c r="X279" s="112">
        <f>+[1]Russia!X74</f>
        <v>57.186938356438944</v>
      </c>
      <c r="Y279" s="112">
        <f>+[1]Russia!Y74</f>
        <v>60.82513780865397</v>
      </c>
      <c r="Z279" s="112">
        <f>+[1]Russia!Z74</f>
        <v>64.513199437823232</v>
      </c>
      <c r="AA279" s="112">
        <f>+[1]Russia!AA74</f>
        <v>68.259198564679053</v>
      </c>
      <c r="AB279" s="112">
        <f>+[1]Russia!AB74</f>
        <v>72.069042529886957</v>
      </c>
      <c r="AC279" s="112">
        <f>+[1]Russia!AC74</f>
        <v>75.942536092190608</v>
      </c>
      <c r="AD279" s="112">
        <f>+[1]Russia!AD74</f>
        <v>80.004323837710956</v>
      </c>
      <c r="AE279" s="112">
        <f>+[1]Russia!AE74</f>
        <v>84.24589514287986</v>
      </c>
      <c r="AF279" s="112">
        <f>+[1]Russia!AF74</f>
        <v>88.657842717012471</v>
      </c>
      <c r="AG279" s="112">
        <f>+[1]Russia!AG74</f>
        <v>93.111468911433079</v>
      </c>
      <c r="AH279" s="112">
        <f>+[1]Russia!AH74</f>
        <v>97.515580295997523</v>
      </c>
      <c r="AI279" s="112">
        <f>+[1]Russia!AI74</f>
        <v>101.93235501191575</v>
      </c>
      <c r="AJ279" s="112">
        <f>+[1]Russia!AJ74</f>
        <v>106.39653587126348</v>
      </c>
      <c r="AK279" s="112">
        <f>+[1]Russia!AK74</f>
        <v>110.92841095893347</v>
      </c>
      <c r="AL279" s="112">
        <f>+[1]Russia!AL74</f>
        <v>115.54086956585138</v>
      </c>
      <c r="AM279" s="112">
        <f>+[1]Russia!AM74</f>
        <v>120.24317180521957</v>
      </c>
      <c r="AN279" s="112">
        <f>+[1]Russia!AN74</f>
        <v>125.04291268808004</v>
      </c>
      <c r="AO279" s="112">
        <f>+[1]Russia!AO74</f>
        <v>129.94701281409314</v>
      </c>
      <c r="AP279" s="112">
        <f>+[1]Russia!AP74</f>
        <v>134.96219546522431</v>
      </c>
      <c r="AQ279" s="112">
        <f>+[1]Russia!AQ74</f>
        <v>140.09520015525513</v>
      </c>
      <c r="AR279" s="112">
        <f>+[1]Russia!AR74</f>
        <v>145.35286625631244</v>
      </c>
      <c r="AS279" s="112">
        <f>+[1]Russia!AS74</f>
        <v>150.74215655057873</v>
      </c>
      <c r="AT279" s="112">
        <f>+[1]Russia!AT74</f>
        <v>156.27015613055841</v>
      </c>
      <c r="AU279" s="112">
        <f>+[1]Russia!AU74</f>
        <v>161.94406381428129</v>
      </c>
      <c r="AV279" s="112">
        <f>+[1]Russia!AV74</f>
        <v>167.77118378221891</v>
      </c>
      <c r="AW279" s="112">
        <f>+[1]Russia!AW74</f>
        <v>173.75892040100499</v>
      </c>
      <c r="AX279" s="112">
        <f>+[1]Russia!AX74</f>
        <v>179.91477694146221</v>
      </c>
      <c r="AY279" s="112">
        <f>+[1]Russia!AY74</f>
        <v>186.24635791665597</v>
      </c>
      <c r="AZ279" s="112">
        <f>+[1]Russia!AZ74</f>
        <v>192.7613744158698</v>
      </c>
      <c r="BA279" s="112">
        <f>+[1]Russia!BA74</f>
        <v>199.4676517560298</v>
      </c>
      <c r="BB279" s="112">
        <f>+[1]Russia!BB74</f>
        <v>206.37313884196163</v>
      </c>
      <c r="BC279" s="112">
        <f>+[1]Russia!BC74</f>
        <v>213.48591873719724</v>
      </c>
      <c r="BD279" s="112">
        <f>+[1]Russia!BD74</f>
        <v>220.81422005947729</v>
      </c>
      <c r="BE279" s="112">
        <f>+[1]Russia!BE74</f>
        <v>228.36642891409221</v>
      </c>
      <c r="BF279" s="112">
        <f>+[1]Russia!BF74</f>
        <v>236.15110115926467</v>
      </c>
      <c r="BG279" s="112">
        <f>+[1]Russia!BG74</f>
        <v>244.17697486134358</v>
      </c>
      <c r="BH279" s="112">
        <f>+[1]Russia!BH74</f>
        <v>252.45298284599562</v>
      </c>
      <c r="BI279" s="112">
        <f>+[1]Russia!BI74</f>
        <v>260.98826528765971</v>
      </c>
      <c r="DR279" s="112"/>
    </row>
    <row r="280" spans="1:122" s="111" customFormat="1" x14ac:dyDescent="0.2">
      <c r="A280" s="111" t="s">
        <v>42</v>
      </c>
      <c r="B280" s="112">
        <f>+[1]Eurasia!B74</f>
        <v>1.3624722059165122</v>
      </c>
      <c r="C280" s="112">
        <f>+[1]Eurasia!C74</f>
        <v>2.0480094521291439</v>
      </c>
      <c r="D280" s="112">
        <f>+[1]Eurasia!D74</f>
        <v>3.1793703488125873</v>
      </c>
      <c r="E280" s="112">
        <f>+[1]Eurasia!E74</f>
        <v>4.4540546748809193</v>
      </c>
      <c r="F280" s="112">
        <f>+[1]Eurasia!F74</f>
        <v>5.8818114594312831</v>
      </c>
      <c r="G280" s="112">
        <f>+[1]Eurasia!G74</f>
        <v>7.4735013081810511</v>
      </c>
      <c r="H280" s="112">
        <f>+[1]Eurasia!H74</f>
        <v>9.241370384791324</v>
      </c>
      <c r="I280" s="112">
        <f>+[1]Eurasia!I74</f>
        <v>11.157359696490358</v>
      </c>
      <c r="J280" s="112">
        <f>+[1]Eurasia!J74</f>
        <v>13.219728540073516</v>
      </c>
      <c r="K280" s="112">
        <f>+[1]Eurasia!K74</f>
        <v>15.427309575295657</v>
      </c>
      <c r="L280" s="112">
        <f>+[1]Eurasia!L74</f>
        <v>18.07521964147908</v>
      </c>
      <c r="M280" s="112">
        <f>+[1]Eurasia!M74</f>
        <v>21.240516289420015</v>
      </c>
      <c r="N280" s="112">
        <f>+[1]Eurasia!N74</f>
        <v>25.069644343167898</v>
      </c>
      <c r="O280" s="112">
        <f>+[1]Eurasia!O74</f>
        <v>28.94967717615183</v>
      </c>
      <c r="P280" s="112">
        <f>+[1]Eurasia!P74</f>
        <v>32.918941553995694</v>
      </c>
      <c r="Q280" s="112">
        <f>+[1]Eurasia!Q74</f>
        <v>36.993868216112872</v>
      </c>
      <c r="R280" s="112">
        <f>+[1]Eurasia!R74</f>
        <v>41.177091695484918</v>
      </c>
      <c r="S280" s="112">
        <f>+[1]Eurasia!S74</f>
        <v>45.463379125152727</v>
      </c>
      <c r="T280" s="112">
        <f>+[1]Eurasia!T74</f>
        <v>49.843580505548715</v>
      </c>
      <c r="U280" s="112">
        <f>+[1]Eurasia!U74</f>
        <v>54.307131443615418</v>
      </c>
      <c r="V280" s="112">
        <f>+[1]Eurasia!V74</f>
        <v>58.843575359567765</v>
      </c>
      <c r="W280" s="112">
        <f>+[1]Eurasia!W74</f>
        <v>63.523657144811615</v>
      </c>
      <c r="X280" s="112">
        <f>+[1]Eurasia!X74</f>
        <v>68.40207205336344</v>
      </c>
      <c r="Y280" s="112">
        <f>+[1]Eurasia!Y74</f>
        <v>73.433162149296408</v>
      </c>
      <c r="Z280" s="112">
        <f>+[1]Eurasia!Z74</f>
        <v>78.589622133611215</v>
      </c>
      <c r="AA280" s="112">
        <f>+[1]Eurasia!AA74</f>
        <v>83.855403420360886</v>
      </c>
      <c r="AB280" s="112">
        <f>+[1]Eurasia!AB74</f>
        <v>89.221811385880102</v>
      </c>
      <c r="AC280" s="112">
        <f>+[1]Eurasia!AC74</f>
        <v>94.700958983369134</v>
      </c>
      <c r="AD280" s="112">
        <f>+[1]Eurasia!AD74</f>
        <v>100.41954113058716</v>
      </c>
      <c r="AE280" s="112">
        <f>+[1]Eurasia!AE74</f>
        <v>106.37761107171241</v>
      </c>
      <c r="AF280" s="112">
        <f>+[1]Eurasia!AF74</f>
        <v>112.56541797935961</v>
      </c>
      <c r="AG280" s="112">
        <f>+[1]Eurasia!AG74</f>
        <v>118.82138010783191</v>
      </c>
      <c r="AH280" s="112">
        <f>+[1]Eurasia!AH74</f>
        <v>125.02712229036909</v>
      </c>
      <c r="AI280" s="112">
        <f>+[1]Eurasia!AI74</f>
        <v>131.25513695833973</v>
      </c>
      <c r="AJ280" s="112">
        <f>+[1]Eurasia!AJ74</f>
        <v>137.54542601886254</v>
      </c>
      <c r="AK280" s="112">
        <f>+[1]Eurasia!AK74</f>
        <v>143.92121662661111</v>
      </c>
      <c r="AL280" s="112">
        <f>+[1]Eurasia!AL74</f>
        <v>150.39743992914111</v>
      </c>
      <c r="AM280" s="112">
        <f>+[1]Eurasia!AM74</f>
        <v>156.98520443490509</v>
      </c>
      <c r="AN280" s="112">
        <f>+[1]Eurasia!AN74</f>
        <v>163.69407729212463</v>
      </c>
      <c r="AO280" s="112">
        <f>+[1]Eurasia!AO74</f>
        <v>170.53319243328738</v>
      </c>
      <c r="AP280" s="112">
        <f>+[1]Eurasia!AP74</f>
        <v>177.5117477729188</v>
      </c>
      <c r="AQ280" s="112">
        <f>+[1]Eurasia!AQ74</f>
        <v>184.63919607454051</v>
      </c>
      <c r="AR280" s="112">
        <f>+[1]Eurasia!AR74</f>
        <v>191.92529108405455</v>
      </c>
      <c r="AS280" s="112">
        <f>+[1]Eurasia!AS74</f>
        <v>199.38007229488673</v>
      </c>
      <c r="AT280" s="112">
        <f>+[1]Eurasia!AT74</f>
        <v>207.01382963577788</v>
      </c>
      <c r="AU280" s="112">
        <f>+[1]Eurasia!AU74</f>
        <v>214.83706722168992</v>
      </c>
      <c r="AV280" s="112">
        <f>+[1]Eurasia!AV74</f>
        <v>222.86047398394251</v>
      </c>
      <c r="AW280" s="112">
        <f>+[1]Eurasia!AW74</f>
        <v>231.09490345503883</v>
      </c>
      <c r="AX280" s="112">
        <f>+[1]Eurasia!AX74</f>
        <v>239.55136246534963</v>
      </c>
      <c r="AY280" s="112">
        <f>+[1]Eurasia!AY74</f>
        <v>248.24100752173746</v>
      </c>
      <c r="AZ280" s="112">
        <f>+[1]Eurasia!AZ74</f>
        <v>257.17514739100329</v>
      </c>
      <c r="BA280" s="112">
        <f>+[1]Eurasia!BA74</f>
        <v>266.36525049338138</v>
      </c>
      <c r="BB280" s="112">
        <f>+[1]Eurasia!BB74</f>
        <v>275.82295591731639</v>
      </c>
      <c r="BC280" s="112">
        <f>+[1]Eurasia!BC74</f>
        <v>285.56008709827859</v>
      </c>
      <c r="BD280" s="112">
        <f>+[1]Eurasia!BD74</f>
        <v>295.58866741867155</v>
      </c>
      <c r="BE280" s="112">
        <f>+[1]Eurasia!BE74</f>
        <v>305.92093716772604</v>
      </c>
      <c r="BF280" s="112">
        <f>+[1]Eurasia!BF74</f>
        <v>316.56937144734127</v>
      </c>
      <c r="BG280" s="112">
        <f>+[1]Eurasia!BG74</f>
        <v>327.54669872530025</v>
      </c>
      <c r="BH280" s="112">
        <f>+[1]Eurasia!BH74</f>
        <v>338.86591982613692</v>
      </c>
      <c r="BI280" s="112">
        <f>+[1]Eurasia!BI74</f>
        <v>350.5403272173283</v>
      </c>
      <c r="DR280" s="112"/>
    </row>
    <row r="281" spans="1:122" s="111" customFormat="1" x14ac:dyDescent="0.2">
      <c r="A281" s="111" t="s">
        <v>13</v>
      </c>
      <c r="B281" s="112">
        <f>+[1]China!B74</f>
        <v>9.2609350350421433</v>
      </c>
      <c r="C281" s="112">
        <f>+[1]China!C74</f>
        <v>22.244198676084295</v>
      </c>
      <c r="D281" s="112">
        <f>+[1]China!D74</f>
        <v>34.70170593942327</v>
      </c>
      <c r="E281" s="112">
        <f>+[1]China!E74</f>
        <v>48.198800857237238</v>
      </c>
      <c r="F281" s="112">
        <f>+[1]China!F74</f>
        <v>62.42842863793345</v>
      </c>
      <c r="G281" s="112">
        <f>+[1]China!G74</f>
        <v>77.416708741468526</v>
      </c>
      <c r="H281" s="112">
        <f>+[1]China!H74</f>
        <v>93.821226985031885</v>
      </c>
      <c r="I281" s="112">
        <f>+[1]China!I74</f>
        <v>111.12501216746941</v>
      </c>
      <c r="J281" s="112">
        <f>+[1]China!J74</f>
        <v>129.23800478429655</v>
      </c>
      <c r="K281" s="112">
        <f>+[1]China!K74</f>
        <v>147.85224438542241</v>
      </c>
      <c r="L281" s="112">
        <f>+[1]China!L74</f>
        <v>170.23357252268642</v>
      </c>
      <c r="M281" s="112">
        <f>+[1]China!M74</f>
        <v>199.17242588780812</v>
      </c>
      <c r="N281" s="112">
        <f>+[1]China!N74</f>
        <v>224.83114004223171</v>
      </c>
      <c r="O281" s="112">
        <f>+[1]China!O74</f>
        <v>252.10972408268532</v>
      </c>
      <c r="P281" s="112">
        <f>+[1]China!P74</f>
        <v>280.50419520442551</v>
      </c>
      <c r="Q281" s="112">
        <f>+[1]China!Q74</f>
        <v>309.60079978842759</v>
      </c>
      <c r="R281" s="112">
        <f>+[1]China!R74</f>
        <v>339.05804691422935</v>
      </c>
      <c r="S281" s="112">
        <f>+[1]China!S74</f>
        <v>368.5862219892515</v>
      </c>
      <c r="T281" s="112">
        <f>+[1]China!T74</f>
        <v>397.9353528595538</v>
      </c>
      <c r="U281" s="112">
        <f>+[1]China!U74</f>
        <v>426.88792805032881</v>
      </c>
      <c r="V281" s="112">
        <f>+[1]China!V74</f>
        <v>455.25420884713628</v>
      </c>
      <c r="W281" s="112">
        <f>+[1]China!W74</f>
        <v>483.45691545655723</v>
      </c>
      <c r="X281" s="112">
        <f>+[1]China!X74</f>
        <v>511.75797951269328</v>
      </c>
      <c r="Y281" s="112">
        <f>+[1]China!Y74</f>
        <v>539.67696240732243</v>
      </c>
      <c r="Z281" s="112">
        <f>+[1]China!Z74</f>
        <v>566.89882116889919</v>
      </c>
      <c r="AA281" s="112">
        <f>+[1]China!AA74</f>
        <v>593.19691630332318</v>
      </c>
      <c r="AB281" s="112">
        <f>+[1]China!AB74</f>
        <v>618.39993984400758</v>
      </c>
      <c r="AC281" s="112">
        <f>+[1]China!AC74</f>
        <v>642.45417503345311</v>
      </c>
      <c r="AD281" s="112">
        <f>+[1]China!AD74</f>
        <v>666.44108030763493</v>
      </c>
      <c r="AE281" s="112">
        <f>+[1]China!AE74</f>
        <v>690.36262459594514</v>
      </c>
      <c r="AF281" s="112">
        <f>+[1]China!AF74</f>
        <v>714.17541968946284</v>
      </c>
      <c r="AG281" s="112">
        <f>+[1]China!AG74</f>
        <v>736.65808354587944</v>
      </c>
      <c r="AH281" s="112">
        <f>+[1]China!AH74</f>
        <v>757.09538619452769</v>
      </c>
      <c r="AI281" s="112">
        <f>+[1]China!AI74</f>
        <v>776.25170443170168</v>
      </c>
      <c r="AJ281" s="112">
        <f>+[1]China!AJ74</f>
        <v>794.47699205712433</v>
      </c>
      <c r="AK281" s="112">
        <f>+[1]China!AK74</f>
        <v>811.95000024971614</v>
      </c>
      <c r="AL281" s="112">
        <f>+[1]China!AL74</f>
        <v>828.76216681234155</v>
      </c>
      <c r="AM281" s="112">
        <f>+[1]China!AM74</f>
        <v>844.9602335245263</v>
      </c>
      <c r="AN281" s="112">
        <f>+[1]China!AN74</f>
        <v>860.56812283140096</v>
      </c>
      <c r="AO281" s="112">
        <f>+[1]China!AO74</f>
        <v>875.59796694252725</v>
      </c>
      <c r="AP281" s="112">
        <f>+[1]China!AP74</f>
        <v>890.05554582103355</v>
      </c>
      <c r="AQ281" s="112">
        <f>+[1]China!AQ74</f>
        <v>903.94290185510067</v>
      </c>
      <c r="AR281" s="112">
        <f>+[1]China!AR74</f>
        <v>917.25956562912495</v>
      </c>
      <c r="AS281" s="112">
        <f>+[1]China!AS74</f>
        <v>930.00312305594616</v>
      </c>
      <c r="AT281" s="112">
        <f>+[1]China!AT74</f>
        <v>942.16948813123838</v>
      </c>
      <c r="AU281" s="112">
        <f>+[1]China!AU74</f>
        <v>953.75305873178309</v>
      </c>
      <c r="AV281" s="112">
        <f>+[1]China!AV74</f>
        <v>964.7468395542187</v>
      </c>
      <c r="AW281" s="112">
        <f>+[1]China!AW74</f>
        <v>975.14257097371956</v>
      </c>
      <c r="AX281" s="112">
        <f>+[1]China!AX74</f>
        <v>984.93088146110154</v>
      </c>
      <c r="AY281" s="112">
        <f>+[1]China!AY74</f>
        <v>994.10147194940077</v>
      </c>
      <c r="AZ281" s="112">
        <f>+[1]China!AZ74</f>
        <v>1002.6433369720045</v>
      </c>
      <c r="BA281" s="112">
        <f>+[1]China!BA74</f>
        <v>1010.5450264271142</v>
      </c>
      <c r="BB281" s="112">
        <f>+[1]China!BB74</f>
        <v>1017.7949519743942</v>
      </c>
      <c r="BC281" s="112">
        <f>+[1]China!BC74</f>
        <v>1024.3817426473504</v>
      </c>
      <c r="BD281" s="112">
        <f>+[1]China!BD74</f>
        <v>1030.2946549601509</v>
      </c>
      <c r="BE281" s="112">
        <f>+[1]China!BE74</f>
        <v>1035.5240434697821</v>
      </c>
      <c r="BF281" s="112">
        <f>+[1]China!BF74</f>
        <v>1040.0618983738168</v>
      </c>
      <c r="BG281" s="112">
        <f>+[1]China!BG74</f>
        <v>1043.9024572670023</v>
      </c>
      <c r="BH281" s="112">
        <f>+[1]China!BH74</f>
        <v>1047.0428986516679</v>
      </c>
      <c r="BI281" s="112">
        <f>+[1]China!BI74</f>
        <v>1049.4841252187553</v>
      </c>
      <c r="DR281" s="112"/>
    </row>
    <row r="282" spans="1:122" s="111" customFormat="1" x14ac:dyDescent="0.2">
      <c r="A282" s="111" t="s">
        <v>14</v>
      </c>
      <c r="B282" s="112">
        <f>+[1]India!B74</f>
        <v>4.1191882823091737</v>
      </c>
      <c r="C282" s="112">
        <f>+[1]India!C74</f>
        <v>8.5985768584690909</v>
      </c>
      <c r="D282" s="112">
        <f>+[1]India!D74</f>
        <v>15.284539207214246</v>
      </c>
      <c r="E282" s="112">
        <f>+[1]India!E74</f>
        <v>23.986043273460641</v>
      </c>
      <c r="F282" s="112">
        <f>+[1]India!F74</f>
        <v>34.849159164963538</v>
      </c>
      <c r="G282" s="112">
        <f>+[1]India!G74</f>
        <v>47.416415483722034</v>
      </c>
      <c r="H282" s="112">
        <f>+[1]India!H74</f>
        <v>61.707557782972415</v>
      </c>
      <c r="I282" s="112">
        <f>+[1]India!I74</f>
        <v>78.170408913682593</v>
      </c>
      <c r="J282" s="112">
        <f>+[1]India!J74</f>
        <v>96.909014451055938</v>
      </c>
      <c r="K282" s="112">
        <f>+[1]India!K74</f>
        <v>118.02452758745257</v>
      </c>
      <c r="L282" s="112">
        <f>+[1]India!L74</f>
        <v>141.56373172741027</v>
      </c>
      <c r="M282" s="112">
        <f>+[1]India!M74</f>
        <v>167.57112623995161</v>
      </c>
      <c r="N282" s="112">
        <f>+[1]India!N74</f>
        <v>196.61599783476385</v>
      </c>
      <c r="O282" s="112">
        <f>+[1]India!O74</f>
        <v>226.62233993868102</v>
      </c>
      <c r="P282" s="112">
        <f>+[1]India!P74</f>
        <v>257.52847289401728</v>
      </c>
      <c r="Q282" s="112">
        <f>+[1]India!Q74</f>
        <v>289.1937146280755</v>
      </c>
      <c r="R282" s="112">
        <f>+[1]India!R74</f>
        <v>321.43498364237297</v>
      </c>
      <c r="S282" s="112">
        <f>+[1]India!S74</f>
        <v>354.05267290046379</v>
      </c>
      <c r="T282" s="112">
        <f>+[1]India!T74</f>
        <v>386.84787818205575</v>
      </c>
      <c r="U282" s="112">
        <f>+[1]India!U74</f>
        <v>419.63327220184397</v>
      </c>
      <c r="V282" s="112">
        <f>+[1]India!V74</f>
        <v>452.23947504500171</v>
      </c>
      <c r="W282" s="112">
        <f>+[1]India!W74</f>
        <v>486.37145761996885</v>
      </c>
      <c r="X282" s="112">
        <f>+[1]India!X74</f>
        <v>523.33072184690263</v>
      </c>
      <c r="Y282" s="112">
        <f>+[1]India!Y74</f>
        <v>562.08267632692673</v>
      </c>
      <c r="Z282" s="112">
        <f>+[1]India!Z74</f>
        <v>602.00104393894924</v>
      </c>
      <c r="AA282" s="112">
        <f>+[1]India!AA74</f>
        <v>642.69619320167499</v>
      </c>
      <c r="AB282" s="112">
        <f>+[1]India!AB74</f>
        <v>683.92195352800013</v>
      </c>
      <c r="AC282" s="112">
        <f>+[1]India!AC74</f>
        <v>725.72515647417401</v>
      </c>
      <c r="AD282" s="112">
        <f>+[1]India!AD74</f>
        <v>769.63401965879768</v>
      </c>
      <c r="AE282" s="112">
        <f>+[1]India!AE74</f>
        <v>815.58259967801928</v>
      </c>
      <c r="AF282" s="112">
        <f>+[1]India!AF74</f>
        <v>863.3881132063209</v>
      </c>
      <c r="AG282" s="112">
        <f>+[1]India!AG74</f>
        <v>911.75920903891097</v>
      </c>
      <c r="AH282" s="112">
        <f>+[1]India!AH74</f>
        <v>959.72565833188719</v>
      </c>
      <c r="AI282" s="112">
        <f>+[1]India!AI74</f>
        <v>1007.7108307047008</v>
      </c>
      <c r="AJ282" s="112">
        <f>+[1]India!AJ74</f>
        <v>1055.9165350224105</v>
      </c>
      <c r="AK282" s="112">
        <f>+[1]India!AK74</f>
        <v>1104.4408539888086</v>
      </c>
      <c r="AL282" s="112">
        <f>+[1]India!AL74</f>
        <v>1153.3368285260149</v>
      </c>
      <c r="AM282" s="112">
        <f>+[1]India!AM74</f>
        <v>1202.6417023250626</v>
      </c>
      <c r="AN282" s="112">
        <f>+[1]India!AN74</f>
        <v>1252.3904407449968</v>
      </c>
      <c r="AO282" s="112">
        <f>+[1]India!AO74</f>
        <v>1302.6211480031675</v>
      </c>
      <c r="AP282" s="112">
        <f>+[1]India!AP74</f>
        <v>1353.3765232642204</v>
      </c>
      <c r="AQ282" s="112">
        <f>+[1]India!AQ74</f>
        <v>1404.7035424381543</v>
      </c>
      <c r="AR282" s="112">
        <f>+[1]India!AR74</f>
        <v>1456.6524780795894</v>
      </c>
      <c r="AS282" s="112">
        <f>+[1]India!AS74</f>
        <v>1509.2757918591333</v>
      </c>
      <c r="AT282" s="112">
        <f>+[1]India!AT74</f>
        <v>1562.6271318433037</v>
      </c>
      <c r="AU282" s="112">
        <f>+[1]India!AU74</f>
        <v>1616.7605149074193</v>
      </c>
      <c r="AV282" s="112">
        <f>+[1]India!AV74</f>
        <v>1671.7297028647276</v>
      </c>
      <c r="AW282" s="112">
        <f>+[1]India!AW74</f>
        <v>1727.5877506737484</v>
      </c>
      <c r="AX282" s="112">
        <f>+[1]India!AX74</f>
        <v>1784.3866954737371</v>
      </c>
      <c r="AY282" s="112">
        <f>+[1]India!AY74</f>
        <v>1842.1773551391773</v>
      </c>
      <c r="AZ282" s="112">
        <f>+[1]India!AZ74</f>
        <v>1901.0092088715551</v>
      </c>
      <c r="BA282" s="112">
        <f>+[1]India!BA74</f>
        <v>1960.9303372855329</v>
      </c>
      <c r="BB282" s="112">
        <f>+[1]India!BB74</f>
        <v>2021.9874042374954</v>
      </c>
      <c r="BC282" s="112">
        <f>+[1]India!BC74</f>
        <v>2084.2256667953902</v>
      </c>
      <c r="BD282" s="112">
        <f>+[1]India!BD74</f>
        <v>2147.6890031383018</v>
      </c>
      <c r="BE282" s="112">
        <f>+[1]India!BE74</f>
        <v>2212.4199508448864</v>
      </c>
      <c r="BF282" s="112">
        <f>+[1]India!BF74</f>
        <v>2278.4597500850837</v>
      </c>
      <c r="BG282" s="112">
        <f>+[1]India!BG74</f>
        <v>2345.8483877849367</v>
      </c>
      <c r="BH282" s="112">
        <f>+[1]India!BH74</f>
        <v>2414.6246399963507</v>
      </c>
      <c r="BI282" s="112">
        <f>+[1]India!BI74</f>
        <v>2484.8261105621436</v>
      </c>
      <c r="DR282" s="112"/>
    </row>
    <row r="283" spans="1:122" s="111" customFormat="1" x14ac:dyDescent="0.2">
      <c r="A283" s="111" t="s">
        <v>15</v>
      </c>
      <c r="B283" s="112">
        <f>+[1]MidEast!B74</f>
        <v>5.4160684888199055</v>
      </c>
      <c r="C283" s="112">
        <f>+[1]MidEast!C74</f>
        <v>10.802093009089035</v>
      </c>
      <c r="D283" s="112">
        <f>+[1]MidEast!D74</f>
        <v>18.12667308553803</v>
      </c>
      <c r="E283" s="112">
        <f>+[1]MidEast!E74</f>
        <v>27.157495090414514</v>
      </c>
      <c r="F283" s="112">
        <f>+[1]MidEast!F74</f>
        <v>37.875086437772744</v>
      </c>
      <c r="G283" s="112">
        <f>+[1]MidEast!G74</f>
        <v>49.675519048177236</v>
      </c>
      <c r="H283" s="112">
        <f>+[1]MidEast!H74</f>
        <v>62.810101074967271</v>
      </c>
      <c r="I283" s="112">
        <f>+[1]MidEast!I74</f>
        <v>77.862065412615692</v>
      </c>
      <c r="J283" s="112">
        <f>+[1]MidEast!J74</f>
        <v>95.071481311365886</v>
      </c>
      <c r="K283" s="112">
        <f>+[1]MidEast!K74</f>
        <v>114.69721680902641</v>
      </c>
      <c r="L283" s="112">
        <f>+[1]MidEast!L74</f>
        <v>133.96388600867428</v>
      </c>
      <c r="M283" s="112">
        <f>+[1]MidEast!M74</f>
        <v>150.8878770192502</v>
      </c>
      <c r="N283" s="112">
        <f>+[1]MidEast!N74</f>
        <v>172.9849209544482</v>
      </c>
      <c r="O283" s="112">
        <f>+[1]MidEast!O74</f>
        <v>193.47210538251534</v>
      </c>
      <c r="P283" s="112">
        <f>+[1]MidEast!P74</f>
        <v>212.97157075377956</v>
      </c>
      <c r="Q283" s="112">
        <f>+[1]MidEast!Q74</f>
        <v>231.83871732707965</v>
      </c>
      <c r="R283" s="112">
        <f>+[1]MidEast!R74</f>
        <v>250.25881522735722</v>
      </c>
      <c r="S283" s="112">
        <f>+[1]MidEast!S74</f>
        <v>268.3179260696254</v>
      </c>
      <c r="T283" s="112">
        <f>+[1]MidEast!T74</f>
        <v>286.04805759524896</v>
      </c>
      <c r="U283" s="112">
        <f>+[1]MidEast!U74</f>
        <v>303.45430922727428</v>
      </c>
      <c r="V283" s="112">
        <f>+[1]MidEast!V74</f>
        <v>320.53052453498407</v>
      </c>
      <c r="W283" s="112">
        <f>+[1]MidEast!W74</f>
        <v>338.46001435817982</v>
      </c>
      <c r="X283" s="112">
        <f>+[1]MidEast!X74</f>
        <v>358.08598910664239</v>
      </c>
      <c r="Y283" s="112">
        <f>+[1]MidEast!Y74</f>
        <v>378.74501801557921</v>
      </c>
      <c r="Z283" s="112">
        <f>+[1]MidEast!Z74</f>
        <v>400.06364277005633</v>
      </c>
      <c r="AA283" s="112">
        <f>+[1]MidEast!AA74</f>
        <v>421.83093046192437</v>
      </c>
      <c r="AB283" s="112">
        <f>+[1]MidEast!AB74</f>
        <v>443.93128885564232</v>
      </c>
      <c r="AC283" s="112">
        <f>+[1]MidEast!AC74</f>
        <v>466.34744661652871</v>
      </c>
      <c r="AD283" s="112">
        <f>+[1]MidEast!AD74</f>
        <v>490.10083843534875</v>
      </c>
      <c r="AE283" s="112">
        <f>+[1]MidEast!AE74</f>
        <v>515.11687159529367</v>
      </c>
      <c r="AF283" s="112">
        <f>+[1]MidEast!AF74</f>
        <v>541.28561845761897</v>
      </c>
      <c r="AG283" s="112">
        <f>+[1]MidEast!AG74</f>
        <v>567.87670803102321</v>
      </c>
      <c r="AH283" s="112">
        <f>+[1]MidEast!AH74</f>
        <v>594.36294239283711</v>
      </c>
      <c r="AI283" s="112">
        <f>+[1]MidEast!AI74</f>
        <v>621.0156087635645</v>
      </c>
      <c r="AJ283" s="112">
        <f>+[1]MidEast!AJ74</f>
        <v>647.9712611378809</v>
      </c>
      <c r="AK283" s="112">
        <f>+[1]MidEast!AK74</f>
        <v>675.30299196301371</v>
      </c>
      <c r="AL283" s="112">
        <f>+[1]MidEast!AL74</f>
        <v>703.05538328061994</v>
      </c>
      <c r="AM283" s="112">
        <f>+[1]MidEast!AM74</f>
        <v>731.2620537020232</v>
      </c>
      <c r="AN283" s="112">
        <f>+[1]MidEast!AN74</f>
        <v>759.95395291015097</v>
      </c>
      <c r="AO283" s="112">
        <f>+[1]MidEast!AO74</f>
        <v>789.16289224112325</v>
      </c>
      <c r="AP283" s="112">
        <f>+[1]MidEast!AP74</f>
        <v>818.92273176211404</v>
      </c>
      <c r="AQ283" s="112">
        <f>+[1]MidEast!AQ74</f>
        <v>849.26949592132428</v>
      </c>
      <c r="AR283" s="112">
        <f>+[1]MidEast!AR74</f>
        <v>880.24106395116837</v>
      </c>
      <c r="AS283" s="112">
        <f>+[1]MidEast!AS74</f>
        <v>911.87674706685732</v>
      </c>
      <c r="AT283" s="112">
        <f>+[1]MidEast!AT74</f>
        <v>944.21689074097003</v>
      </c>
      <c r="AU283" s="112">
        <f>+[1]MidEast!AU74</f>
        <v>977.30255322456298</v>
      </c>
      <c r="AV283" s="112">
        <f>+[1]MidEast!AV74</f>
        <v>1011.1752702195388</v>
      </c>
      <c r="AW283" s="112">
        <f>+[1]MidEast!AW74</f>
        <v>1045.8768979304034</v>
      </c>
      <c r="AX283" s="112">
        <f>+[1]MidEast!AX74</f>
        <v>1081.4495207092928</v>
      </c>
      <c r="AY283" s="112">
        <f>+[1]MidEast!AY74</f>
        <v>1117.9354089039241</v>
      </c>
      <c r="AZ283" s="112">
        <f>+[1]MidEast!AZ74</f>
        <v>1155.3770141430336</v>
      </c>
      <c r="BA283" s="112">
        <f>+[1]MidEast!BA74</f>
        <v>1193.8169915992089</v>
      </c>
      <c r="BB283" s="112">
        <f>+[1]MidEast!BB74</f>
        <v>1233.2982410533373</v>
      </c>
      <c r="BC283" s="112">
        <f>+[1]MidEast!BC74</f>
        <v>1273.8639605723847</v>
      </c>
      <c r="BD283" s="112">
        <f>+[1]MidEast!BD74</f>
        <v>1315.5577082307666</v>
      </c>
      <c r="BE283" s="112">
        <f>+[1]MidEast!BE74</f>
        <v>1358.4234685728165</v>
      </c>
      <c r="BF283" s="112">
        <f>+[1]MidEast!BF74</f>
        <v>1402.5057214806011</v>
      </c>
      <c r="BG283" s="112">
        <f>+[1]MidEast!BG74</f>
        <v>1447.8495118351616</v>
      </c>
      <c r="BH283" s="112">
        <f>+[1]MidEast!BH74</f>
        <v>1494.5005188932485</v>
      </c>
      <c r="BI283" s="112">
        <f>+[1]MidEast!BI74</f>
        <v>1542.5051246904254</v>
      </c>
      <c r="DR283" s="112"/>
    </row>
    <row r="284" spans="1:122" s="111" customFormat="1" x14ac:dyDescent="0.2">
      <c r="A284" s="111" t="s">
        <v>16</v>
      </c>
      <c r="B284" s="112">
        <f>+[1]Africa!B74</f>
        <v>2.1347524454330222</v>
      </c>
      <c r="C284" s="112">
        <f>+[1]Africa!C74</f>
        <v>4.6022841639085659</v>
      </c>
      <c r="D284" s="112">
        <f>+[1]Africa!D74</f>
        <v>9.017791027933681</v>
      </c>
      <c r="E284" s="112">
        <f>+[1]Africa!E74</f>
        <v>15.634177715275364</v>
      </c>
      <c r="F284" s="112">
        <f>+[1]Africa!F74</f>
        <v>24.95515532496028</v>
      </c>
      <c r="G284" s="112">
        <f>+[1]Africa!G74</f>
        <v>36.459624563271468</v>
      </c>
      <c r="H284" s="112">
        <f>+[1]Africa!H74</f>
        <v>49.997731946871752</v>
      </c>
      <c r="I284" s="112">
        <f>+[1]Africa!I74</f>
        <v>66.662646119546935</v>
      </c>
      <c r="J284" s="112">
        <f>+[1]Africa!J74</f>
        <v>86.867050939469422</v>
      </c>
      <c r="K284" s="112">
        <f>+[1]Africa!K74</f>
        <v>111.01690746535654</v>
      </c>
      <c r="L284" s="112">
        <f>+[1]Africa!L74</f>
        <v>135.85590566116923</v>
      </c>
      <c r="M284" s="112">
        <f>+[1]Africa!M74</f>
        <v>160.02237364383402</v>
      </c>
      <c r="N284" s="112">
        <f>+[1]Africa!N74</f>
        <v>184.53569105368513</v>
      </c>
      <c r="O284" s="112">
        <f>+[1]Africa!O74</f>
        <v>209.9472099130233</v>
      </c>
      <c r="P284" s="112">
        <f>+[1]Africa!P74</f>
        <v>235.90681309883161</v>
      </c>
      <c r="Q284" s="112">
        <f>+[1]Africa!Q74</f>
        <v>262.08094141466006</v>
      </c>
      <c r="R284" s="112">
        <f>+[1]Africa!R74</f>
        <v>288.16172835004522</v>
      </c>
      <c r="S284" s="112">
        <f>+[1]Africa!S74</f>
        <v>313.87289822334492</v>
      </c>
      <c r="T284" s="112">
        <f>+[1]Africa!T74</f>
        <v>338.97354056567997</v>
      </c>
      <c r="U284" s="112">
        <f>+[1]Africa!U74</f>
        <v>363.25989160055974</v>
      </c>
      <c r="V284" s="112">
        <f>+[1]Africa!V74</f>
        <v>386.56539488598781</v>
      </c>
      <c r="W284" s="112">
        <f>+[1]Africa!W74</f>
        <v>410.35762624778175</v>
      </c>
      <c r="X284" s="112">
        <f>+[1]Africa!X74</f>
        <v>435.67675236391017</v>
      </c>
      <c r="Y284" s="112">
        <f>+[1]Africa!Y74</f>
        <v>463.71736238752283</v>
      </c>
      <c r="Z284" s="112">
        <f>+[1]Africa!Z74</f>
        <v>493.17187553782151</v>
      </c>
      <c r="AA284" s="112">
        <f>+[1]Africa!AA74</f>
        <v>523.28268993162158</v>
      </c>
      <c r="AB284" s="112">
        <f>+[1]Africa!AB74</f>
        <v>553.59426711573474</v>
      </c>
      <c r="AC284" s="112">
        <f>+[1]Africa!AC74</f>
        <v>584.17991663711507</v>
      </c>
      <c r="AD284" s="112">
        <f>+[1]Africa!AD74</f>
        <v>616.1122013098701</v>
      </c>
      <c r="AE284" s="112">
        <f>+[1]Africa!AE74</f>
        <v>649.41614371345167</v>
      </c>
      <c r="AF284" s="112">
        <f>+[1]Africa!AF74</f>
        <v>683.95932256826211</v>
      </c>
      <c r="AG284" s="112">
        <f>+[1]Africa!AG74</f>
        <v>718.70336878494504</v>
      </c>
      <c r="AH284" s="112">
        <f>+[1]Africa!AH74</f>
        <v>752.89008964994866</v>
      </c>
      <c r="AI284" s="112">
        <f>+[1]Africa!AI74</f>
        <v>786.86949652879298</v>
      </c>
      <c r="AJ284" s="112">
        <f>+[1]Africa!AJ74</f>
        <v>820.78958605715673</v>
      </c>
      <c r="AK284" s="112">
        <f>+[1]Africa!AK74</f>
        <v>854.71527816525293</v>
      </c>
      <c r="AL284" s="112">
        <f>+[1]Africa!AL74</f>
        <v>888.67726301475</v>
      </c>
      <c r="AM284" s="112">
        <f>+[1]Africa!AM74</f>
        <v>922.69550894656948</v>
      </c>
      <c r="AN284" s="112">
        <f>+[1]Africa!AN74</f>
        <v>956.7896583247458</v>
      </c>
      <c r="AO284" s="112">
        <f>+[1]Africa!AO74</f>
        <v>990.98284824439236</v>
      </c>
      <c r="AP284" s="112">
        <f>+[1]Africa!AP74</f>
        <v>1025.302430077011</v>
      </c>
      <c r="AQ284" s="112">
        <f>+[1]Africa!AQ74</f>
        <v>1059.7793777559145</v>
      </c>
      <c r="AR284" s="112">
        <f>+[1]Africa!AR74</f>
        <v>1094.4472674630758</v>
      </c>
      <c r="AS284" s="112">
        <f>+[1]Africa!AS74</f>
        <v>1129.3412346395937</v>
      </c>
      <c r="AT284" s="112">
        <f>+[1]Africa!AT74</f>
        <v>1164.4970718273917</v>
      </c>
      <c r="AU284" s="112">
        <f>+[1]Africa!AU74</f>
        <v>1199.9505133802145</v>
      </c>
      <c r="AV284" s="112">
        <f>+[1]Africa!AV74</f>
        <v>1235.7367005265551</v>
      </c>
      <c r="AW284" s="112">
        <f>+[1]Africa!AW74</f>
        <v>1271.8898002571477</v>
      </c>
      <c r="AX284" s="112">
        <f>+[1]Africa!AX74</f>
        <v>1308.442746963339</v>
      </c>
      <c r="AY284" s="112">
        <f>+[1]Africa!AY74</f>
        <v>1345.4270779039462</v>
      </c>
      <c r="AZ284" s="112">
        <f>+[1]Africa!AZ74</f>
        <v>1382.8728381017245</v>
      </c>
      <c r="BA284" s="112">
        <f>+[1]Africa!BA74</f>
        <v>1420.8085351577954</v>
      </c>
      <c r="BB284" s="112">
        <f>+[1]Africa!BB74</f>
        <v>1459.2611288875933</v>
      </c>
      <c r="BC284" s="112">
        <f>+[1]Africa!BC74</f>
        <v>1498.2560443574016</v>
      </c>
      <c r="BD284" s="112">
        <f>+[1]Africa!BD74</f>
        <v>1537.8171998252528</v>
      </c>
      <c r="BE284" s="112">
        <f>+[1]Africa!BE74</f>
        <v>1577.9670433541201</v>
      </c>
      <c r="BF284" s="112">
        <f>+[1]Africa!BF74</f>
        <v>1618.7265935870673</v>
      </c>
      <c r="BG284" s="112">
        <f>+[1]Africa!BG74</f>
        <v>1660.1154814671879</v>
      </c>
      <c r="BH284" s="112">
        <f>+[1]Africa!BH74</f>
        <v>1702.1519906474841</v>
      </c>
      <c r="BI284" s="112">
        <f>+[1]Africa!BI74</f>
        <v>1744.8530950466002</v>
      </c>
      <c r="DR284" s="112"/>
    </row>
    <row r="285" spans="1:122" s="111" customFormat="1" x14ac:dyDescent="0.2">
      <c r="A285" s="111" t="s">
        <v>17</v>
      </c>
      <c r="B285" s="112">
        <f>+[1]LatAm!B74</f>
        <v>7.6929611347491704</v>
      </c>
      <c r="C285" s="112">
        <f>+[1]LatAm!C74</f>
        <v>13.411507731249447</v>
      </c>
      <c r="D285" s="112">
        <f>+[1]LatAm!D74</f>
        <v>21.576975937631367</v>
      </c>
      <c r="E285" s="112">
        <f>+[1]LatAm!E74</f>
        <v>31.191978836132748</v>
      </c>
      <c r="F285" s="112">
        <f>+[1]LatAm!F74</f>
        <v>41.926071876596204</v>
      </c>
      <c r="G285" s="112">
        <f>+[1]LatAm!G74</f>
        <v>53.511088712597243</v>
      </c>
      <c r="H285" s="112">
        <f>+[1]LatAm!H74</f>
        <v>66.229718501095633</v>
      </c>
      <c r="I285" s="112">
        <f>+[1]LatAm!I74</f>
        <v>80.21277142305307</v>
      </c>
      <c r="J285" s="112">
        <f>+[1]LatAm!J74</f>
        <v>95.52184728878585</v>
      </c>
      <c r="K285" s="112">
        <f>+[1]LatAm!K74</f>
        <v>112.23111576471703</v>
      </c>
      <c r="L285" s="112">
        <f>+[1]LatAm!L74</f>
        <v>130.53563981543206</v>
      </c>
      <c r="M285" s="112">
        <f>+[1]LatAm!M74</f>
        <v>149.8306019441643</v>
      </c>
      <c r="N285" s="112">
        <f>+[1]LatAm!N74</f>
        <v>174.27108230314445</v>
      </c>
      <c r="O285" s="112">
        <f>+[1]LatAm!O74</f>
        <v>197.84066992699962</v>
      </c>
      <c r="P285" s="112">
        <f>+[1]LatAm!P74</f>
        <v>221.01676704677843</v>
      </c>
      <c r="Q285" s="112">
        <f>+[1]LatAm!Q74</f>
        <v>244.0552673736409</v>
      </c>
      <c r="R285" s="112">
        <f>+[1]LatAm!R74</f>
        <v>267.07151850849579</v>
      </c>
      <c r="S285" s="112">
        <f>+[1]LatAm!S74</f>
        <v>290.09918992597437</v>
      </c>
      <c r="T285" s="112">
        <f>+[1]LatAm!T74</f>
        <v>313.12850976281601</v>
      </c>
      <c r="U285" s="112">
        <f>+[1]LatAm!U74</f>
        <v>336.12969007299773</v>
      </c>
      <c r="V285" s="112">
        <f>+[1]LatAm!V74</f>
        <v>359.06665670424957</v>
      </c>
      <c r="W285" s="112">
        <f>+[1]LatAm!W74</f>
        <v>383.10291076123059</v>
      </c>
      <c r="X285" s="112">
        <f>+[1]LatAm!X74</f>
        <v>409.10726925217455</v>
      </c>
      <c r="Y285" s="112">
        <f>+[1]LatAm!Y74</f>
        <v>436.43862769512555</v>
      </c>
      <c r="Z285" s="112">
        <f>+[1]LatAm!Z74</f>
        <v>464.73057860171309</v>
      </c>
      <c r="AA285" s="112">
        <f>+[1]LatAm!AA74</f>
        <v>493.77492219289991</v>
      </c>
      <c r="AB285" s="112">
        <f>+[1]LatAm!AB74</f>
        <v>523.45768474562453</v>
      </c>
      <c r="AC285" s="112">
        <f>+[1]LatAm!AC74</f>
        <v>553.72319724209137</v>
      </c>
      <c r="AD285" s="112">
        <f>+[1]LatAm!AD74</f>
        <v>585.53715854186851</v>
      </c>
      <c r="AE285" s="112">
        <f>+[1]LatAm!AE74</f>
        <v>618.82167301255799</v>
      </c>
      <c r="AF285" s="112">
        <f>+[1]LatAm!AF74</f>
        <v>653.48176428848456</v>
      </c>
      <c r="AG285" s="112">
        <f>+[1]LatAm!AG74</f>
        <v>688.46033913717497</v>
      </c>
      <c r="AH285" s="112">
        <f>+[1]LatAm!AH74</f>
        <v>722.99437014874547</v>
      </c>
      <c r="AI285" s="112">
        <f>+[1]LatAm!AI74</f>
        <v>757.55814766752019</v>
      </c>
      <c r="AJ285" s="112">
        <f>+[1]LatAm!AJ74</f>
        <v>792.41188130030855</v>
      </c>
      <c r="AK285" s="112">
        <f>+[1]LatAm!AK74</f>
        <v>827.70437773454432</v>
      </c>
      <c r="AL285" s="112">
        <f>+[1]LatAm!AL74</f>
        <v>863.52836880293148</v>
      </c>
      <c r="AM285" s="112">
        <f>+[1]LatAm!AM74</f>
        <v>899.94987070618106</v>
      </c>
      <c r="AN285" s="112">
        <f>+[1]LatAm!AN74</f>
        <v>937.02329045355589</v>
      </c>
      <c r="AO285" s="112">
        <f>+[1]LatAm!AO74</f>
        <v>974.79887691584349</v>
      </c>
      <c r="AP285" s="112">
        <f>+[1]LatAm!AP74</f>
        <v>1013.3261629921205</v>
      </c>
      <c r="AQ285" s="112">
        <f>+[1]LatAm!AQ74</f>
        <v>1052.6553788749529</v>
      </c>
      <c r="AR285" s="112">
        <f>+[1]LatAm!AR74</f>
        <v>1092.8378899913366</v>
      </c>
      <c r="AS285" s="112">
        <f>+[1]LatAm!AS74</f>
        <v>1133.92620581656</v>
      </c>
      <c r="AT285" s="112">
        <f>+[1]LatAm!AT74</f>
        <v>1175.9738324094528</v>
      </c>
      <c r="AU285" s="112">
        <f>+[1]LatAm!AU74</f>
        <v>1219.0350972234739</v>
      </c>
      <c r="AV285" s="112">
        <f>+[1]LatAm!AV74</f>
        <v>1263.1650006473387</v>
      </c>
      <c r="AW285" s="112">
        <f>+[1]LatAm!AW74</f>
        <v>1308.4191121841329</v>
      </c>
      <c r="AX285" s="112">
        <f>+[1]LatAm!AX74</f>
        <v>1354.8535123057775</v>
      </c>
      <c r="AY285" s="112">
        <f>+[1]LatAm!AY74</f>
        <v>1402.5247741546682</v>
      </c>
      <c r="AZ285" s="112">
        <f>+[1]LatAm!AZ74</f>
        <v>1451.4899772700624</v>
      </c>
      <c r="BA285" s="112">
        <f>+[1]LatAm!BA74</f>
        <v>1501.8067457240554</v>
      </c>
      <c r="BB285" s="112">
        <f>+[1]LatAm!BB74</f>
        <v>1553.5333041166493</v>
      </c>
      <c r="BC285" s="112">
        <f>+[1]LatAm!BC74</f>
        <v>1606.7285461562865</v>
      </c>
      <c r="BD285" s="112">
        <f>+[1]LatAm!BD74</f>
        <v>1661.4521117565482</v>
      </c>
      <c r="BE285" s="112">
        <f>+[1]LatAm!BE74</f>
        <v>1717.7644696060902</v>
      </c>
      <c r="BF285" s="112">
        <f>+[1]LatAm!BF74</f>
        <v>1775.7270029967194</v>
      </c>
      <c r="BG285" s="112">
        <f>+[1]LatAm!BG74</f>
        <v>1835.4020973397605</v>
      </c>
      <c r="BH285" s="112">
        <f>+[1]LatAm!BH74</f>
        <v>1896.8532282919655</v>
      </c>
      <c r="BI285" s="112">
        <f>+[1]LatAm!BI74</f>
        <v>1960.1450497793521</v>
      </c>
      <c r="DR285" s="112"/>
    </row>
    <row r="286" spans="1:122" s="111" customFormat="1" x14ac:dyDescent="0.2">
      <c r="A286" s="111" t="s">
        <v>18</v>
      </c>
      <c r="B286" s="112">
        <f>+[1]OHI!B74</f>
        <v>6.870394150413591</v>
      </c>
      <c r="C286" s="112">
        <f>+[1]OHI!C74</f>
        <v>9.5689494156971797</v>
      </c>
      <c r="D286" s="112">
        <f>+[1]OHI!D74</f>
        <v>13.649936906201848</v>
      </c>
      <c r="E286" s="112">
        <f>+[1]OHI!E74</f>
        <v>17.72736736792838</v>
      </c>
      <c r="F286" s="112">
        <f>+[1]OHI!F74</f>
        <v>21.660350011572266</v>
      </c>
      <c r="G286" s="112">
        <f>+[1]OHI!G74</f>
        <v>25.434442118149651</v>
      </c>
      <c r="H286" s="112">
        <f>+[1]OHI!H74</f>
        <v>29.074000642723099</v>
      </c>
      <c r="I286" s="112">
        <f>+[1]OHI!I74</f>
        <v>32.715458177679004</v>
      </c>
      <c r="J286" s="112">
        <f>+[1]OHI!J74</f>
        <v>36.386802903628549</v>
      </c>
      <c r="K286" s="112">
        <f>+[1]OHI!K74</f>
        <v>40.092202604236803</v>
      </c>
      <c r="L286" s="112">
        <f>+[1]OHI!L74</f>
        <v>44.559331481687096</v>
      </c>
      <c r="M286" s="112">
        <f>+[1]OHI!M74</f>
        <v>49.786032983851243</v>
      </c>
      <c r="N286" s="112">
        <f>+[1]OHI!N74</f>
        <v>56.582281724816667</v>
      </c>
      <c r="O286" s="112">
        <f>+[1]OHI!O74</f>
        <v>62.789123062622629</v>
      </c>
      <c r="P286" s="112">
        <f>+[1]OHI!P74</f>
        <v>68.667563321297678</v>
      </c>
      <c r="Q286" s="112">
        <f>+[1]OHI!Q74</f>
        <v>74.374095706248283</v>
      </c>
      <c r="R286" s="112">
        <f>+[1]OHI!R74</f>
        <v>79.996935854833836</v>
      </c>
      <c r="S286" s="112">
        <f>+[1]OHI!S74</f>
        <v>85.583615289026454</v>
      </c>
      <c r="T286" s="112">
        <f>+[1]OHI!T74</f>
        <v>91.158355661103016</v>
      </c>
      <c r="U286" s="112">
        <f>+[1]OHI!U74</f>
        <v>96.732481973727886</v>
      </c>
      <c r="V286" s="112">
        <f>+[1]OHI!V74</f>
        <v>102.31048239214303</v>
      </c>
      <c r="W286" s="112">
        <f>+[1]OHI!W74</f>
        <v>107.91368592983989</v>
      </c>
      <c r="X286" s="112">
        <f>+[1]OHI!X74</f>
        <v>113.55512124504784</v>
      </c>
      <c r="Y286" s="112">
        <f>+[1]OHI!Y74</f>
        <v>119.22061943149683</v>
      </c>
      <c r="Z286" s="112">
        <f>+[1]OHI!Z74</f>
        <v>124.90076608273959</v>
      </c>
      <c r="AA286" s="112">
        <f>+[1]OHI!AA74</f>
        <v>130.58904312205061</v>
      </c>
      <c r="AB286" s="112">
        <f>+[1]OHI!AB74</f>
        <v>136.28126910922268</v>
      </c>
      <c r="AC286" s="112">
        <f>+[1]OHI!AC74</f>
        <v>141.99064717178152</v>
      </c>
      <c r="AD286" s="112">
        <f>+[1]OHI!AD74</f>
        <v>147.98907514968033</v>
      </c>
      <c r="AE286" s="112">
        <f>+[1]OHI!AE74</f>
        <v>154.26724613024192</v>
      </c>
      <c r="AF286" s="112">
        <f>+[1]OHI!AF74</f>
        <v>160.80312654791283</v>
      </c>
      <c r="AG286" s="112">
        <f>+[1]OHI!AG74</f>
        <v>167.33639318922474</v>
      </c>
      <c r="AH286" s="112">
        <f>+[1]OHI!AH74</f>
        <v>173.69161471403871</v>
      </c>
      <c r="AI286" s="112">
        <f>+[1]OHI!AI74</f>
        <v>179.99447862651152</v>
      </c>
      <c r="AJ286" s="112">
        <f>+[1]OHI!AJ74</f>
        <v>186.30751435292876</v>
      </c>
      <c r="AK286" s="112">
        <f>+[1]OHI!AK74</f>
        <v>192.66369073370669</v>
      </c>
      <c r="AL286" s="112">
        <f>+[1]OHI!AL74</f>
        <v>199.08122297579018</v>
      </c>
      <c r="AM286" s="112">
        <f>+[1]OHI!AM74</f>
        <v>205.57123991518017</v>
      </c>
      <c r="AN286" s="112">
        <f>+[1]OHI!AN74</f>
        <v>212.14165183449285</v>
      </c>
      <c r="AO286" s="112">
        <f>+[1]OHI!AO74</f>
        <v>218.79902474793403</v>
      </c>
      <c r="AP286" s="112">
        <f>+[1]OHI!AP74</f>
        <v>225.54943477829289</v>
      </c>
      <c r="AQ286" s="112">
        <f>+[1]OHI!AQ74</f>
        <v>232.39881809581567</v>
      </c>
      <c r="AR286" s="112">
        <f>+[1]OHI!AR74</f>
        <v>239.35308355032393</v>
      </c>
      <c r="AS286" s="112">
        <f>+[1]OHI!AS74</f>
        <v>246.41812264262995</v>
      </c>
      <c r="AT286" s="112">
        <f>+[1]OHI!AT74</f>
        <v>253.59978207485955</v>
      </c>
      <c r="AU286" s="112">
        <f>+[1]OHI!AU74</f>
        <v>260.90382858088833</v>
      </c>
      <c r="AV286" s="112">
        <f>+[1]OHI!AV74</f>
        <v>268.33591810032016</v>
      </c>
      <c r="AW286" s="112">
        <f>+[1]OHI!AW74</f>
        <v>275.90157300239849</v>
      </c>
      <c r="AX286" s="112">
        <f>+[1]OHI!AX74</f>
        <v>283.60616740080729</v>
      </c>
      <c r="AY286" s="112">
        <f>+[1]OHI!AY74</f>
        <v>291.4549192234461</v>
      </c>
      <c r="AZ286" s="112">
        <f>+[1]OHI!AZ74</f>
        <v>299.45288738090005</v>
      </c>
      <c r="BA286" s="112">
        <f>+[1]OHI!BA74</f>
        <v>307.60497249945558</v>
      </c>
      <c r="BB286" s="112">
        <f>+[1]OHI!BB74</f>
        <v>315.9159199555578</v>
      </c>
      <c r="BC286" s="112">
        <f>+[1]OHI!BC74</f>
        <v>324.3903242372283</v>
      </c>
      <c r="BD286" s="112">
        <f>+[1]OHI!BD74</f>
        <v>333.03263391237846</v>
      </c>
      <c r="BE286" s="112">
        <f>+[1]OHI!BE74</f>
        <v>341.8471566895023</v>
      </c>
      <c r="BF286" s="112">
        <f>+[1]OHI!BF74</f>
        <v>350.83806421424941</v>
      </c>
      <c r="BG286" s="112">
        <f>+[1]OHI!BG74</f>
        <v>360.00939636295698</v>
      </c>
      <c r="BH286" s="112">
        <f>+[1]OHI!BH74</f>
        <v>369.36506487964419</v>
      </c>
      <c r="BI286" s="112">
        <f>+[1]OHI!BI74</f>
        <v>378.90885626380765</v>
      </c>
      <c r="DR286" s="112"/>
    </row>
    <row r="287" spans="1:122" s="111" customFormat="1" x14ac:dyDescent="0.2">
      <c r="A287" s="111" t="s">
        <v>134</v>
      </c>
      <c r="B287" s="112">
        <f>+[1]OthAsia!B74</f>
        <v>4.4201869312950182</v>
      </c>
      <c r="C287" s="112">
        <f>+[1]OthAsia!C74</f>
        <v>7.8343403082207699</v>
      </c>
      <c r="D287" s="112">
        <f>+[1]OthAsia!D74</f>
        <v>14.343113587738706</v>
      </c>
      <c r="E287" s="112">
        <f>+[1]OthAsia!E74</f>
        <v>23.344212947925683</v>
      </c>
      <c r="F287" s="112">
        <f>+[1]OthAsia!F74</f>
        <v>35.061333507882694</v>
      </c>
      <c r="G287" s="112">
        <f>+[1]OthAsia!G74</f>
        <v>49.114306816976672</v>
      </c>
      <c r="H287" s="112">
        <f>+[1]OthAsia!H74</f>
        <v>65.598136858251053</v>
      </c>
      <c r="I287" s="112">
        <f>+[1]OthAsia!I74</f>
        <v>85.197069837495619</v>
      </c>
      <c r="J287" s="112">
        <f>+[1]OthAsia!J74</f>
        <v>108.17711416646058</v>
      </c>
      <c r="K287" s="112">
        <f>+[1]OthAsia!K74</f>
        <v>134.79375327294716</v>
      </c>
      <c r="L287" s="112">
        <f>+[1]OthAsia!L74</f>
        <v>164.04867093556118</v>
      </c>
      <c r="M287" s="112">
        <f>+[1]OthAsia!M74</f>
        <v>196.86491582796111</v>
      </c>
      <c r="N287" s="112">
        <f>+[1]OthAsia!N74</f>
        <v>227.43662087064183</v>
      </c>
      <c r="O287" s="112">
        <f>+[1]OthAsia!O74</f>
        <v>260.7717654434793</v>
      </c>
      <c r="P287" s="112">
        <f>+[1]OthAsia!P74</f>
        <v>296.20129579976481</v>
      </c>
      <c r="Q287" s="112">
        <f>+[1]OthAsia!Q74</f>
        <v>333.16560562681497</v>
      </c>
      <c r="R287" s="112">
        <f>+[1]OthAsia!R74</f>
        <v>371.17859766964091</v>
      </c>
      <c r="S287" s="112">
        <f>+[1]OthAsia!S74</f>
        <v>409.807302688145</v>
      </c>
      <c r="T287" s="112">
        <f>+[1]OthAsia!T74</f>
        <v>448.66070458725699</v>
      </c>
      <c r="U287" s="112">
        <f>+[1]OthAsia!U74</f>
        <v>487.38355279034744</v>
      </c>
      <c r="V287" s="112">
        <f>+[1]OthAsia!V74</f>
        <v>525.6527413996921</v>
      </c>
      <c r="W287" s="112">
        <f>+[1]OthAsia!W74</f>
        <v>565.21012595411548</v>
      </c>
      <c r="X287" s="112">
        <f>+[1]OthAsia!X74</f>
        <v>607.33619381427172</v>
      </c>
      <c r="Y287" s="112">
        <f>+[1]OthAsia!Y74</f>
        <v>650.72504701583546</v>
      </c>
      <c r="Z287" s="112">
        <f>+[1]OthAsia!Z74</f>
        <v>694.51725424540859</v>
      </c>
      <c r="AA287" s="112">
        <f>+[1]OthAsia!AA74</f>
        <v>738.1021240973065</v>
      </c>
      <c r="AB287" s="112">
        <f>+[1]OthAsia!AB74</f>
        <v>781.0145054152365</v>
      </c>
      <c r="AC287" s="112">
        <f>+[1]OthAsia!AC74</f>
        <v>822.88927542474016</v>
      </c>
      <c r="AD287" s="112">
        <f>+[1]OthAsia!AD74</f>
        <v>865.56436294334071</v>
      </c>
      <c r="AE287" s="112">
        <f>+[1]OthAsia!AE74</f>
        <v>908.73308559813381</v>
      </c>
      <c r="AF287" s="112">
        <f>+[1]OthAsia!AF74</f>
        <v>952.0745420072152</v>
      </c>
      <c r="AG287" s="112">
        <f>+[1]OthAsia!AG74</f>
        <v>994.1452468417483</v>
      </c>
      <c r="AH287" s="112">
        <f>+[1]OthAsia!AH74</f>
        <v>1033.9418038562733</v>
      </c>
      <c r="AI287" s="112">
        <f>+[1]OthAsia!AI74</f>
        <v>1071.9612576691663</v>
      </c>
      <c r="AJ287" s="112">
        <f>+[1]OthAsia!AJ74</f>
        <v>1108.4177112294371</v>
      </c>
      <c r="AK287" s="112">
        <f>+[1]OthAsia!AK74</f>
        <v>1143.3994065904317</v>
      </c>
      <c r="AL287" s="112">
        <f>+[1]OthAsia!AL74</f>
        <v>1176.9341715662349</v>
      </c>
      <c r="AM287" s="112">
        <f>+[1]OthAsia!AM74</f>
        <v>1209.0220367020097</v>
      </c>
      <c r="AN287" s="112">
        <f>+[1]OthAsia!AN74</f>
        <v>1239.650649425017</v>
      </c>
      <c r="AO287" s="112">
        <f>+[1]OthAsia!AO74</f>
        <v>1268.801920825314</v>
      </c>
      <c r="AP287" s="112">
        <f>+[1]OthAsia!AP74</f>
        <v>1296.4544304377089</v>
      </c>
      <c r="AQ287" s="112">
        <f>+[1]OthAsia!AQ74</f>
        <v>1322.5839402625534</v>
      </c>
      <c r="AR287" s="112">
        <f>+[1]OthAsia!AR74</f>
        <v>1347.163189512291</v>
      </c>
      <c r="AS287" s="112">
        <f>+[1]OthAsia!AS74</f>
        <v>1370.161519487461</v>
      </c>
      <c r="AT287" s="112">
        <f>+[1]OthAsia!AT74</f>
        <v>1391.5445617041839</v>
      </c>
      <c r="AU287" s="112">
        <f>+[1]OthAsia!AU74</f>
        <v>1411.2740697344659</v>
      </c>
      <c r="AV287" s="112">
        <f>+[1]OthAsia!AV74</f>
        <v>1429.3079075797064</v>
      </c>
      <c r="AW287" s="112">
        <f>+[1]OthAsia!AW74</f>
        <v>1445.6001823138233</v>
      </c>
      <c r="AX287" s="112">
        <f>+[1]OthAsia!AX74</f>
        <v>1460.1015039001063</v>
      </c>
      <c r="AY287" s="112">
        <f>+[1]OthAsia!AY74</f>
        <v>1472.7593592209878</v>
      </c>
      <c r="AZ287" s="112">
        <f>+[1]OthAsia!AZ74</f>
        <v>1483.5185950683303</v>
      </c>
      <c r="BA287" s="112">
        <f>+[1]OthAsia!BA74</f>
        <v>1492.3220137907347</v>
      </c>
      <c r="BB287" s="112">
        <f>+[1]OthAsia!BB74</f>
        <v>1499.1110946831593</v>
      </c>
      <c r="BC287" s="112">
        <f>+[1]OthAsia!BC74</f>
        <v>1503.8268639521802</v>
      </c>
      <c r="BD287" s="112">
        <f>+[1]OthAsia!BD74</f>
        <v>1506.4109464125504</v>
      </c>
      <c r="BE287" s="112">
        <f>+[1]OthAsia!BE74</f>
        <v>1506.8068432525035</v>
      </c>
      <c r="BF287" s="112">
        <f>+[1]OthAsia!BF74</f>
        <v>1504.961492473512</v>
      </c>
      <c r="BG287" s="112">
        <f>+[1]OthAsia!BG74</f>
        <v>1500.8271820459022</v>
      </c>
      <c r="BH287" s="112">
        <f>+[1]OthAsia!BH74</f>
        <v>1494.3639002841705</v>
      </c>
      <c r="BI287" s="112">
        <f>+[1]OthAsia!BI74</f>
        <v>1485.5422230001766</v>
      </c>
      <c r="DR287" s="112"/>
    </row>
    <row r="288" spans="1:122" s="108" customFormat="1" x14ac:dyDescent="0.2">
      <c r="B288" s="108">
        <f>SUM(B276:B287)</f>
        <v>97.350926624833491</v>
      </c>
      <c r="C288" s="108">
        <f t="shared" ref="C288:BI288" si="74">SUM(C276:C287)</f>
        <v>152.5983742160557</v>
      </c>
      <c r="D288" s="108">
        <f t="shared" si="74"/>
        <v>232.91449066013203</v>
      </c>
      <c r="E288" s="108">
        <f t="shared" si="74"/>
        <v>324.05955032991517</v>
      </c>
      <c r="F288" s="108">
        <f t="shared" si="74"/>
        <v>426.24860844852708</v>
      </c>
      <c r="G288" s="108">
        <f t="shared" si="74"/>
        <v>538.40245897357715</v>
      </c>
      <c r="H288" s="108">
        <f t="shared" si="74"/>
        <v>661.59190767071891</v>
      </c>
      <c r="I288" s="108">
        <f t="shared" si="74"/>
        <v>798.52285413483764</v>
      </c>
      <c r="J288" s="108">
        <f t="shared" si="74"/>
        <v>950.52711361940055</v>
      </c>
      <c r="K288" s="108">
        <f t="shared" si="74"/>
        <v>1118.6557412667778</v>
      </c>
      <c r="L288" s="108">
        <f t="shared" si="74"/>
        <v>1303.3093499664878</v>
      </c>
      <c r="M288" s="108">
        <f t="shared" si="74"/>
        <v>1502.8038481425667</v>
      </c>
      <c r="N288" s="108">
        <f t="shared" si="74"/>
        <v>1729.4247293838989</v>
      </c>
      <c r="O288" s="108">
        <f t="shared" si="74"/>
        <v>1953.7426947939005</v>
      </c>
      <c r="P288" s="108">
        <f t="shared" si="74"/>
        <v>2178.143692824714</v>
      </c>
      <c r="Q288" s="108">
        <f t="shared" si="74"/>
        <v>2403.5322109142103</v>
      </c>
      <c r="R288" s="108">
        <f t="shared" si="74"/>
        <v>2629.8917015891866</v>
      </c>
      <c r="S288" s="108">
        <f t="shared" si="74"/>
        <v>2856.699052002361</v>
      </c>
      <c r="T288" s="108">
        <f t="shared" si="74"/>
        <v>3083.1940813649367</v>
      </c>
      <c r="U288" s="108">
        <f t="shared" si="74"/>
        <v>3308.5433511839328</v>
      </c>
      <c r="V288" s="108">
        <f t="shared" si="74"/>
        <v>3531.9345954661376</v>
      </c>
      <c r="W288" s="108">
        <f t="shared" si="74"/>
        <v>3761.0922211441152</v>
      </c>
      <c r="X288" s="108">
        <f t="shared" si="74"/>
        <v>4001.6312645205721</v>
      </c>
      <c r="Y288" s="108">
        <f t="shared" si="74"/>
        <v>4250.624400538034</v>
      </c>
      <c r="Z288" s="108">
        <f t="shared" si="74"/>
        <v>4504.223810039799</v>
      </c>
      <c r="AA288" s="108">
        <f t="shared" si="74"/>
        <v>4760.0279395422522</v>
      </c>
      <c r="AB288" s="108">
        <f t="shared" si="74"/>
        <v>5016.4800231550253</v>
      </c>
      <c r="AC288" s="108">
        <f t="shared" si="74"/>
        <v>5273.4039255612879</v>
      </c>
      <c r="AD288" s="108">
        <f t="shared" si="74"/>
        <v>5540.8582474317491</v>
      </c>
      <c r="AE288" s="108">
        <f t="shared" si="74"/>
        <v>5818.263984917482</v>
      </c>
      <c r="AF288" s="108">
        <f t="shared" si="74"/>
        <v>6104.5204280231828</v>
      </c>
      <c r="AG288" s="108">
        <f t="shared" si="74"/>
        <v>6390.2891805985846</v>
      </c>
      <c r="AH288" s="108">
        <f t="shared" si="74"/>
        <v>6669.0488256679573</v>
      </c>
      <c r="AI288" s="108">
        <f t="shared" si="74"/>
        <v>6944.7545067044693</v>
      </c>
      <c r="AJ288" s="108">
        <f t="shared" si="74"/>
        <v>7219.3302048846781</v>
      </c>
      <c r="AK288" s="108">
        <f t="shared" si="74"/>
        <v>7493.7646277529993</v>
      </c>
      <c r="AL288" s="108">
        <f t="shared" si="74"/>
        <v>7768.5975442996896</v>
      </c>
      <c r="AM288" s="108">
        <f t="shared" si="74"/>
        <v>8044.1671111388023</v>
      </c>
      <c r="AN288" s="108">
        <f t="shared" si="74"/>
        <v>8320.7310347693492</v>
      </c>
      <c r="AO288" s="108">
        <f t="shared" si="74"/>
        <v>8598.5221192762601</v>
      </c>
      <c r="AP288" s="108">
        <f t="shared" si="74"/>
        <v>8877.770869869435</v>
      </c>
      <c r="AQ288" s="108">
        <f t="shared" si="74"/>
        <v>9158.7124021361087</v>
      </c>
      <c r="AR288" s="108">
        <f t="shared" si="74"/>
        <v>9441.586510742316</v>
      </c>
      <c r="AS288" s="108">
        <f t="shared" si="74"/>
        <v>9726.6352672565099</v>
      </c>
      <c r="AT288" s="108">
        <f t="shared" si="74"/>
        <v>10014.100177415961</v>
      </c>
      <c r="AU288" s="108">
        <f t="shared" si="74"/>
        <v>10304.219745144075</v>
      </c>
      <c r="AV288" s="108">
        <f t="shared" si="74"/>
        <v>10597.227719084505</v>
      </c>
      <c r="AW288" s="108">
        <f t="shared" si="74"/>
        <v>10893.352041420416</v>
      </c>
      <c r="AX288" s="108">
        <f t="shared" si="74"/>
        <v>11192.814420306398</v>
      </c>
      <c r="AY288" s="108">
        <f t="shared" si="74"/>
        <v>11495.83042377996</v>
      </c>
      <c r="AZ288" s="108">
        <f t="shared" si="74"/>
        <v>11802.610002580734</v>
      </c>
      <c r="BA288" s="108">
        <f t="shared" si="74"/>
        <v>12113.35837142104</v>
      </c>
      <c r="BB288" s="108">
        <f t="shared" si="74"/>
        <v>12428.277203573167</v>
      </c>
      <c r="BC288" s="108">
        <f t="shared" si="74"/>
        <v>12747.566118395232</v>
      </c>
      <c r="BD288" s="108">
        <f t="shared" si="74"/>
        <v>13071.424464501837</v>
      </c>
      <c r="BE288" s="108">
        <f t="shared" si="74"/>
        <v>13400.053422751582</v>
      </c>
      <c r="BF288" s="108">
        <f t="shared" si="74"/>
        <v>13733.658473517418</v>
      </c>
      <c r="BG288" s="108">
        <f t="shared" si="74"/>
        <v>14072.452292276514</v>
      </c>
      <c r="BH288" s="108">
        <f t="shared" si="74"/>
        <v>14416.658156645784</v>
      </c>
      <c r="BI288" s="108">
        <f t="shared" si="74"/>
        <v>14766.513966511749</v>
      </c>
      <c r="DR288" s="109"/>
    </row>
    <row r="289" spans="1:122" s="108" customFormat="1" x14ac:dyDescent="0.2">
      <c r="A289" s="110" t="s">
        <v>152</v>
      </c>
      <c r="DR289" s="109"/>
    </row>
    <row r="290" spans="1:122" s="108" customFormat="1" x14ac:dyDescent="0.2">
      <c r="A290" s="108" t="s">
        <v>8</v>
      </c>
      <c r="B290" s="108">
        <f>+B276/B$288</f>
        <v>0.23472914469396616</v>
      </c>
      <c r="C290" s="108">
        <f t="shared" ref="C290:BI290" si="75">+C276/C$288</f>
        <v>0.19710969494243197</v>
      </c>
      <c r="D290" s="108">
        <f t="shared" si="75"/>
        <v>0.18502282433852782</v>
      </c>
      <c r="E290" s="108">
        <f t="shared" si="75"/>
        <v>0.17440049533996188</v>
      </c>
      <c r="F290" s="108">
        <f t="shared" si="75"/>
        <v>0.16520860215259262</v>
      </c>
      <c r="G290" s="108">
        <f t="shared" si="75"/>
        <v>0.15755364873939015</v>
      </c>
      <c r="H290" s="108">
        <f t="shared" si="75"/>
        <v>0.15074460672430839</v>
      </c>
      <c r="I290" s="108">
        <f t="shared" si="75"/>
        <v>0.14475636580155146</v>
      </c>
      <c r="J290" s="108">
        <f t="shared" si="75"/>
        <v>0.13951943491760802</v>
      </c>
      <c r="K290" s="108">
        <f t="shared" si="75"/>
        <v>0.13500643013242014</v>
      </c>
      <c r="L290" s="108">
        <f t="shared" si="75"/>
        <v>0.13075339011643164</v>
      </c>
      <c r="M290" s="108">
        <f t="shared" si="75"/>
        <v>0.12592594793022646</v>
      </c>
      <c r="N290" s="108">
        <f t="shared" si="75"/>
        <v>0.12545145835895249</v>
      </c>
      <c r="O290" s="108">
        <f t="shared" si="75"/>
        <v>0.12366097239844713</v>
      </c>
      <c r="P290" s="108">
        <f t="shared" si="75"/>
        <v>0.12147232539675394</v>
      </c>
      <c r="Q290" s="108">
        <f t="shared" si="75"/>
        <v>0.11931488727811253</v>
      </c>
      <c r="R290" s="108">
        <f t="shared" si="75"/>
        <v>0.11737972569840514</v>
      </c>
      <c r="S290" s="108">
        <f t="shared" si="75"/>
        <v>0.11574183212561813</v>
      </c>
      <c r="T290" s="108">
        <f t="shared" si="75"/>
        <v>0.11442051423967589</v>
      </c>
      <c r="U290" s="108">
        <f t="shared" si="75"/>
        <v>0.11340938342463376</v>
      </c>
      <c r="V290" s="108">
        <f t="shared" si="75"/>
        <v>0.11269119327128151</v>
      </c>
      <c r="W290" s="108">
        <f t="shared" si="75"/>
        <v>0.11192744210270336</v>
      </c>
      <c r="X290" s="108">
        <f t="shared" si="75"/>
        <v>0.1109355875226716</v>
      </c>
      <c r="Y290" s="108">
        <f t="shared" si="75"/>
        <v>0.109872890677083</v>
      </c>
      <c r="Z290" s="108">
        <f t="shared" si="75"/>
        <v>0.10886918028212818</v>
      </c>
      <c r="AA290" s="108">
        <f t="shared" si="75"/>
        <v>0.1079833838217147</v>
      </c>
      <c r="AB290" s="108">
        <f t="shared" si="75"/>
        <v>0.10723893663465185</v>
      </c>
      <c r="AC290" s="108">
        <f t="shared" si="75"/>
        <v>0.10663842478649456</v>
      </c>
      <c r="AD290" s="108">
        <f t="shared" si="75"/>
        <v>0.10612888557676295</v>
      </c>
      <c r="AE290" s="108">
        <f t="shared" si="75"/>
        <v>0.10570659791320132</v>
      </c>
      <c r="AF290" s="108">
        <f t="shared" si="75"/>
        <v>0.10536763703409617</v>
      </c>
      <c r="AG290" s="108">
        <f t="shared" si="75"/>
        <v>0.10512410253369811</v>
      </c>
      <c r="AH290" s="108">
        <f t="shared" si="75"/>
        <v>0.10497727313555226</v>
      </c>
      <c r="AI290" s="108">
        <f t="shared" si="75"/>
        <v>0.10490839809704829</v>
      </c>
      <c r="AJ290" s="108">
        <f t="shared" si="75"/>
        <v>0.10490760832547476</v>
      </c>
      <c r="AK290" s="108">
        <f t="shared" si="75"/>
        <v>0.10496807220931736</v>
      </c>
      <c r="AL290" s="108">
        <f t="shared" si="75"/>
        <v>0.10508450155461048</v>
      </c>
      <c r="AM290" s="108">
        <f t="shared" si="75"/>
        <v>0.10525247983705517</v>
      </c>
      <c r="AN290" s="108">
        <f t="shared" si="75"/>
        <v>0.1054681511474253</v>
      </c>
      <c r="AO290" s="108">
        <f t="shared" si="75"/>
        <v>0.1057280737268546</v>
      </c>
      <c r="AP290" s="108">
        <f t="shared" si="75"/>
        <v>0.10602914642232159</v>
      </c>
      <c r="AQ290" s="108">
        <f t="shared" si="75"/>
        <v>0.10636856609616729</v>
      </c>
      <c r="AR290" s="108">
        <f t="shared" si="75"/>
        <v>0.10674379752660004</v>
      </c>
      <c r="AS290" s="108">
        <f t="shared" si="75"/>
        <v>0.10715254815351885</v>
      </c>
      <c r="AT290" s="108">
        <f t="shared" si="75"/>
        <v>0.10759274479996848</v>
      </c>
      <c r="AU290" s="108">
        <f t="shared" si="75"/>
        <v>0.10806251147285691</v>
      </c>
      <c r="AV290" s="108">
        <f t="shared" si="75"/>
        <v>0.10856014806870189</v>
      </c>
      <c r="AW290" s="108">
        <f t="shared" si="75"/>
        <v>0.10908411000590663</v>
      </c>
      <c r="AX290" s="108">
        <f t="shared" si="75"/>
        <v>0.10963298880077942</v>
      </c>
      <c r="AY290" s="108">
        <f t="shared" si="75"/>
        <v>0.11020549353903228</v>
      </c>
      <c r="AZ290" s="108">
        <f t="shared" si="75"/>
        <v>0.11080043312117717</v>
      </c>
      <c r="BA290" s="108">
        <f t="shared" si="75"/>
        <v>0.11141669909543235</v>
      </c>
      <c r="BB290" s="108">
        <f t="shared" si="75"/>
        <v>0.11205324883710757</v>
      </c>
      <c r="BC290" s="108">
        <f t="shared" si="75"/>
        <v>0.11270908878580185</v>
      </c>
      <c r="BD290" s="108">
        <f t="shared" si="75"/>
        <v>0.11338325740730516</v>
      </c>
      <c r="BE290" s="108">
        <f t="shared" si="75"/>
        <v>0.1140748075029925</v>
      </c>
      <c r="BF290" s="108">
        <f t="shared" si="75"/>
        <v>0.11478278744443401</v>
      </c>
      <c r="BG290" s="108">
        <f t="shared" si="75"/>
        <v>0.11550622086544782</v>
      </c>
      <c r="BH290" s="108">
        <f t="shared" si="75"/>
        <v>0.11624408430043402</v>
      </c>
      <c r="BI290" s="108">
        <f t="shared" si="75"/>
        <v>0.11699528222131358</v>
      </c>
      <c r="DR290" s="109"/>
    </row>
    <row r="291" spans="1:122" s="108" customFormat="1" x14ac:dyDescent="0.2">
      <c r="A291" s="108" t="s">
        <v>56</v>
      </c>
      <c r="B291" s="108">
        <f t="shared" ref="B291:BI295" si="76">+B277/B$288</f>
        <v>0.23936367250092949</v>
      </c>
      <c r="C291" s="108">
        <f t="shared" si="76"/>
        <v>0.20221634372893921</v>
      </c>
      <c r="D291" s="108">
        <f t="shared" si="76"/>
        <v>0.18614159404998185</v>
      </c>
      <c r="E291" s="108">
        <f t="shared" si="76"/>
        <v>0.17226443476870987</v>
      </c>
      <c r="F291" s="108">
        <f t="shared" si="76"/>
        <v>0.16046965876604719</v>
      </c>
      <c r="G291" s="108">
        <f t="shared" si="76"/>
        <v>0.15051567707379176</v>
      </c>
      <c r="H291" s="108">
        <f t="shared" si="76"/>
        <v>0.14167992643879671</v>
      </c>
      <c r="I291" s="108">
        <f t="shared" si="76"/>
        <v>0.13353778392290433</v>
      </c>
      <c r="J291" s="108">
        <f t="shared" si="76"/>
        <v>0.12604334148270341</v>
      </c>
      <c r="K291" s="108">
        <f t="shared" si="76"/>
        <v>0.11914273090969589</v>
      </c>
      <c r="L291" s="108">
        <f t="shared" si="76"/>
        <v>0.11451263952308795</v>
      </c>
      <c r="M291" s="108">
        <f t="shared" si="76"/>
        <v>0.1115557649749417</v>
      </c>
      <c r="N291" s="108">
        <f t="shared" si="76"/>
        <v>0.11083434426695321</v>
      </c>
      <c r="O291" s="108">
        <f t="shared" si="76"/>
        <v>0.10944811455165328</v>
      </c>
      <c r="P291" s="108">
        <f t="shared" si="76"/>
        <v>0.10787574705358823</v>
      </c>
      <c r="Q291" s="108">
        <f t="shared" si="76"/>
        <v>0.10634411775770726</v>
      </c>
      <c r="R291" s="108">
        <f t="shared" si="76"/>
        <v>0.10495536151154755</v>
      </c>
      <c r="S291" s="108">
        <f t="shared" si="76"/>
        <v>0.10375019486455177</v>
      </c>
      <c r="T291" s="108">
        <f t="shared" si="76"/>
        <v>0.10273923326073418</v>
      </c>
      <c r="U291" s="108">
        <f t="shared" si="76"/>
        <v>0.10191875562410958</v>
      </c>
      <c r="V291" s="108">
        <f t="shared" si="76"/>
        <v>0.10127867847738588</v>
      </c>
      <c r="W291" s="108">
        <f t="shared" si="76"/>
        <v>0.10062383879251793</v>
      </c>
      <c r="X291" s="108">
        <f t="shared" si="76"/>
        <v>9.9848173402499615E-2</v>
      </c>
      <c r="Y291" s="108">
        <f t="shared" si="76"/>
        <v>9.9023209509019702E-2</v>
      </c>
      <c r="Z291" s="108">
        <f t="shared" si="76"/>
        <v>9.8232570613253481E-2</v>
      </c>
      <c r="AA291" s="108">
        <f t="shared" si="76"/>
        <v>9.7514894704884128E-2</v>
      </c>
      <c r="AB291" s="108">
        <f t="shared" si="76"/>
        <v>9.688629818795412E-2</v>
      </c>
      <c r="AC291" s="108">
        <f t="shared" si="76"/>
        <v>9.634812975604462E-2</v>
      </c>
      <c r="AD291" s="108">
        <f t="shared" si="76"/>
        <v>9.5886799768390568E-2</v>
      </c>
      <c r="AE291" s="108">
        <f t="shared" si="76"/>
        <v>9.5498828957867862E-2</v>
      </c>
      <c r="AF291" s="108">
        <f t="shared" si="76"/>
        <v>9.5180385245205834E-2</v>
      </c>
      <c r="AG291" s="108">
        <f t="shared" si="76"/>
        <v>9.4908823091360769E-2</v>
      </c>
      <c r="AH291" s="108">
        <f t="shared" si="76"/>
        <v>9.46695534069181E-2</v>
      </c>
      <c r="AI291" s="108">
        <f t="shared" si="76"/>
        <v>9.4470940153896718E-2</v>
      </c>
      <c r="AJ291" s="108">
        <f t="shared" si="76"/>
        <v>9.431569185717785E-2</v>
      </c>
      <c r="AK291" s="108">
        <f t="shared" si="76"/>
        <v>9.4203513191122065E-2</v>
      </c>
      <c r="AL291" s="108">
        <f t="shared" si="76"/>
        <v>9.4132631755942733E-2</v>
      </c>
      <c r="AM291" s="108">
        <f t="shared" si="76"/>
        <v>9.4100636228200502E-2</v>
      </c>
      <c r="AN291" s="108">
        <f t="shared" si="76"/>
        <v>9.4104920455812757E-2</v>
      </c>
      <c r="AO291" s="108">
        <f t="shared" si="76"/>
        <v>9.4142911114216368E-2</v>
      </c>
      <c r="AP291" s="108">
        <f t="shared" si="76"/>
        <v>9.4212177211317749E-2</v>
      </c>
      <c r="AQ291" s="108">
        <f t="shared" si="76"/>
        <v>9.4310475709779087E-2</v>
      </c>
      <c r="AR291" s="108">
        <f t="shared" si="76"/>
        <v>9.443576323032149E-2</v>
      </c>
      <c r="AS291" s="108">
        <f t="shared" si="76"/>
        <v>9.4586190334542533E-2</v>
      </c>
      <c r="AT291" s="108">
        <f t="shared" si="76"/>
        <v>9.4760087408544955E-2</v>
      </c>
      <c r="AU291" s="108">
        <f t="shared" si="76"/>
        <v>9.4955947011603342E-2</v>
      </c>
      <c r="AV291" s="108">
        <f t="shared" si="76"/>
        <v>9.5172405242751487E-2</v>
      </c>
      <c r="AW291" s="108">
        <f t="shared" si="76"/>
        <v>9.5408223394737382E-2</v>
      </c>
      <c r="AX291" s="108">
        <f t="shared" si="76"/>
        <v>9.5662270454133697E-2</v>
      </c>
      <c r="AY291" s="108">
        <f t="shared" si="76"/>
        <v>9.5933506614378036E-2</v>
      </c>
      <c r="AZ291" s="108">
        <f t="shared" si="76"/>
        <v>9.622096775272071E-2</v>
      </c>
      <c r="BA291" s="108">
        <f t="shared" si="76"/>
        <v>9.6523750702378064E-2</v>
      </c>
      <c r="BB291" s="108">
        <f t="shared" si="76"/>
        <v>9.6840999082445853E-2</v>
      </c>
      <c r="BC291" s="108">
        <f t="shared" si="76"/>
        <v>9.7171889404872938E-2</v>
      </c>
      <c r="BD291" s="108">
        <f t="shared" si="76"/>
        <v>9.7515617145876088E-2</v>
      </c>
      <c r="BE291" s="108">
        <f t="shared" si="76"/>
        <v>9.787138244109729E-2</v>
      </c>
      <c r="BF291" s="108">
        <f t="shared" si="76"/>
        <v>9.8238375036242567E-2</v>
      </c>
      <c r="BG291" s="108">
        <f t="shared" si="76"/>
        <v>9.861575809744498E-2</v>
      </c>
      <c r="BH291" s="108">
        <f t="shared" si="76"/>
        <v>9.9002650460036867E-2</v>
      </c>
      <c r="BI291" s="108">
        <f t="shared" si="76"/>
        <v>9.939810687474207E-2</v>
      </c>
      <c r="DR291" s="109"/>
    </row>
    <row r="292" spans="1:122" s="108" customFormat="1" x14ac:dyDescent="0.2">
      <c r="A292" s="108" t="s">
        <v>10</v>
      </c>
      <c r="B292" s="108">
        <f t="shared" si="76"/>
        <v>7.3275989309443859E-2</v>
      </c>
      <c r="C292" s="108">
        <f t="shared" si="76"/>
        <v>5.4631742388323537E-2</v>
      </c>
      <c r="D292" s="108">
        <f t="shared" si="76"/>
        <v>4.6679377245343406E-2</v>
      </c>
      <c r="E292" s="108">
        <f t="shared" si="76"/>
        <v>3.9922492525120382E-2</v>
      </c>
      <c r="F292" s="108">
        <f t="shared" si="76"/>
        <v>3.364536876980373E-2</v>
      </c>
      <c r="G292" s="108">
        <f t="shared" si="76"/>
        <v>2.9997396690147834E-2</v>
      </c>
      <c r="H292" s="108">
        <f t="shared" si="76"/>
        <v>2.7620520362654326E-2</v>
      </c>
      <c r="I292" s="108">
        <f t="shared" si="76"/>
        <v>2.5485906723522706E-2</v>
      </c>
      <c r="J292" s="108">
        <f t="shared" si="76"/>
        <v>2.3570099221400145E-2</v>
      </c>
      <c r="K292" s="108">
        <f t="shared" si="76"/>
        <v>2.1855165727176096E-2</v>
      </c>
      <c r="L292" s="108">
        <f t="shared" si="76"/>
        <v>2.0787416430097197E-2</v>
      </c>
      <c r="M292" s="108">
        <f t="shared" si="76"/>
        <v>2.0157866815557868E-2</v>
      </c>
      <c r="N292" s="108">
        <f t="shared" si="76"/>
        <v>2.0171723725453939E-2</v>
      </c>
      <c r="O292" s="108">
        <f t="shared" si="76"/>
        <v>1.9979606806311011E-2</v>
      </c>
      <c r="P292" s="108">
        <f t="shared" si="76"/>
        <v>1.9716777118531374E-2</v>
      </c>
      <c r="Q292" s="108">
        <f t="shared" si="76"/>
        <v>1.9447885113894326E-2</v>
      </c>
      <c r="R292" s="108">
        <f t="shared" si="76"/>
        <v>1.9202833325238467E-2</v>
      </c>
      <c r="S292" s="108">
        <f t="shared" si="76"/>
        <v>1.8994367010779035E-2</v>
      </c>
      <c r="T292" s="108">
        <f t="shared" si="76"/>
        <v>1.882681979287882E-2</v>
      </c>
      <c r="U292" s="108">
        <f t="shared" si="76"/>
        <v>1.8700502804638863E-2</v>
      </c>
      <c r="V292" s="108">
        <f t="shared" si="76"/>
        <v>1.8613911117302921E-2</v>
      </c>
      <c r="W292" s="108">
        <f t="shared" si="76"/>
        <v>1.8527844454055489E-2</v>
      </c>
      <c r="X292" s="108">
        <f t="shared" si="76"/>
        <v>1.8420822490890797E-2</v>
      </c>
      <c r="Y292" s="108">
        <f t="shared" si="76"/>
        <v>1.8308116488047879E-2</v>
      </c>
      <c r="Z292" s="108">
        <f t="shared" si="76"/>
        <v>1.8206104336130312E-2</v>
      </c>
      <c r="AA292" s="108">
        <f t="shared" si="76"/>
        <v>1.8122366512886699E-2</v>
      </c>
      <c r="AB292" s="108">
        <f t="shared" si="76"/>
        <v>1.8060093431684441E-2</v>
      </c>
      <c r="AC292" s="108">
        <f t="shared" si="76"/>
        <v>1.8018821176294546E-2</v>
      </c>
      <c r="AD292" s="108">
        <f t="shared" si="76"/>
        <v>1.7996376266773955E-2</v>
      </c>
      <c r="AE292" s="108">
        <f t="shared" si="76"/>
        <v>1.7990580337485504E-2</v>
      </c>
      <c r="AF292" s="108">
        <f t="shared" si="76"/>
        <v>1.7999736925029475E-2</v>
      </c>
      <c r="AG292" s="108">
        <f t="shared" si="76"/>
        <v>1.8019332047557252E-2</v>
      </c>
      <c r="AH292" s="108">
        <f t="shared" si="76"/>
        <v>1.8046025278557042E-2</v>
      </c>
      <c r="AI292" s="108">
        <f t="shared" si="76"/>
        <v>1.8080542999616589E-2</v>
      </c>
      <c r="AJ292" s="108">
        <f t="shared" si="76"/>
        <v>1.8123284238106614E-2</v>
      </c>
      <c r="AK292" s="108">
        <f t="shared" si="76"/>
        <v>1.8174232309124332E-2</v>
      </c>
      <c r="AL292" s="108">
        <f t="shared" si="76"/>
        <v>1.8233161957419402E-2</v>
      </c>
      <c r="AM292" s="108">
        <f t="shared" si="76"/>
        <v>1.8299757736027451E-2</v>
      </c>
      <c r="AN292" s="108">
        <f t="shared" si="76"/>
        <v>1.8373677388757528E-2</v>
      </c>
      <c r="AO292" s="108">
        <f t="shared" si="76"/>
        <v>1.8454584375070898E-2</v>
      </c>
      <c r="AP292" s="108">
        <f t="shared" si="76"/>
        <v>1.8542163344027442E-2</v>
      </c>
      <c r="AQ292" s="108">
        <f t="shared" si="76"/>
        <v>1.8636126364856384E-2</v>
      </c>
      <c r="AR292" s="108">
        <f t="shared" si="76"/>
        <v>1.8736214294510122E-2</v>
      </c>
      <c r="AS292" s="108">
        <f t="shared" si="76"/>
        <v>1.8842195708726372E-2</v>
      </c>
      <c r="AT292" s="108">
        <f t="shared" si="76"/>
        <v>1.8953864714313807E-2</v>
      </c>
      <c r="AU292" s="108">
        <f t="shared" si="76"/>
        <v>1.9071038335883247E-2</v>
      </c>
      <c r="AV292" s="108">
        <f t="shared" si="76"/>
        <v>1.9193553822349486E-2</v>
      </c>
      <c r="AW292" s="108">
        <f t="shared" si="76"/>
        <v>1.9321266027571064E-2</v>
      </c>
      <c r="AX292" s="108">
        <f t="shared" si="76"/>
        <v>1.9454044916661219E-2</v>
      </c>
      <c r="AY292" s="108">
        <f t="shared" si="76"/>
        <v>1.9591773195346471E-2</v>
      </c>
      <c r="AZ292" s="108">
        <f t="shared" si="76"/>
        <v>1.9734344031767392E-2</v>
      </c>
      <c r="BA292" s="108">
        <f t="shared" si="76"/>
        <v>1.9881658825562715E-2</v>
      </c>
      <c r="BB292" s="108">
        <f t="shared" si="76"/>
        <v>2.003362497080223E-2</v>
      </c>
      <c r="BC292" s="108">
        <f t="shared" si="76"/>
        <v>2.0190153553393896E-2</v>
      </c>
      <c r="BD292" s="108">
        <f t="shared" si="76"/>
        <v>2.0351156917886779E-2</v>
      </c>
      <c r="BE292" s="108">
        <f t="shared" si="76"/>
        <v>2.0516546032109229E-2</v>
      </c>
      <c r="BF292" s="108">
        <f t="shared" si="76"/>
        <v>2.0686227570484186E-2</v>
      </c>
      <c r="BG292" s="108">
        <f t="shared" si="76"/>
        <v>2.0860100628298517E-2</v>
      </c>
      <c r="BH292" s="108">
        <f t="shared" si="76"/>
        <v>2.1038052970229568E-2</v>
      </c>
      <c r="BI292" s="108">
        <f t="shared" si="76"/>
        <v>2.1219956708021986E-2</v>
      </c>
      <c r="DR292" s="109"/>
    </row>
    <row r="293" spans="1:122" s="108" customFormat="1" x14ac:dyDescent="0.2">
      <c r="A293" s="108" t="s">
        <v>11</v>
      </c>
      <c r="B293" s="108">
        <f t="shared" si="76"/>
        <v>2.8629490532423654E-2</v>
      </c>
      <c r="C293" s="108">
        <f t="shared" si="76"/>
        <v>2.7622805750227419E-2</v>
      </c>
      <c r="D293" s="108">
        <f t="shared" si="76"/>
        <v>2.4526210318183972E-2</v>
      </c>
      <c r="E293" s="108">
        <f t="shared" si="76"/>
        <v>2.1872749059658875E-2</v>
      </c>
      <c r="F293" s="108">
        <f t="shared" si="76"/>
        <v>1.9824146572110415E-2</v>
      </c>
      <c r="G293" s="108">
        <f t="shared" si="76"/>
        <v>1.8359681170378245E-2</v>
      </c>
      <c r="H293" s="108">
        <f t="shared" si="76"/>
        <v>1.7190122580807377E-2</v>
      </c>
      <c r="I293" s="108">
        <f t="shared" si="76"/>
        <v>1.6085631884186768E-2</v>
      </c>
      <c r="J293" s="108">
        <f t="shared" si="76"/>
        <v>1.5052102472492434E-2</v>
      </c>
      <c r="K293" s="108">
        <f t="shared" si="76"/>
        <v>1.4094272675459967E-2</v>
      </c>
      <c r="L293" s="108">
        <f t="shared" si="76"/>
        <v>1.3598803936692128E-2</v>
      </c>
      <c r="M293" s="108">
        <f t="shared" si="76"/>
        <v>1.3472301453851993E-2</v>
      </c>
      <c r="N293" s="108">
        <f t="shared" si="76"/>
        <v>1.3630753479934903E-2</v>
      </c>
      <c r="O293" s="108">
        <f t="shared" si="76"/>
        <v>1.3701852028701483E-2</v>
      </c>
      <c r="P293" s="108">
        <f t="shared" si="76"/>
        <v>1.3740618700978402E-2</v>
      </c>
      <c r="Q293" s="108">
        <f t="shared" si="76"/>
        <v>1.3774267343273614E-2</v>
      </c>
      <c r="R293" s="108">
        <f t="shared" si="76"/>
        <v>1.3816314515978754E-2</v>
      </c>
      <c r="S293" s="108">
        <f t="shared" si="76"/>
        <v>1.3873351519343513E-2</v>
      </c>
      <c r="T293" s="108">
        <f t="shared" si="76"/>
        <v>1.3948429112946973E-2</v>
      </c>
      <c r="U293" s="108">
        <f t="shared" si="76"/>
        <v>1.404279222032814E-2</v>
      </c>
      <c r="V293" s="108">
        <f t="shared" si="76"/>
        <v>1.4156781757186486E-2</v>
      </c>
      <c r="W293" s="108">
        <f t="shared" si="76"/>
        <v>1.4247437632725185E-2</v>
      </c>
      <c r="X293" s="108">
        <f t="shared" si="76"/>
        <v>1.4290906526913694E-2</v>
      </c>
      <c r="Y293" s="108">
        <f t="shared" si="76"/>
        <v>1.4309694782948799E-2</v>
      </c>
      <c r="Z293" s="108">
        <f t="shared" si="76"/>
        <v>1.4322822790027655E-2</v>
      </c>
      <c r="AA293" s="108">
        <f t="shared" si="76"/>
        <v>1.4340083594392346E-2</v>
      </c>
      <c r="AB293" s="108">
        <f t="shared" si="76"/>
        <v>1.4366456598497611E-2</v>
      </c>
      <c r="AC293" s="108">
        <f t="shared" si="76"/>
        <v>1.4401046679561432E-2</v>
      </c>
      <c r="AD293" s="108">
        <f t="shared" si="76"/>
        <v>1.4438976827244024E-2</v>
      </c>
      <c r="AE293" s="108">
        <f t="shared" si="76"/>
        <v>1.4479558741450725E-2</v>
      </c>
      <c r="AF293" s="108">
        <f t="shared" si="76"/>
        <v>1.452331002285177E-2</v>
      </c>
      <c r="AG293" s="108">
        <f t="shared" si="76"/>
        <v>1.4570775481354858E-2</v>
      </c>
      <c r="AH293" s="108">
        <f t="shared" si="76"/>
        <v>1.4622112214965014E-2</v>
      </c>
      <c r="AI293" s="108">
        <f t="shared" si="76"/>
        <v>1.4677603781891814E-2</v>
      </c>
      <c r="AJ293" s="108">
        <f t="shared" si="76"/>
        <v>1.4737729519460742E-2</v>
      </c>
      <c r="AK293" s="108">
        <f t="shared" si="76"/>
        <v>1.4802761558337773E-2</v>
      </c>
      <c r="AL293" s="108">
        <f t="shared" si="76"/>
        <v>1.4872809269239467E-2</v>
      </c>
      <c r="AM293" s="108">
        <f t="shared" si="76"/>
        <v>1.4947870941009939E-2</v>
      </c>
      <c r="AN293" s="108">
        <f t="shared" si="76"/>
        <v>1.502787581590735E-2</v>
      </c>
      <c r="AO293" s="108">
        <f t="shared" si="76"/>
        <v>1.5112714837678502E-2</v>
      </c>
      <c r="AP293" s="108">
        <f t="shared" si="76"/>
        <v>1.5202261631157551E-2</v>
      </c>
      <c r="AQ293" s="108">
        <f t="shared" si="76"/>
        <v>1.5296385998820139E-2</v>
      </c>
      <c r="AR293" s="108">
        <f t="shared" si="76"/>
        <v>1.5394962074534285E-2</v>
      </c>
      <c r="AS293" s="108">
        <f t="shared" si="76"/>
        <v>1.5497872841807194E-2</v>
      </c>
      <c r="AT293" s="108">
        <f t="shared" si="76"/>
        <v>1.5605012268898868E-2</v>
      </c>
      <c r="AU293" s="108">
        <f t="shared" si="76"/>
        <v>1.571628593136306E-2</v>
      </c>
      <c r="AV293" s="108">
        <f t="shared" si="76"/>
        <v>1.5831610703248403E-2</v>
      </c>
      <c r="AW293" s="108">
        <f t="shared" si="76"/>
        <v>1.5950913891363421E-2</v>
      </c>
      <c r="AX293" s="108">
        <f t="shared" si="76"/>
        <v>1.6074132044488692E-2</v>
      </c>
      <c r="AY293" s="108">
        <f t="shared" si="76"/>
        <v>1.6201209573463424E-2</v>
      </c>
      <c r="AZ293" s="108">
        <f t="shared" si="76"/>
        <v>1.633209725422775E-2</v>
      </c>
      <c r="BA293" s="108">
        <f t="shared" si="76"/>
        <v>1.6466750643375036E-2</v>
      </c>
      <c r="BB293" s="108">
        <f t="shared" si="76"/>
        <v>1.660512840690653E-2</v>
      </c>
      <c r="BC293" s="108">
        <f t="shared" si="76"/>
        <v>1.6747190542446277E-2</v>
      </c>
      <c r="BD293" s="108">
        <f t="shared" si="76"/>
        <v>1.6892896459689156E-2</v>
      </c>
      <c r="BE293" s="108">
        <f t="shared" si="76"/>
        <v>1.7042202871098644E-2</v>
      </c>
      <c r="BF293" s="108">
        <f t="shared" si="76"/>
        <v>1.7195061433530934E-2</v>
      </c>
      <c r="BG293" s="108">
        <f t="shared" si="76"/>
        <v>1.7351416070911608E-2</v>
      </c>
      <c r="BH293" s="108">
        <f t="shared" si="76"/>
        <v>1.7511199898266296E-2</v>
      </c>
      <c r="BI293" s="108">
        <f t="shared" si="76"/>
        <v>1.767433165874777E-2</v>
      </c>
      <c r="DR293" s="109"/>
    </row>
    <row r="294" spans="1:122" s="108" customFormat="1" x14ac:dyDescent="0.2">
      <c r="A294" s="108" t="s">
        <v>42</v>
      </c>
      <c r="B294" s="108">
        <f t="shared" si="76"/>
        <v>1.3995472392031199E-2</v>
      </c>
      <c r="C294" s="108">
        <f t="shared" si="76"/>
        <v>1.3420912658148501E-2</v>
      </c>
      <c r="D294" s="108">
        <f t="shared" si="76"/>
        <v>1.3650375894610666E-2</v>
      </c>
      <c r="E294" s="108">
        <f t="shared" si="76"/>
        <v>1.3744556117375285E-2</v>
      </c>
      <c r="F294" s="108">
        <f t="shared" si="76"/>
        <v>1.3799016214598525E-2</v>
      </c>
      <c r="G294" s="108">
        <f t="shared" si="76"/>
        <v>1.3880882569572038E-2</v>
      </c>
      <c r="H294" s="108">
        <f t="shared" si="76"/>
        <v>1.3968384857256823E-2</v>
      </c>
      <c r="I294" s="108">
        <f t="shared" si="76"/>
        <v>1.3972498894322616E-2</v>
      </c>
      <c r="J294" s="108">
        <f t="shared" si="76"/>
        <v>1.3907786901244369E-2</v>
      </c>
      <c r="K294" s="108">
        <f t="shared" si="76"/>
        <v>1.3790935858270039E-2</v>
      </c>
      <c r="L294" s="108">
        <f t="shared" si="76"/>
        <v>1.3868710173792469E-2</v>
      </c>
      <c r="M294" s="108">
        <f t="shared" si="76"/>
        <v>1.4133924607441508E-2</v>
      </c>
      <c r="N294" s="108">
        <f t="shared" si="76"/>
        <v>1.4495944181449784E-2</v>
      </c>
      <c r="O294" s="108">
        <f t="shared" si="76"/>
        <v>1.4817548520229129E-2</v>
      </c>
      <c r="P294" s="108">
        <f t="shared" si="76"/>
        <v>1.511330113914796E-2</v>
      </c>
      <c r="Q294" s="108">
        <f t="shared" si="76"/>
        <v>1.5391459306485368E-2</v>
      </c>
      <c r="R294" s="108">
        <f t="shared" si="76"/>
        <v>1.5657333596893929E-2</v>
      </c>
      <c r="S294" s="108">
        <f t="shared" si="76"/>
        <v>1.5914654745758341E-2</v>
      </c>
      <c r="T294" s="108">
        <f t="shared" si="76"/>
        <v>1.6166215680941776E-2</v>
      </c>
      <c r="U294" s="108">
        <f t="shared" si="76"/>
        <v>1.641421183862744E-2</v>
      </c>
      <c r="V294" s="108">
        <f t="shared" si="76"/>
        <v>1.6660437437064631E-2</v>
      </c>
      <c r="W294" s="108">
        <f t="shared" si="76"/>
        <v>1.6889683477500021E-2</v>
      </c>
      <c r="X294" s="108">
        <f t="shared" si="76"/>
        <v>1.7093546989157323E-2</v>
      </c>
      <c r="Y294" s="108">
        <f t="shared" si="76"/>
        <v>1.727585296409662E-2</v>
      </c>
      <c r="Z294" s="108">
        <f t="shared" si="76"/>
        <v>1.7447983370283904E-2</v>
      </c>
      <c r="AA294" s="108">
        <f t="shared" si="76"/>
        <v>1.7616577987654591E-2</v>
      </c>
      <c r="AB294" s="108">
        <f t="shared" si="76"/>
        <v>1.7785740394469993E-2</v>
      </c>
      <c r="AC294" s="108">
        <f t="shared" si="76"/>
        <v>1.7958222112350212E-2</v>
      </c>
      <c r="AD294" s="108">
        <f t="shared" si="76"/>
        <v>1.8123463305911636E-2</v>
      </c>
      <c r="AE294" s="108">
        <f t="shared" si="76"/>
        <v>1.8283393697410777E-2</v>
      </c>
      <c r="AF294" s="108">
        <f t="shared" si="76"/>
        <v>1.8439682413481821E-2</v>
      </c>
      <c r="AG294" s="108">
        <f t="shared" si="76"/>
        <v>1.8594053688303008E-2</v>
      </c>
      <c r="AH294" s="108">
        <f t="shared" si="76"/>
        <v>1.8747369461318445E-2</v>
      </c>
      <c r="AI294" s="108">
        <f t="shared" si="76"/>
        <v>1.8899895861203726E-2</v>
      </c>
      <c r="AJ294" s="108">
        <f t="shared" si="76"/>
        <v>1.9052380500035555E-2</v>
      </c>
      <c r="AK294" s="108">
        <f t="shared" si="76"/>
        <v>1.9205462644716904E-2</v>
      </c>
      <c r="AL294" s="108">
        <f t="shared" si="76"/>
        <v>1.9359664221439456E-2</v>
      </c>
      <c r="AM294" s="108">
        <f t="shared" si="76"/>
        <v>1.9515408154254628E-2</v>
      </c>
      <c r="AN294" s="108">
        <f t="shared" si="76"/>
        <v>1.9673040338415677E-2</v>
      </c>
      <c r="AO294" s="108">
        <f t="shared" si="76"/>
        <v>1.9832849188232502E-2</v>
      </c>
      <c r="AP294" s="108">
        <f t="shared" si="76"/>
        <v>1.9995081014692762E-2</v>
      </c>
      <c r="AQ294" s="108">
        <f t="shared" si="76"/>
        <v>2.0159951308382242E-2</v>
      </c>
      <c r="AR294" s="108">
        <f t="shared" si="76"/>
        <v>2.0327652653046018E-2</v>
      </c>
      <c r="AS294" s="108">
        <f t="shared" si="76"/>
        <v>2.0498360102601417E-2</v>
      </c>
      <c r="AT294" s="108">
        <f t="shared" si="76"/>
        <v>2.0672234745827731E-2</v>
      </c>
      <c r="AU294" s="108">
        <f t="shared" si="76"/>
        <v>2.0849426015291762E-2</v>
      </c>
      <c r="AV294" s="108">
        <f t="shared" si="76"/>
        <v>2.103007313720304E-2</v>
      </c>
      <c r="AW294" s="108">
        <f t="shared" si="76"/>
        <v>2.1214305989224753E-2</v>
      </c>
      <c r="AX294" s="108">
        <f t="shared" si="76"/>
        <v>2.1402245536274334E-2</v>
      </c>
      <c r="AY294" s="108">
        <f t="shared" si="76"/>
        <v>2.1594003944963636E-2</v>
      </c>
      <c r="AZ294" s="108">
        <f t="shared" si="76"/>
        <v>2.1789684428678905E-2</v>
      </c>
      <c r="BA294" s="108">
        <f t="shared" si="76"/>
        <v>2.1989380841056845E-2</v>
      </c>
      <c r="BB294" s="108">
        <f t="shared" si="76"/>
        <v>2.2193177010729731E-2</v>
      </c>
      <c r="BC294" s="108">
        <f t="shared" si="76"/>
        <v>2.2401145790976074E-2</v>
      </c>
      <c r="BD294" s="108">
        <f t="shared" si="76"/>
        <v>2.2613347781751243E-2</v>
      </c>
      <c r="BE294" s="108">
        <f t="shared" si="76"/>
        <v>2.2829829666821424E-2</v>
      </c>
      <c r="BF294" s="108">
        <f t="shared" si="76"/>
        <v>2.3050622094453656E-2</v>
      </c>
      <c r="BG294" s="108">
        <f t="shared" si="76"/>
        <v>2.3275737016004671E-2</v>
      </c>
      <c r="BH294" s="108">
        <f t="shared" si="76"/>
        <v>2.3505164383045781E-2</v>
      </c>
      <c r="BI294" s="108">
        <f t="shared" si="76"/>
        <v>2.3738868091162307E-2</v>
      </c>
      <c r="DR294" s="109"/>
    </row>
    <row r="295" spans="1:122" s="108" customFormat="1" x14ac:dyDescent="0.2">
      <c r="A295" s="108" t="s">
        <v>13</v>
      </c>
      <c r="B295" s="108">
        <f t="shared" si="76"/>
        <v>9.5129397902204954E-2</v>
      </c>
      <c r="C295" s="108">
        <f t="shared" si="76"/>
        <v>0.14576956530736002</v>
      </c>
      <c r="D295" s="108">
        <f t="shared" si="76"/>
        <v>0.14898903817049267</v>
      </c>
      <c r="E295" s="108">
        <f t="shared" si="76"/>
        <v>0.14873439405864602</v>
      </c>
      <c r="F295" s="108">
        <f t="shared" si="76"/>
        <v>0.14646013476774125</v>
      </c>
      <c r="G295" s="108">
        <f t="shared" si="76"/>
        <v>0.14378966412794161</v>
      </c>
      <c r="H295" s="108">
        <f t="shared" si="76"/>
        <v>0.14181132794587881</v>
      </c>
      <c r="I295" s="108">
        <f t="shared" si="76"/>
        <v>0.13916322067934822</v>
      </c>
      <c r="J295" s="108">
        <f t="shared" si="76"/>
        <v>0.1359645642218309</v>
      </c>
      <c r="K295" s="108">
        <f t="shared" si="76"/>
        <v>0.13216956649951392</v>
      </c>
      <c r="L295" s="108">
        <f t="shared" si="76"/>
        <v>0.13061639780844328</v>
      </c>
      <c r="M295" s="108">
        <f t="shared" si="76"/>
        <v>0.13253388067510005</v>
      </c>
      <c r="N295" s="108">
        <f t="shared" si="76"/>
        <v>0.13000342612327914</v>
      </c>
      <c r="O295" s="108">
        <f t="shared" si="76"/>
        <v>0.12903936877382938</v>
      </c>
      <c r="P295" s="108">
        <f t="shared" si="76"/>
        <v>0.12878130865675586</v>
      </c>
      <c r="Q295" s="108">
        <f t="shared" ref="Q295:BI295" si="77">+Q281/Q$288</f>
        <v>0.12881075543009574</v>
      </c>
      <c r="R295" s="108">
        <f t="shared" si="77"/>
        <v>0.12892471834841865</v>
      </c>
      <c r="S295" s="108">
        <f t="shared" si="77"/>
        <v>0.12902521941570863</v>
      </c>
      <c r="T295" s="108">
        <f t="shared" si="77"/>
        <v>0.12906594342039829</v>
      </c>
      <c r="U295" s="108">
        <f t="shared" si="77"/>
        <v>0.12902594366719444</v>
      </c>
      <c r="V295" s="108">
        <f t="shared" si="77"/>
        <v>0.12889655698368127</v>
      </c>
      <c r="W295" s="108">
        <f t="shared" si="77"/>
        <v>0.12854162754602461</v>
      </c>
      <c r="X295" s="108">
        <f t="shared" si="77"/>
        <v>0.12788734035793425</v>
      </c>
      <c r="Y295" s="108">
        <f t="shared" si="77"/>
        <v>0.12696416139215014</v>
      </c>
      <c r="Z295" s="108">
        <f t="shared" si="77"/>
        <v>0.12585938112251358</v>
      </c>
      <c r="AA295" s="108">
        <f t="shared" si="77"/>
        <v>0.12462046942530508</v>
      </c>
      <c r="AB295" s="108">
        <f t="shared" si="77"/>
        <v>0.12327367735735066</v>
      </c>
      <c r="AC295" s="108">
        <f t="shared" si="77"/>
        <v>0.12182912291610051</v>
      </c>
      <c r="AD295" s="108">
        <f t="shared" si="77"/>
        <v>0.12027759068128804</v>
      </c>
      <c r="AE295" s="108">
        <f t="shared" si="77"/>
        <v>0.11865440041661091</v>
      </c>
      <c r="AF295" s="108">
        <f t="shared" si="77"/>
        <v>0.11699124085341674</v>
      </c>
      <c r="AG295" s="108">
        <f t="shared" si="77"/>
        <v>0.11527773825673347</v>
      </c>
      <c r="AH295" s="108">
        <f t="shared" si="77"/>
        <v>0.11352374318817476</v>
      </c>
      <c r="AI295" s="108">
        <f t="shared" si="77"/>
        <v>0.11177525478867653</v>
      </c>
      <c r="AJ295" s="108">
        <f t="shared" si="77"/>
        <v>0.11004857369172177</v>
      </c>
      <c r="AK295" s="108">
        <f t="shared" si="77"/>
        <v>0.10835008044457073</v>
      </c>
      <c r="AL295" s="108">
        <f t="shared" si="77"/>
        <v>0.10668105305834213</v>
      </c>
      <c r="AM295" s="108">
        <f t="shared" si="77"/>
        <v>0.10504011438978005</v>
      </c>
      <c r="AN295" s="108">
        <f t="shared" si="77"/>
        <v>0.10342458123395595</v>
      </c>
      <c r="AO295" s="108">
        <f t="shared" si="77"/>
        <v>0.10183121643422911</v>
      </c>
      <c r="AP295" s="108">
        <f t="shared" si="77"/>
        <v>0.10025664762782097</v>
      </c>
      <c r="AQ295" s="108">
        <f t="shared" si="77"/>
        <v>9.8697596579653699E-2</v>
      </c>
      <c r="AR295" s="108">
        <f t="shared" si="77"/>
        <v>9.715099942001254E-2</v>
      </c>
      <c r="AS295" s="108">
        <f t="shared" si="77"/>
        <v>9.5614063599843646E-2</v>
      </c>
      <c r="AT295" s="108">
        <f t="shared" si="77"/>
        <v>9.4084288297419036E-2</v>
      </c>
      <c r="AU295" s="108">
        <f t="shared" si="77"/>
        <v>9.2559464211857956E-2</v>
      </c>
      <c r="AV295" s="108">
        <f t="shared" si="77"/>
        <v>9.1037662408330625E-2</v>
      </c>
      <c r="AW295" s="108">
        <f t="shared" si="77"/>
        <v>8.9517218140557575E-2</v>
      </c>
      <c r="AX295" s="108">
        <f t="shared" si="77"/>
        <v>8.7996713290823911E-2</v>
      </c>
      <c r="AY295" s="108">
        <f t="shared" si="77"/>
        <v>8.6474959642152488E-2</v>
      </c>
      <c r="AZ295" s="108">
        <f t="shared" si="77"/>
        <v>8.4950984295233734E-2</v>
      </c>
      <c r="BA295" s="108">
        <f t="shared" si="77"/>
        <v>8.342401796774096E-2</v>
      </c>
      <c r="BB295" s="108">
        <f t="shared" si="77"/>
        <v>8.1893486547095606E-2</v>
      </c>
      <c r="BC295" s="108">
        <f t="shared" si="77"/>
        <v>8.0359006035601394E-2</v>
      </c>
      <c r="BD295" s="108">
        <f t="shared" si="77"/>
        <v>7.8820380881833463E-2</v>
      </c>
      <c r="BE295" s="108">
        <f t="shared" si="77"/>
        <v>7.7277605603541424E-2</v>
      </c>
      <c r="BF295" s="108">
        <f t="shared" si="77"/>
        <v>7.5730869555214714E-2</v>
      </c>
      <c r="BG295" s="108">
        <f t="shared" si="77"/>
        <v>7.418056466533092E-2</v>
      </c>
      <c r="BH295" s="108">
        <f t="shared" si="77"/>
        <v>7.2627295956865193E-2</v>
      </c>
      <c r="BI295" s="108">
        <f t="shared" si="77"/>
        <v>7.1071894666461466E-2</v>
      </c>
      <c r="DR295" s="109"/>
    </row>
    <row r="296" spans="1:122" s="108" customFormat="1" x14ac:dyDescent="0.2">
      <c r="A296" s="108" t="s">
        <v>14</v>
      </c>
      <c r="B296" s="108">
        <f t="shared" ref="B296:BI300" si="78">+B282/B$288</f>
        <v>4.2312779396374019E-2</v>
      </c>
      <c r="C296" s="108">
        <f t="shared" si="78"/>
        <v>5.6347761911898456E-2</v>
      </c>
      <c r="D296" s="108">
        <f t="shared" si="78"/>
        <v>6.5622963877835283E-2</v>
      </c>
      <c r="E296" s="108">
        <f t="shared" si="78"/>
        <v>7.4017393559428143E-2</v>
      </c>
      <c r="F296" s="108">
        <f t="shared" si="78"/>
        <v>8.1757825067883719E-2</v>
      </c>
      <c r="G296" s="108">
        <f t="shared" si="78"/>
        <v>8.8068720143139351E-2</v>
      </c>
      <c r="H296" s="108">
        <f t="shared" si="78"/>
        <v>9.3271330963263385E-2</v>
      </c>
      <c r="I296" s="108">
        <f t="shared" si="78"/>
        <v>9.7893765355503315E-2</v>
      </c>
      <c r="J296" s="108">
        <f t="shared" si="78"/>
        <v>0.10195291966164698</v>
      </c>
      <c r="K296" s="108">
        <f t="shared" si="78"/>
        <v>0.10550567367025741</v>
      </c>
      <c r="L296" s="108">
        <f t="shared" si="78"/>
        <v>0.10861867271269889</v>
      </c>
      <c r="M296" s="108">
        <f t="shared" si="78"/>
        <v>0.11150565421233512</v>
      </c>
      <c r="N296" s="108">
        <f t="shared" si="78"/>
        <v>0.11368867028101741</v>
      </c>
      <c r="O296" s="108">
        <f t="shared" si="78"/>
        <v>0.11599395383156497</v>
      </c>
      <c r="P296" s="108">
        <f t="shared" si="78"/>
        <v>0.11823300443509439</v>
      </c>
      <c r="Q296" s="108">
        <f t="shared" si="78"/>
        <v>0.12032029914759389</v>
      </c>
      <c r="R296" s="108">
        <f t="shared" si="78"/>
        <v>0.12222365789744755</v>
      </c>
      <c r="S296" s="108">
        <f t="shared" si="78"/>
        <v>0.12393768697906621</v>
      </c>
      <c r="T296" s="108">
        <f t="shared" si="78"/>
        <v>0.12546984327720212</v>
      </c>
      <c r="U296" s="108">
        <f t="shared" si="78"/>
        <v>0.12683323978562405</v>
      </c>
      <c r="V296" s="108">
        <f t="shared" si="78"/>
        <v>0.12804299253602572</v>
      </c>
      <c r="W296" s="108">
        <f t="shared" si="78"/>
        <v>0.12931654663655542</v>
      </c>
      <c r="X296" s="108">
        <f t="shared" si="78"/>
        <v>0.13077934653471923</v>
      </c>
      <c r="Y296" s="108">
        <f t="shared" si="78"/>
        <v>0.13223531965227969</v>
      </c>
      <c r="Z296" s="108">
        <f t="shared" si="78"/>
        <v>0.13365256020295982</v>
      </c>
      <c r="AA296" s="108">
        <f t="shared" si="78"/>
        <v>0.13501941613886406</v>
      </c>
      <c r="AB296" s="108">
        <f t="shared" si="78"/>
        <v>0.13633502981595841</v>
      </c>
      <c r="AC296" s="108">
        <f t="shared" si="78"/>
        <v>0.13761986882067442</v>
      </c>
      <c r="AD296" s="108">
        <f t="shared" si="78"/>
        <v>0.13890158984224724</v>
      </c>
      <c r="AE296" s="108">
        <f t="shared" si="78"/>
        <v>0.14017627969308896</v>
      </c>
      <c r="AF296" s="108">
        <f t="shared" si="78"/>
        <v>0.1414342245859124</v>
      </c>
      <c r="AG296" s="108">
        <f t="shared" si="78"/>
        <v>0.14267886527061763</v>
      </c>
      <c r="AH296" s="108">
        <f t="shared" si="78"/>
        <v>0.14390742719382674</v>
      </c>
      <c r="AI296" s="108">
        <f t="shared" si="78"/>
        <v>0.14510388088331364</v>
      </c>
      <c r="AJ296" s="108">
        <f t="shared" si="78"/>
        <v>0.1462623962411313</v>
      </c>
      <c r="AK296" s="108">
        <f t="shared" si="78"/>
        <v>0.14738131084322226</v>
      </c>
      <c r="AL296" s="108">
        <f t="shared" si="78"/>
        <v>0.14846139498786251</v>
      </c>
      <c r="AM296" s="108">
        <f t="shared" si="78"/>
        <v>0.14950481332738078</v>
      </c>
      <c r="AN296" s="108">
        <f t="shared" si="78"/>
        <v>0.15051447228755582</v>
      </c>
      <c r="AO296" s="108">
        <f t="shared" si="78"/>
        <v>0.1514936090101969</v>
      </c>
      <c r="AP296" s="108">
        <f t="shared" si="78"/>
        <v>0.15244553425652047</v>
      </c>
      <c r="AQ296" s="108">
        <f t="shared" si="78"/>
        <v>0.15337347443190069</v>
      </c>
      <c r="AR296" s="108">
        <f t="shared" si="78"/>
        <v>0.15428047780129533</v>
      </c>
      <c r="AS296" s="108">
        <f t="shared" si="78"/>
        <v>0.15516936231174616</v>
      </c>
      <c r="AT296" s="108">
        <f t="shared" si="78"/>
        <v>0.15604269022267001</v>
      </c>
      <c r="AU296" s="108">
        <f t="shared" si="78"/>
        <v>0.15690275973290721</v>
      </c>
      <c r="AV296" s="108">
        <f t="shared" si="78"/>
        <v>0.15775160704097321</v>
      </c>
      <c r="AW296" s="108">
        <f t="shared" si="78"/>
        <v>0.15859101441914689</v>
      </c>
      <c r="AX296" s="108">
        <f t="shared" si="78"/>
        <v>0.15942252131299881</v>
      </c>
      <c r="AY296" s="108">
        <f t="shared" si="78"/>
        <v>0.16024743643821499</v>
      </c>
      <c r="AZ296" s="108">
        <f t="shared" si="78"/>
        <v>0.16106684948972172</v>
      </c>
      <c r="BA296" s="108">
        <f t="shared" si="78"/>
        <v>0.16188164150347784</v>
      </c>
      <c r="BB296" s="108">
        <f t="shared" si="78"/>
        <v>0.16269249318450735</v>
      </c>
      <c r="BC296" s="108">
        <f t="shared" si="78"/>
        <v>0.16349989068013318</v>
      </c>
      <c r="BD296" s="108">
        <f t="shared" si="78"/>
        <v>0.16430412836571839</v>
      </c>
      <c r="BE296" s="108">
        <f t="shared" si="78"/>
        <v>0.16510530824365816</v>
      </c>
      <c r="BF296" s="108">
        <f t="shared" si="78"/>
        <v>0.16590333555174919</v>
      </c>
      <c r="BG296" s="108">
        <f t="shared" si="78"/>
        <v>0.166697910148356</v>
      </c>
      <c r="BH296" s="108">
        <f t="shared" si="78"/>
        <v>0.16748851320187946</v>
      </c>
      <c r="BI296" s="108">
        <f t="shared" si="78"/>
        <v>0.16827438867408778</v>
      </c>
      <c r="DR296" s="109"/>
    </row>
    <row r="297" spans="1:122" s="108" customFormat="1" x14ac:dyDescent="0.2">
      <c r="A297" s="108" t="s">
        <v>15</v>
      </c>
      <c r="B297" s="108">
        <f t="shared" si="78"/>
        <v>5.5634483169247073E-2</v>
      </c>
      <c r="C297" s="108">
        <f t="shared" si="78"/>
        <v>7.0787733254582E-2</v>
      </c>
      <c r="D297" s="108">
        <f t="shared" si="78"/>
        <v>7.7825441577992691E-2</v>
      </c>
      <c r="E297" s="108">
        <f t="shared" si="78"/>
        <v>8.3804026336413456E-2</v>
      </c>
      <c r="F297" s="108">
        <f t="shared" si="78"/>
        <v>8.8856797857080783E-2</v>
      </c>
      <c r="G297" s="108">
        <f t="shared" si="78"/>
        <v>9.2264658565787E-2</v>
      </c>
      <c r="H297" s="108">
        <f t="shared" si="78"/>
        <v>9.4937831534403383E-2</v>
      </c>
      <c r="I297" s="108">
        <f t="shared" si="78"/>
        <v>9.75076229934278E-2</v>
      </c>
      <c r="J297" s="108">
        <f t="shared" si="78"/>
        <v>0.10001974688481463</v>
      </c>
      <c r="K297" s="108">
        <f t="shared" si="78"/>
        <v>0.10253129052834616</v>
      </c>
      <c r="L297" s="108">
        <f t="shared" si="78"/>
        <v>0.10278748173802245</v>
      </c>
      <c r="M297" s="108">
        <f t="shared" si="78"/>
        <v>0.1004042391864676</v>
      </c>
      <c r="N297" s="108">
        <f t="shared" si="78"/>
        <v>0.10002454458718965</v>
      </c>
      <c r="O297" s="108">
        <f t="shared" si="78"/>
        <v>9.902639989291151E-2</v>
      </c>
      <c r="P297" s="108">
        <f t="shared" si="78"/>
        <v>9.7776639555670689E-2</v>
      </c>
      <c r="Q297" s="108">
        <f t="shared" si="78"/>
        <v>9.645750378310812E-2</v>
      </c>
      <c r="R297" s="108">
        <f t="shared" si="78"/>
        <v>9.5159361534214976E-2</v>
      </c>
      <c r="S297" s="108">
        <f t="shared" si="78"/>
        <v>9.3925863797781534E-2</v>
      </c>
      <c r="T297" s="108">
        <f t="shared" si="78"/>
        <v>9.2776533051923502E-2</v>
      </c>
      <c r="U297" s="108">
        <f t="shared" si="78"/>
        <v>9.1718402032932661E-2</v>
      </c>
      <c r="V297" s="108">
        <f t="shared" si="78"/>
        <v>9.07521121558824E-2</v>
      </c>
      <c r="W297" s="108">
        <f t="shared" si="78"/>
        <v>8.9989820631205128E-2</v>
      </c>
      <c r="X297" s="108">
        <f t="shared" si="78"/>
        <v>8.9485003848685185E-2</v>
      </c>
      <c r="Y297" s="108">
        <f t="shared" si="78"/>
        <v>8.9103383956399107E-2</v>
      </c>
      <c r="Z297" s="108">
        <f t="shared" si="78"/>
        <v>8.8819663418661557E-2</v>
      </c>
      <c r="AA297" s="108">
        <f t="shared" si="78"/>
        <v>8.8619423209202783E-2</v>
      </c>
      <c r="AB297" s="108">
        <f t="shared" si="78"/>
        <v>8.8494579228173567E-2</v>
      </c>
      <c r="AC297" s="108">
        <f t="shared" si="78"/>
        <v>8.8433856613191614E-2</v>
      </c>
      <c r="AD297" s="108">
        <f t="shared" si="78"/>
        <v>8.8452152455355829E-2</v>
      </c>
      <c r="AE297" s="108">
        <f t="shared" si="78"/>
        <v>8.8534461985674121E-2</v>
      </c>
      <c r="AF297" s="108">
        <f t="shared" si="78"/>
        <v>8.8669638317993571E-2</v>
      </c>
      <c r="AG297" s="108">
        <f t="shared" si="78"/>
        <v>8.8865572743584295E-2</v>
      </c>
      <c r="AH297" s="108">
        <f t="shared" si="78"/>
        <v>8.9122595729880114E-2</v>
      </c>
      <c r="AI297" s="108">
        <f t="shared" si="78"/>
        <v>8.9422255050777638E-2</v>
      </c>
      <c r="AJ297" s="108">
        <f t="shared" si="78"/>
        <v>8.9755038590623878E-2</v>
      </c>
      <c r="AK297" s="108">
        <f t="shared" si="78"/>
        <v>9.0115319269842467E-2</v>
      </c>
      <c r="AL297" s="108">
        <f t="shared" si="78"/>
        <v>9.0499653157666282E-2</v>
      </c>
      <c r="AM297" s="108">
        <f t="shared" si="78"/>
        <v>9.0905875474595832E-2</v>
      </c>
      <c r="AN297" s="108">
        <f t="shared" si="78"/>
        <v>9.1332594424044733E-2</v>
      </c>
      <c r="AO297" s="108">
        <f t="shared" si="78"/>
        <v>9.1778898896121855E-2</v>
      </c>
      <c r="AP297" s="108">
        <f t="shared" si="78"/>
        <v>9.2244184240154639E-2</v>
      </c>
      <c r="AQ297" s="108">
        <f t="shared" si="78"/>
        <v>9.2728045016813393E-2</v>
      </c>
      <c r="AR297" s="108">
        <f t="shared" si="78"/>
        <v>9.3230206909576063E-2</v>
      </c>
      <c r="AS297" s="108">
        <f t="shared" si="78"/>
        <v>9.375048225942792E-2</v>
      </c>
      <c r="AT297" s="108">
        <f t="shared" si="78"/>
        <v>9.4288740277473013E-2</v>
      </c>
      <c r="AU297" s="108">
        <f t="shared" si="78"/>
        <v>9.4844886599504311E-2</v>
      </c>
      <c r="AV297" s="108">
        <f t="shared" si="78"/>
        <v>9.5418848874835191E-2</v>
      </c>
      <c r="AW297" s="108">
        <f t="shared" si="78"/>
        <v>9.6010566256704621E-2</v>
      </c>
      <c r="AX297" s="108">
        <f t="shared" si="78"/>
        <v>9.6619981364766391E-2</v>
      </c>
      <c r="AY297" s="108">
        <f t="shared" si="78"/>
        <v>9.7247033723757217E-2</v>
      </c>
      <c r="AZ297" s="108">
        <f t="shared" si="78"/>
        <v>9.7891653955387944E-2</v>
      </c>
      <c r="BA297" s="108">
        <f t="shared" si="78"/>
        <v>9.8553758172941763E-2</v>
      </c>
      <c r="BB297" s="108">
        <f t="shared" si="78"/>
        <v>9.9233242134216346E-2</v>
      </c>
      <c r="BC297" s="108">
        <f t="shared" si="78"/>
        <v>9.9929974768606974E-2</v>
      </c>
      <c r="BD297" s="108">
        <f t="shared" si="78"/>
        <v>0.10064379072100645</v>
      </c>
      <c r="BE297" s="108">
        <f t="shared" si="78"/>
        <v>0.1013744815573934</v>
      </c>
      <c r="BF297" s="108">
        <f t="shared" si="78"/>
        <v>0.10212178526101036</v>
      </c>
      <c r="BG297" s="108">
        <f t="shared" si="78"/>
        <v>0.10288537361962104</v>
      </c>
      <c r="BH297" s="108">
        <f t="shared" si="78"/>
        <v>0.1036648370693533</v>
      </c>
      <c r="BI297" s="108">
        <f t="shared" si="78"/>
        <v>0.1044596665258027</v>
      </c>
      <c r="DR297" s="109"/>
    </row>
    <row r="298" spans="1:122" s="108" customFormat="1" x14ac:dyDescent="0.2">
      <c r="A298" s="108" t="s">
        <v>16</v>
      </c>
      <c r="B298" s="108">
        <f t="shared" si="78"/>
        <v>2.1928424509607726E-2</v>
      </c>
      <c r="C298" s="108">
        <f t="shared" si="78"/>
        <v>3.0159457383159557E-2</v>
      </c>
      <c r="D298" s="108">
        <f t="shared" si="78"/>
        <v>3.8717174712381501E-2</v>
      </c>
      <c r="E298" s="108">
        <f t="shared" si="78"/>
        <v>4.8244767664951345E-2</v>
      </c>
      <c r="F298" s="108">
        <f t="shared" si="78"/>
        <v>5.8546010075652397E-2</v>
      </c>
      <c r="G298" s="108">
        <f t="shared" si="78"/>
        <v>6.771816130405299E-2</v>
      </c>
      <c r="H298" s="108">
        <f t="shared" si="78"/>
        <v>7.5571861395493573E-2</v>
      </c>
      <c r="I298" s="108">
        <f t="shared" si="78"/>
        <v>8.3482452348559028E-2</v>
      </c>
      <c r="J298" s="108">
        <f t="shared" si="78"/>
        <v>9.1388293605532814E-2</v>
      </c>
      <c r="K298" s="108">
        <f t="shared" si="78"/>
        <v>9.9241351355904894E-2</v>
      </c>
      <c r="L298" s="108">
        <f t="shared" si="78"/>
        <v>0.10423918593437737</v>
      </c>
      <c r="M298" s="108">
        <f t="shared" si="78"/>
        <v>0.10648254184444512</v>
      </c>
      <c r="N298" s="108">
        <f t="shared" si="78"/>
        <v>0.1067035112418135</v>
      </c>
      <c r="O298" s="108">
        <f t="shared" si="78"/>
        <v>0.10745898652492239</v>
      </c>
      <c r="P298" s="108">
        <f t="shared" si="78"/>
        <v>0.10830635916076645</v>
      </c>
      <c r="Q298" s="108">
        <f t="shared" si="78"/>
        <v>0.10903991226935737</v>
      </c>
      <c r="R298" s="108">
        <f t="shared" si="78"/>
        <v>0.10957170904638976</v>
      </c>
      <c r="S298" s="108">
        <f t="shared" si="78"/>
        <v>0.10987258108387034</v>
      </c>
      <c r="T298" s="108">
        <f t="shared" si="78"/>
        <v>0.10994232981130259</v>
      </c>
      <c r="U298" s="108">
        <f t="shared" si="78"/>
        <v>0.10979450865305132</v>
      </c>
      <c r="V298" s="108">
        <f t="shared" si="78"/>
        <v>0.10944862778099369</v>
      </c>
      <c r="W298" s="108">
        <f t="shared" si="78"/>
        <v>0.10910597297796434</v>
      </c>
      <c r="X298" s="108">
        <f t="shared" si="78"/>
        <v>0.10887478719659288</v>
      </c>
      <c r="Y298" s="108">
        <f t="shared" si="78"/>
        <v>0.10909393978184159</v>
      </c>
      <c r="Z298" s="108">
        <f t="shared" si="78"/>
        <v>0.10949097920901579</v>
      </c>
      <c r="AA298" s="108">
        <f t="shared" si="78"/>
        <v>0.10993269295430712</v>
      </c>
      <c r="AB298" s="108">
        <f t="shared" si="78"/>
        <v>0.11035512242856726</v>
      </c>
      <c r="AC298" s="108">
        <f t="shared" si="78"/>
        <v>0.11077852652353697</v>
      </c>
      <c r="AD298" s="108">
        <f t="shared" si="78"/>
        <v>0.11119436264146355</v>
      </c>
      <c r="AE298" s="108">
        <f t="shared" si="78"/>
        <v>0.11161682340246411</v>
      </c>
      <c r="AF298" s="108">
        <f t="shared" si="78"/>
        <v>0.11204145036987739</v>
      </c>
      <c r="AG298" s="108">
        <f t="shared" si="78"/>
        <v>0.112468050893062</v>
      </c>
      <c r="AH298" s="108">
        <f t="shared" si="78"/>
        <v>0.11289317402388951</v>
      </c>
      <c r="AI298" s="108">
        <f t="shared" si="78"/>
        <v>0.11330414858713131</v>
      </c>
      <c r="AJ298" s="108">
        <f t="shared" si="78"/>
        <v>0.11369331541336085</v>
      </c>
      <c r="AK298" s="108">
        <f t="shared" si="78"/>
        <v>0.11405686202097046</v>
      </c>
      <c r="AL298" s="108">
        <f t="shared" si="78"/>
        <v>0.11439352572290588</v>
      </c>
      <c r="AM298" s="108">
        <f t="shared" si="78"/>
        <v>0.11470367238752512</v>
      </c>
      <c r="AN298" s="108">
        <f t="shared" si="78"/>
        <v>0.11498865356020585</v>
      </c>
      <c r="AO298" s="108">
        <f t="shared" si="78"/>
        <v>0.11525036913294626</v>
      </c>
      <c r="AP298" s="108">
        <f t="shared" si="78"/>
        <v>0.11549097685735722</v>
      </c>
      <c r="AQ298" s="108">
        <f t="shared" si="78"/>
        <v>0.11571270405966014</v>
      </c>
      <c r="AR298" s="108">
        <f t="shared" si="78"/>
        <v>0.11591772910388004</v>
      </c>
      <c r="AS298" s="108">
        <f t="shared" si="78"/>
        <v>0.11610810970175663</v>
      </c>
      <c r="AT298" s="108">
        <f t="shared" si="78"/>
        <v>0.1162857422231099</v>
      </c>
      <c r="AU298" s="108">
        <f t="shared" si="78"/>
        <v>0.11645234118242657</v>
      </c>
      <c r="AV298" s="108">
        <f t="shared" si="78"/>
        <v>0.11660943156870375</v>
      </c>
      <c r="AW298" s="108">
        <f t="shared" si="78"/>
        <v>0.11675834907574531</v>
      </c>
      <c r="AX298" s="108">
        <f t="shared" si="78"/>
        <v>0.11690024490976247</v>
      </c>
      <c r="AY298" s="108">
        <f t="shared" si="78"/>
        <v>0.11703609294034405</v>
      </c>
      <c r="AZ298" s="108">
        <f t="shared" si="78"/>
        <v>0.11716669768799853</v>
      </c>
      <c r="BA298" s="108">
        <f t="shared" si="78"/>
        <v>0.11729270212213806</v>
      </c>
      <c r="BB298" s="108">
        <f t="shared" si="78"/>
        <v>0.117414594556038</v>
      </c>
      <c r="BC298" s="108">
        <f t="shared" si="78"/>
        <v>0.11753271412300109</v>
      </c>
      <c r="BD298" s="108">
        <f t="shared" si="78"/>
        <v>0.11764725443669236</v>
      </c>
      <c r="BE298" s="108">
        <f t="shared" si="78"/>
        <v>0.11775826510325199</v>
      </c>
      <c r="BF298" s="108">
        <f t="shared" si="78"/>
        <v>0.11786565078114139</v>
      </c>
      <c r="BG298" s="108">
        <f t="shared" si="78"/>
        <v>0.11796916749032585</v>
      </c>
      <c r="BH298" s="108">
        <f t="shared" si="78"/>
        <v>0.11806841586674002</v>
      </c>
      <c r="BI298" s="108">
        <f t="shared" si="78"/>
        <v>0.11816283105163931</v>
      </c>
      <c r="DR298" s="109"/>
    </row>
    <row r="299" spans="1:122" s="108" customFormat="1" x14ac:dyDescent="0.2">
      <c r="A299" s="108" t="s">
        <v>17</v>
      </c>
      <c r="B299" s="108">
        <f t="shared" si="78"/>
        <v>7.9022988290557816E-2</v>
      </c>
      <c r="C299" s="108">
        <f t="shared" si="78"/>
        <v>8.7887618725615166E-2</v>
      </c>
      <c r="D299" s="108">
        <f t="shared" si="78"/>
        <v>9.2639044812013918E-2</v>
      </c>
      <c r="E299" s="108">
        <f t="shared" si="78"/>
        <v>9.6253848418838897E-2</v>
      </c>
      <c r="F299" s="108">
        <f t="shared" si="78"/>
        <v>9.8360607039164355E-2</v>
      </c>
      <c r="G299" s="108">
        <f t="shared" si="78"/>
        <v>9.9388641007717562E-2</v>
      </c>
      <c r="H299" s="108">
        <f t="shared" si="78"/>
        <v>0.10010660307843251</v>
      </c>
      <c r="I299" s="108">
        <f t="shared" si="78"/>
        <v>0.10045144106734412</v>
      </c>
      <c r="J299" s="108">
        <f t="shared" si="78"/>
        <v>0.10049355344011117</v>
      </c>
      <c r="K299" s="108">
        <f t="shared" si="78"/>
        <v>0.10032676866041497</v>
      </c>
      <c r="L299" s="108">
        <f t="shared" si="78"/>
        <v>0.10015706541105421</v>
      </c>
      <c r="M299" s="108">
        <f t="shared" si="78"/>
        <v>9.9700704206574731E-2</v>
      </c>
      <c r="N299" s="108">
        <f t="shared" si="78"/>
        <v>0.10076823775107453</v>
      </c>
      <c r="O299" s="108">
        <f t="shared" si="78"/>
        <v>0.10126239778358827</v>
      </c>
      <c r="P299" s="108">
        <f t="shared" si="78"/>
        <v>0.10147024173605095</v>
      </c>
      <c r="Q299" s="108">
        <f t="shared" si="78"/>
        <v>0.10154025241076831</v>
      </c>
      <c r="R299" s="108">
        <f t="shared" si="78"/>
        <v>0.10155228762732331</v>
      </c>
      <c r="S299" s="108">
        <f t="shared" si="78"/>
        <v>0.1015504904944865</v>
      </c>
      <c r="T299" s="108">
        <f t="shared" si="78"/>
        <v>0.10155977907955549</v>
      </c>
      <c r="U299" s="108">
        <f t="shared" si="78"/>
        <v>0.10159446451040659</v>
      </c>
      <c r="V299" s="108">
        <f t="shared" si="78"/>
        <v>0.10166288389518172</v>
      </c>
      <c r="W299" s="108">
        <f t="shared" si="78"/>
        <v>0.10185948342545337</v>
      </c>
      <c r="X299" s="108">
        <f t="shared" si="78"/>
        <v>0.10223512418033572</v>
      </c>
      <c r="Y299" s="108">
        <f t="shared" si="78"/>
        <v>0.10267635682886547</v>
      </c>
      <c r="Z299" s="108">
        <f t="shared" si="78"/>
        <v>0.10317661781500302</v>
      </c>
      <c r="AA299" s="108">
        <f t="shared" si="78"/>
        <v>0.10373361847123606</v>
      </c>
      <c r="AB299" s="108">
        <f t="shared" si="78"/>
        <v>0.10434760675402933</v>
      </c>
      <c r="AC299" s="108">
        <f t="shared" si="78"/>
        <v>0.10500299333378951</v>
      </c>
      <c r="AD299" s="108">
        <f t="shared" si="78"/>
        <v>0.10567625670865549</v>
      </c>
      <c r="AE299" s="108">
        <f t="shared" si="78"/>
        <v>0.10635847301131601</v>
      </c>
      <c r="AF299" s="108">
        <f t="shared" si="78"/>
        <v>0.10704882914121078</v>
      </c>
      <c r="AG299" s="108">
        <f t="shared" si="78"/>
        <v>0.10773539658070469</v>
      </c>
      <c r="AH299" s="108">
        <f t="shared" si="78"/>
        <v>0.1084104178943887</v>
      </c>
      <c r="AI299" s="108">
        <f t="shared" si="78"/>
        <v>0.10908350279857598</v>
      </c>
      <c r="AJ299" s="108">
        <f t="shared" si="78"/>
        <v>0.10976252073414705</v>
      </c>
      <c r="AK299" s="108">
        <f t="shared" si="78"/>
        <v>0.11045241195181907</v>
      </c>
      <c r="AL299" s="108">
        <f t="shared" si="78"/>
        <v>0.11115627548971908</v>
      </c>
      <c r="AM299" s="108">
        <f t="shared" si="78"/>
        <v>0.1118760784394963</v>
      </c>
      <c r="AN299" s="108">
        <f t="shared" si="78"/>
        <v>0.11261309691877694</v>
      </c>
      <c r="AO299" s="108">
        <f t="shared" si="78"/>
        <v>0.11336818855539475</v>
      </c>
      <c r="AP299" s="108">
        <f t="shared" si="78"/>
        <v>0.1141419594902232</v>
      </c>
      <c r="AQ299" s="108">
        <f t="shared" si="78"/>
        <v>0.11493486558541129</v>
      </c>
      <c r="AR299" s="108">
        <f t="shared" si="78"/>
        <v>0.1157472728495304</v>
      </c>
      <c r="AS299" s="108">
        <f t="shared" si="78"/>
        <v>0.11657949277010309</v>
      </c>
      <c r="AT299" s="108">
        <f t="shared" si="78"/>
        <v>0.11743180231625176</v>
      </c>
      <c r="AU299" s="108">
        <f t="shared" si="78"/>
        <v>0.11830445461898767</v>
      </c>
      <c r="AV299" s="108">
        <f t="shared" si="78"/>
        <v>0.11919768397281016</v>
      </c>
      <c r="AW299" s="108">
        <f t="shared" si="78"/>
        <v>0.12011170732471108</v>
      </c>
      <c r="AX299" s="108">
        <f t="shared" si="78"/>
        <v>0.12104672349858267</v>
      </c>
      <c r="AY299" s="108">
        <f t="shared" si="78"/>
        <v>0.12200291083395279</v>
      </c>
      <c r="AZ299" s="108">
        <f t="shared" si="78"/>
        <v>0.12298042356332053</v>
      </c>
      <c r="BA299" s="108">
        <f t="shared" si="78"/>
        <v>0.12397938702674374</v>
      </c>
      <c r="BB299" s="108">
        <f t="shared" si="78"/>
        <v>0.1249998916720335</v>
      </c>
      <c r="BC299" s="108">
        <f t="shared" si="78"/>
        <v>0.12604198568052255</v>
      </c>
      <c r="BD299" s="108">
        <f t="shared" si="78"/>
        <v>0.12710566597149117</v>
      </c>
      <c r="BE299" s="108">
        <f t="shared" si="78"/>
        <v>0.12819086726098758</v>
      </c>
      <c r="BF299" s="108">
        <f t="shared" si="78"/>
        <v>0.1292974487767298</v>
      </c>
      <c r="BG299" s="108">
        <f t="shared" si="78"/>
        <v>0.13042517815797447</v>
      </c>
      <c r="BH299" s="108">
        <f t="shared" si="78"/>
        <v>0.13157371199909842</v>
      </c>
      <c r="BI299" s="108">
        <f t="shared" si="78"/>
        <v>0.13274257243278059</v>
      </c>
      <c r="DR299" s="109"/>
    </row>
    <row r="300" spans="1:122" s="108" customFormat="1" x14ac:dyDescent="0.2">
      <c r="A300" s="108" t="s">
        <v>18</v>
      </c>
      <c r="B300" s="108">
        <f t="shared" si="78"/>
        <v>7.0573484902618333E-2</v>
      </c>
      <c r="C300" s="108">
        <f t="shared" si="78"/>
        <v>6.2706758606412324E-2</v>
      </c>
      <c r="D300" s="108">
        <f t="shared" si="78"/>
        <v>5.8604927789227962E-2</v>
      </c>
      <c r="E300" s="108">
        <f t="shared" si="78"/>
        <v>5.4704042358513082E-2</v>
      </c>
      <c r="F300" s="108">
        <f t="shared" si="78"/>
        <v>5.0816236304940164E-2</v>
      </c>
      <c r="G300" s="108">
        <f t="shared" si="78"/>
        <v>4.7240575696178018E-2</v>
      </c>
      <c r="H300" s="108">
        <f t="shared" si="78"/>
        <v>4.3945520351185326E-2</v>
      </c>
      <c r="I300" s="108">
        <f t="shared" si="78"/>
        <v>4.0969971001174013E-2</v>
      </c>
      <c r="J300" s="108">
        <f t="shared" si="78"/>
        <v>3.8280657523882211E-2</v>
      </c>
      <c r="K300" s="108">
        <f t="shared" si="78"/>
        <v>3.5839625297802484E-2</v>
      </c>
      <c r="L300" s="108">
        <f t="shared" si="78"/>
        <v>3.4189374520203403E-2</v>
      </c>
      <c r="M300" s="108">
        <f t="shared" si="78"/>
        <v>3.3128763308255905E-2</v>
      </c>
      <c r="N300" s="108">
        <f t="shared" si="78"/>
        <v>3.2717400626608301E-2</v>
      </c>
      <c r="O300" s="108">
        <f t="shared" si="78"/>
        <v>3.2137867094748744E-2</v>
      </c>
      <c r="P300" s="108">
        <f t="shared" si="78"/>
        <v>3.1525726951579819E-2</v>
      </c>
      <c r="Q300" s="108">
        <f t="shared" ref="Q300:BI300" si="79">+Q286/Q$288</f>
        <v>3.0943665064492424E-2</v>
      </c>
      <c r="R300" s="108">
        <f t="shared" si="79"/>
        <v>3.0418338445835399E-2</v>
      </c>
      <c r="S300" s="108">
        <f t="shared" si="79"/>
        <v>2.9958918923937011E-2</v>
      </c>
      <c r="T300" s="108">
        <f t="shared" si="79"/>
        <v>2.9566207399031791E-2</v>
      </c>
      <c r="U300" s="108">
        <f t="shared" si="79"/>
        <v>2.9237181353272287E-2</v>
      </c>
      <c r="V300" s="108">
        <f t="shared" si="79"/>
        <v>2.8967264151345446E-2</v>
      </c>
      <c r="W300" s="108">
        <f t="shared" si="79"/>
        <v>2.8692113775666155E-2</v>
      </c>
      <c r="X300" s="108">
        <f t="shared" si="79"/>
        <v>2.8377207628262738E-2</v>
      </c>
      <c r="Y300" s="108">
        <f t="shared" si="79"/>
        <v>2.8047789735645937E-2</v>
      </c>
      <c r="Z300" s="108">
        <f t="shared" si="79"/>
        <v>2.7729698023517171E-2</v>
      </c>
      <c r="AA300" s="108">
        <f t="shared" si="79"/>
        <v>2.743451189377025E-2</v>
      </c>
      <c r="AB300" s="108">
        <f t="shared" si="79"/>
        <v>2.716671221258268E-2</v>
      </c>
      <c r="AC300" s="108">
        <f t="shared" si="79"/>
        <v>2.6925805262806298E-2</v>
      </c>
      <c r="AD300" s="108">
        <f t="shared" si="79"/>
        <v>2.6708691784034531E-2</v>
      </c>
      <c r="AE300" s="108">
        <f t="shared" si="79"/>
        <v>2.6514308482761258E-2</v>
      </c>
      <c r="AF300" s="108">
        <f t="shared" si="79"/>
        <v>2.6341647709087191E-2</v>
      </c>
      <c r="AG300" s="108">
        <f t="shared" si="79"/>
        <v>2.6186043926974548E-2</v>
      </c>
      <c r="AH300" s="108">
        <f t="shared" si="79"/>
        <v>2.6044435908990686E-2</v>
      </c>
      <c r="AI300" s="108">
        <f t="shared" si="79"/>
        <v>2.5918047708201171E-2</v>
      </c>
      <c r="AJ300" s="108">
        <f t="shared" si="79"/>
        <v>2.5806758946539259E-2</v>
      </c>
      <c r="AK300" s="108">
        <f t="shared" si="79"/>
        <v>2.570986684318597E-2</v>
      </c>
      <c r="AL300" s="108">
        <f t="shared" si="79"/>
        <v>2.5626404488139385E-2</v>
      </c>
      <c r="AM300" s="108">
        <f t="shared" si="79"/>
        <v>2.5555316924051035E-2</v>
      </c>
      <c r="AN300" s="108">
        <f t="shared" si="79"/>
        <v>2.5495554530969577E-2</v>
      </c>
      <c r="AO300" s="108">
        <f t="shared" si="79"/>
        <v>2.5446119892792739E-2</v>
      </c>
      <c r="AP300" s="108">
        <f t="shared" si="79"/>
        <v>2.5406088767597361E-2</v>
      </c>
      <c r="AQ300" s="108">
        <f t="shared" si="79"/>
        <v>2.5374616855707001E-2</v>
      </c>
      <c r="AR300" s="108">
        <f t="shared" si="79"/>
        <v>2.5350938984459458E-2</v>
      </c>
      <c r="AS300" s="108">
        <f t="shared" si="79"/>
        <v>2.5334364440719338E-2</v>
      </c>
      <c r="AT300" s="108">
        <f t="shared" si="79"/>
        <v>2.5324270536736176E-2</v>
      </c>
      <c r="AU300" s="108">
        <f t="shared" si="79"/>
        <v>2.5320095556370565E-2</v>
      </c>
      <c r="AV300" s="108">
        <f t="shared" si="79"/>
        <v>2.5321331692917674E-2</v>
      </c>
      <c r="AW300" s="108">
        <f t="shared" si="79"/>
        <v>2.532751828393337E-2</v>
      </c>
      <c r="AX300" s="108">
        <f t="shared" si="79"/>
        <v>2.5338235474205575E-2</v>
      </c>
      <c r="AY300" s="108">
        <f t="shared" si="79"/>
        <v>2.5353098339076958E-2</v>
      </c>
      <c r="AZ300" s="108">
        <f t="shared" si="79"/>
        <v>2.5371751444419693E-2</v>
      </c>
      <c r="BA300" s="108">
        <f t="shared" si="79"/>
        <v>2.5393863788029734E-2</v>
      </c>
      <c r="BB300" s="108">
        <f t="shared" si="79"/>
        <v>2.5419124049207001E-2</v>
      </c>
      <c r="BC300" s="108">
        <f t="shared" si="79"/>
        <v>2.5447236062507688E-2</v>
      </c>
      <c r="BD300" s="108">
        <f t="shared" si="79"/>
        <v>2.5477914424460596E-2</v>
      </c>
      <c r="BE300" s="108">
        <f t="shared" si="79"/>
        <v>2.5510880136424639E-2</v>
      </c>
      <c r="BF300" s="108">
        <f t="shared" si="79"/>
        <v>2.5545856181786494E-2</v>
      </c>
      <c r="BG300" s="108">
        <f t="shared" si="79"/>
        <v>2.5582562931163288E-2</v>
      </c>
      <c r="BH300" s="108">
        <f t="shared" si="79"/>
        <v>2.5620713265603407E-2</v>
      </c>
      <c r="BI300" s="108">
        <f t="shared" si="79"/>
        <v>2.5660007305929915E-2</v>
      </c>
      <c r="DR300" s="109"/>
    </row>
    <row r="301" spans="1:122" s="108" customFormat="1" x14ac:dyDescent="0.2">
      <c r="A301" s="108" t="s">
        <v>134</v>
      </c>
      <c r="B301" s="108">
        <f t="shared" ref="B301:BI301" si="80">+B287/B$288</f>
        <v>4.5404672400595945E-2</v>
      </c>
      <c r="C301" s="108">
        <f t="shared" si="80"/>
        <v>5.1339605342901988E-2</v>
      </c>
      <c r="D301" s="108">
        <f t="shared" si="80"/>
        <v>6.1581027213408225E-2</v>
      </c>
      <c r="E301" s="108">
        <f t="shared" si="80"/>
        <v>7.2036799792382755E-2</v>
      </c>
      <c r="F301" s="108">
        <f t="shared" si="80"/>
        <v>8.2255596412384835E-2</v>
      </c>
      <c r="G301" s="108">
        <f t="shared" si="80"/>
        <v>9.1222292911903327E-2</v>
      </c>
      <c r="H301" s="108">
        <f t="shared" si="80"/>
        <v>9.9151963767519238E-2</v>
      </c>
      <c r="I301" s="108">
        <f t="shared" si="80"/>
        <v>0.10669333932815571</v>
      </c>
      <c r="J301" s="108">
        <f t="shared" si="80"/>
        <v>0.11380749966673297</v>
      </c>
      <c r="K301" s="108">
        <f t="shared" si="80"/>
        <v>0.12049618868473805</v>
      </c>
      <c r="L301" s="108">
        <f t="shared" si="80"/>
        <v>0.12587086169509901</v>
      </c>
      <c r="M301" s="108">
        <f t="shared" si="80"/>
        <v>0.13099841078480196</v>
      </c>
      <c r="N301" s="108">
        <f t="shared" si="80"/>
        <v>0.13150998537627323</v>
      </c>
      <c r="O301" s="108">
        <f t="shared" si="80"/>
        <v>0.13347293179309264</v>
      </c>
      <c r="P301" s="108">
        <f t="shared" si="80"/>
        <v>0.13598795009508199</v>
      </c>
      <c r="Q301" s="108">
        <f t="shared" si="80"/>
        <v>0.13861499509511116</v>
      </c>
      <c r="R301" s="108">
        <f t="shared" si="80"/>
        <v>0.14113835845230652</v>
      </c>
      <c r="S301" s="108">
        <f t="shared" si="80"/>
        <v>0.14345483903909886</v>
      </c>
      <c r="T301" s="108">
        <f t="shared" si="80"/>
        <v>0.14551815187340847</v>
      </c>
      <c r="U301" s="108">
        <f t="shared" si="80"/>
        <v>0.1473106140851809</v>
      </c>
      <c r="V301" s="108">
        <f t="shared" si="80"/>
        <v>0.14882856043666842</v>
      </c>
      <c r="W301" s="108">
        <f t="shared" si="80"/>
        <v>0.15027818854762884</v>
      </c>
      <c r="X301" s="108">
        <f t="shared" si="80"/>
        <v>0.15177215332133695</v>
      </c>
      <c r="Y301" s="108">
        <f t="shared" si="80"/>
        <v>0.1530892842316221</v>
      </c>
      <c r="Z301" s="108">
        <f t="shared" si="80"/>
        <v>0.15419243881650541</v>
      </c>
      <c r="AA301" s="108">
        <f t="shared" si="80"/>
        <v>0.1550625612857823</v>
      </c>
      <c r="AB301" s="108">
        <f t="shared" si="80"/>
        <v>0.15568974695608007</v>
      </c>
      <c r="AC301" s="108">
        <f t="shared" si="80"/>
        <v>0.15604518201915546</v>
      </c>
      <c r="AD301" s="108">
        <f t="shared" si="80"/>
        <v>0.15621485414187228</v>
      </c>
      <c r="AE301" s="108">
        <f t="shared" si="80"/>
        <v>0.15618629336066847</v>
      </c>
      <c r="AF301" s="108">
        <f t="shared" si="80"/>
        <v>0.15596221738183683</v>
      </c>
      <c r="AG301" s="108">
        <f t="shared" si="80"/>
        <v>0.15557124548604948</v>
      </c>
      <c r="AH301" s="108">
        <f t="shared" si="80"/>
        <v>0.15503587256353846</v>
      </c>
      <c r="AI301" s="108">
        <f t="shared" si="80"/>
        <v>0.15435552928966667</v>
      </c>
      <c r="AJ301" s="108">
        <f t="shared" si="80"/>
        <v>0.1535347019422203</v>
      </c>
      <c r="AK301" s="108">
        <f t="shared" si="80"/>
        <v>0.15258010671377056</v>
      </c>
      <c r="AL301" s="108">
        <f t="shared" si="80"/>
        <v>0.15149892433671322</v>
      </c>
      <c r="AM301" s="108">
        <f t="shared" si="80"/>
        <v>0.15029797616062329</v>
      </c>
      <c r="AN301" s="108">
        <f t="shared" si="80"/>
        <v>0.1489833818981724</v>
      </c>
      <c r="AO301" s="108">
        <f t="shared" si="80"/>
        <v>0.14756046483626531</v>
      </c>
      <c r="AP301" s="108">
        <f t="shared" si="80"/>
        <v>0.1460337791368089</v>
      </c>
      <c r="AQ301" s="108">
        <f t="shared" si="80"/>
        <v>0.14440719199284868</v>
      </c>
      <c r="AR301" s="108">
        <f t="shared" si="80"/>
        <v>0.14268398515223416</v>
      </c>
      <c r="AS301" s="108">
        <f t="shared" si="80"/>
        <v>0.14086695777520689</v>
      </c>
      <c r="AT301" s="108">
        <f t="shared" si="80"/>
        <v>0.13895852218878624</v>
      </c>
      <c r="AU301" s="108">
        <f t="shared" si="80"/>
        <v>0.13696078933094738</v>
      </c>
      <c r="AV301" s="108">
        <f t="shared" si="80"/>
        <v>0.13487564346717504</v>
      </c>
      <c r="AW301" s="108">
        <f t="shared" si="80"/>
        <v>0.13270480719039787</v>
      </c>
      <c r="AX301" s="108">
        <f t="shared" si="80"/>
        <v>0.13044989839652293</v>
      </c>
      <c r="AY301" s="108">
        <f t="shared" si="80"/>
        <v>0.12811248121531768</v>
      </c>
      <c r="AZ301" s="108">
        <f t="shared" si="80"/>
        <v>0.12569411297534591</v>
      </c>
      <c r="BA301" s="108">
        <f t="shared" si="80"/>
        <v>0.12319638931112278</v>
      </c>
      <c r="BB301" s="108">
        <f t="shared" si="80"/>
        <v>0.12062098954891032</v>
      </c>
      <c r="BC301" s="108">
        <f t="shared" si="80"/>
        <v>0.11796972457213614</v>
      </c>
      <c r="BD301" s="108">
        <f t="shared" si="80"/>
        <v>0.11524458948628909</v>
      </c>
      <c r="BE301" s="108">
        <f t="shared" si="80"/>
        <v>0.11244782358062377</v>
      </c>
      <c r="BF301" s="108">
        <f t="shared" si="80"/>
        <v>0.10958198031322286</v>
      </c>
      <c r="BG301" s="108">
        <f t="shared" si="80"/>
        <v>0.1066500103091209</v>
      </c>
      <c r="BH301" s="108">
        <f t="shared" si="80"/>
        <v>0.10365536062844768</v>
      </c>
      <c r="BI301" s="108">
        <f t="shared" si="80"/>
        <v>0.10060209378931037</v>
      </c>
      <c r="DR301" s="109"/>
    </row>
    <row r="302" spans="1:122" s="108" customFormat="1" x14ac:dyDescent="0.2">
      <c r="B302" s="108">
        <f t="shared" ref="B302:I302" si="81">SUM(B290:B301)</f>
        <v>1.0000000000000002</v>
      </c>
      <c r="C302" s="108">
        <f t="shared" si="81"/>
        <v>0.99999999999999989</v>
      </c>
      <c r="D302" s="108">
        <f t="shared" si="81"/>
        <v>0.99999999999999989</v>
      </c>
      <c r="E302" s="108">
        <f t="shared" si="81"/>
        <v>1</v>
      </c>
      <c r="F302" s="108">
        <f t="shared" si="81"/>
        <v>1</v>
      </c>
      <c r="G302" s="108">
        <f t="shared" si="81"/>
        <v>0.99999999999999989</v>
      </c>
      <c r="H302" s="108">
        <f t="shared" si="81"/>
        <v>0.99999999999999989</v>
      </c>
      <c r="I302" s="108">
        <f t="shared" si="81"/>
        <v>1</v>
      </c>
      <c r="DR302" s="109"/>
    </row>
    <row r="303" spans="1:122" s="45" customFormat="1" x14ac:dyDescent="0.2">
      <c r="DR303" s="113"/>
    </row>
    <row r="304" spans="1:122" s="108" customFormat="1" x14ac:dyDescent="0.2">
      <c r="A304" s="110" t="s">
        <v>153</v>
      </c>
      <c r="B304" s="108">
        <f>+SUMPRODUCT(B248:B259*B290:B301)</f>
        <v>1.0000000000000002</v>
      </c>
      <c r="C304" s="108">
        <f t="shared" ref="C304:BI304" si="82">+SUMPRODUCT(C248:C259*C290:C301)</f>
        <v>1.4930982386959328</v>
      </c>
      <c r="D304" s="108">
        <f t="shared" si="82"/>
        <v>1.784563141055731</v>
      </c>
      <c r="E304" s="108">
        <f t="shared" si="82"/>
        <v>2.1330366585302363</v>
      </c>
      <c r="F304" s="108">
        <f t="shared" si="82"/>
        <v>2.5484967153514404</v>
      </c>
      <c r="G304" s="108">
        <f t="shared" si="82"/>
        <v>3.014779790205969</v>
      </c>
      <c r="H304" s="108">
        <f t="shared" si="82"/>
        <v>3.5368881042488174</v>
      </c>
      <c r="I304" s="108">
        <f t="shared" si="82"/>
        <v>4.1129831214465487</v>
      </c>
      <c r="J304" s="108">
        <f t="shared" si="82"/>
        <v>4.7378464166825847</v>
      </c>
      <c r="K304" s="108">
        <f t="shared" si="82"/>
        <v>5.3951824977549308</v>
      </c>
      <c r="L304" s="108">
        <f t="shared" si="82"/>
        <v>6.0355962879866052</v>
      </c>
      <c r="M304" s="108">
        <f t="shared" si="82"/>
        <v>6.9184048754087257</v>
      </c>
      <c r="N304" s="108">
        <f t="shared" si="82"/>
        <v>7.3939759190928864</v>
      </c>
      <c r="O304" s="108">
        <f t="shared" si="82"/>
        <v>7.9533249407502442</v>
      </c>
      <c r="P304" s="108">
        <f t="shared" si="82"/>
        <v>8.544254362353028</v>
      </c>
      <c r="Q304" s="108">
        <f t="shared" si="82"/>
        <v>9.1351126841479253</v>
      </c>
      <c r="R304" s="108">
        <f t="shared" si="82"/>
        <v>9.7054082860718225</v>
      </c>
      <c r="S304" s="108">
        <f t="shared" si="82"/>
        <v>10.241474506659547</v>
      </c>
      <c r="T304" s="108">
        <f t="shared" si="82"/>
        <v>10.734156490939318</v>
      </c>
      <c r="U304" s="108">
        <f t="shared" si="82"/>
        <v>11.177455905424747</v>
      </c>
      <c r="V304" s="108">
        <f t="shared" si="82"/>
        <v>11.525994245604466</v>
      </c>
      <c r="W304" s="108">
        <f t="shared" si="82"/>
        <v>11.804619800546122</v>
      </c>
      <c r="X304" s="108">
        <f t="shared" si="82"/>
        <v>12.060839948103549</v>
      </c>
      <c r="Y304" s="108">
        <f t="shared" si="82"/>
        <v>12.297887418968273</v>
      </c>
      <c r="Z304" s="108">
        <f t="shared" si="82"/>
        <v>12.501031566860748</v>
      </c>
      <c r="AA304" s="108">
        <f t="shared" si="82"/>
        <v>12.663789223340682</v>
      </c>
      <c r="AB304" s="108">
        <f t="shared" si="82"/>
        <v>12.787268757854926</v>
      </c>
      <c r="AC304" s="108">
        <f t="shared" si="82"/>
        <v>12.891240479087166</v>
      </c>
      <c r="AD304" s="108">
        <f t="shared" si="82"/>
        <v>12.972116413693687</v>
      </c>
      <c r="AE304" s="108">
        <f t="shared" si="82"/>
        <v>13.030020889550748</v>
      </c>
      <c r="AF304" s="108">
        <f t="shared" si="82"/>
        <v>13.066591610680121</v>
      </c>
      <c r="AG304" s="108">
        <f t="shared" si="82"/>
        <v>13.083332306824802</v>
      </c>
      <c r="AH304" s="108">
        <f t="shared" si="82"/>
        <v>13.080441164397634</v>
      </c>
      <c r="AI304" s="108">
        <f t="shared" si="82"/>
        <v>13.058604853733634</v>
      </c>
      <c r="AJ304" s="108">
        <f t="shared" si="82"/>
        <v>13.019144235676375</v>
      </c>
      <c r="AK304" s="108">
        <f t="shared" si="82"/>
        <v>12.963599230756547</v>
      </c>
      <c r="AL304" s="108">
        <f t="shared" si="82"/>
        <v>12.893640927183901</v>
      </c>
      <c r="AM304" s="108">
        <f t="shared" si="82"/>
        <v>12.811000406808333</v>
      </c>
      <c r="AN304" s="108">
        <f t="shared" si="82"/>
        <v>12.717413489198666</v>
      </c>
      <c r="AO304" s="108">
        <f t="shared" si="82"/>
        <v>12.614581496360843</v>
      </c>
      <c r="AP304" s="108">
        <f t="shared" si="82"/>
        <v>12.504145413342615</v>
      </c>
      <c r="AQ304" s="108">
        <f t="shared" si="82"/>
        <v>12.387670254516491</v>
      </c>
      <c r="AR304" s="108">
        <f t="shared" si="82"/>
        <v>12.266636806482751</v>
      </c>
      <c r="AS304" s="108">
        <f t="shared" si="82"/>
        <v>12.142438527836605</v>
      </c>
      <c r="AT304" s="108">
        <f t="shared" si="82"/>
        <v>12.01638196230369</v>
      </c>
      <c r="AU304" s="108">
        <f t="shared" si="82"/>
        <v>11.889689470118174</v>
      </c>
      <c r="AV304" s="108">
        <f t="shared" si="82"/>
        <v>11.763503387046756</v>
      </c>
      <c r="AW304" s="108">
        <f t="shared" si="82"/>
        <v>11.638890895269039</v>
      </c>
      <c r="AX304" s="108">
        <f t="shared" si="82"/>
        <v>11.516848960916617</v>
      </c>
      <c r="AY304" s="108">
        <f t="shared" si="82"/>
        <v>11.398308693272179</v>
      </c>
      <c r="AZ304" s="108">
        <f t="shared" si="82"/>
        <v>11.284138457828439</v>
      </c>
      <c r="BA304" s="108">
        <f t="shared" si="82"/>
        <v>11.175145100264549</v>
      </c>
      <c r="BB304" s="108">
        <f t="shared" si="82"/>
        <v>11.07207281536378</v>
      </c>
      <c r="BC304" s="108">
        <f t="shared" si="82"/>
        <v>10.975599668583978</v>
      </c>
      <c r="BD304" s="108">
        <f t="shared" si="82"/>
        <v>10.886332728294331</v>
      </c>
      <c r="BE304" s="108">
        <f t="shared" si="82"/>
        <v>10.804804386576404</v>
      </c>
      <c r="BF304" s="108">
        <f t="shared" si="82"/>
        <v>10.731474906916258</v>
      </c>
      <c r="BG304" s="108">
        <f t="shared" si="82"/>
        <v>10.66674967156003</v>
      </c>
      <c r="BH304" s="108">
        <f t="shared" si="82"/>
        <v>10.6110241866294</v>
      </c>
      <c r="BI304" s="108">
        <f t="shared" si="82"/>
        <v>10.642368373745414</v>
      </c>
      <c r="DR304" s="109"/>
    </row>
    <row r="305" spans="1:122" s="108" customFormat="1" x14ac:dyDescent="0.2">
      <c r="A305" s="110" t="s">
        <v>154</v>
      </c>
      <c r="B305" s="108">
        <f>1/SUMPRODUCT(B290:B301*B262:B273)</f>
        <v>0.99999999999999978</v>
      </c>
      <c r="C305" s="108">
        <f>1/SUMPRODUCT(C290:C301*C262:C273)</f>
        <v>1.2663539072847794</v>
      </c>
      <c r="D305" s="108">
        <f>1/SUMPRODUCT(D290:D301*D262:D273)</f>
        <v>1.4213474459850262</v>
      </c>
      <c r="E305" s="108">
        <f t="shared" ref="E305:BI305" si="83">1/SUMPRODUCT(E290:E301*E262:E273)</f>
        <v>1.5843616013217257</v>
      </c>
      <c r="F305" s="108">
        <f t="shared" si="83"/>
        <v>1.749993502916068</v>
      </c>
      <c r="G305" s="108">
        <f t="shared" si="83"/>
        <v>1.9136669809388194</v>
      </c>
      <c r="H305" s="108">
        <f t="shared" si="83"/>
        <v>2.0766421520003568</v>
      </c>
      <c r="I305" s="108">
        <f t="shared" si="83"/>
        <v>2.2388336414588692</v>
      </c>
      <c r="J305" s="108">
        <f t="shared" si="83"/>
        <v>2.3990124685086278</v>
      </c>
      <c r="K305" s="108">
        <f t="shared" si="83"/>
        <v>2.5462489314456787</v>
      </c>
      <c r="L305" s="108">
        <f t="shared" si="83"/>
        <v>2.6738486928306893</v>
      </c>
      <c r="M305" s="108">
        <f t="shared" si="83"/>
        <v>2.8301591406414617</v>
      </c>
      <c r="N305" s="108">
        <f t="shared" si="83"/>
        <v>2.8894800077324887</v>
      </c>
      <c r="O305" s="108">
        <f t="shared" si="83"/>
        <v>2.9678542533545755</v>
      </c>
      <c r="P305" s="108">
        <f t="shared" si="83"/>
        <v>3.0510463773766316</v>
      </c>
      <c r="Q305" s="108">
        <f t="shared" si="83"/>
        <v>3.131709141025985</v>
      </c>
      <c r="R305" s="108">
        <f t="shared" si="83"/>
        <v>3.2059702023986349</v>
      </c>
      <c r="S305" s="108">
        <f t="shared" si="83"/>
        <v>3.2718460822933761</v>
      </c>
      <c r="T305" s="108">
        <f t="shared" si="83"/>
        <v>3.3284317646578847</v>
      </c>
      <c r="U305" s="108">
        <f t="shared" si="83"/>
        <v>3.3754553217939081</v>
      </c>
      <c r="V305" s="108">
        <f t="shared" si="83"/>
        <v>3.409090879062096</v>
      </c>
      <c r="W305" s="108">
        <f t="shared" si="83"/>
        <v>3.4370904226176817</v>
      </c>
      <c r="X305" s="108">
        <f t="shared" si="83"/>
        <v>3.4677500310641873</v>
      </c>
      <c r="Y305" s="108">
        <f t="shared" si="83"/>
        <v>3.4982521991419473</v>
      </c>
      <c r="Z305" s="108">
        <f t="shared" si="83"/>
        <v>3.5255104525508245</v>
      </c>
      <c r="AA305" s="108">
        <f t="shared" si="83"/>
        <v>3.5480946759358281</v>
      </c>
      <c r="AB305" s="108">
        <f t="shared" si="83"/>
        <v>3.5653250837355963</v>
      </c>
      <c r="AC305" s="108">
        <f t="shared" si="83"/>
        <v>3.5794239422173155</v>
      </c>
      <c r="AD305" s="108">
        <f t="shared" si="83"/>
        <v>3.5902542489336562</v>
      </c>
      <c r="AE305" s="108">
        <f t="shared" si="83"/>
        <v>3.5978446811454234</v>
      </c>
      <c r="AF305" s="108">
        <f t="shared" si="83"/>
        <v>3.6028020153532978</v>
      </c>
      <c r="AG305" s="108">
        <f t="shared" si="83"/>
        <v>3.6051110171269563</v>
      </c>
      <c r="AH305" s="108">
        <f t="shared" si="83"/>
        <v>3.6043262139565346</v>
      </c>
      <c r="AI305" s="108">
        <f t="shared" si="83"/>
        <v>3.6006957088834346</v>
      </c>
      <c r="AJ305" s="108">
        <f t="shared" si="83"/>
        <v>3.5944094737758543</v>
      </c>
      <c r="AK305" s="108">
        <f t="shared" si="83"/>
        <v>3.5856292056279289</v>
      </c>
      <c r="AL305" s="108">
        <f t="shared" si="83"/>
        <v>3.5745023326352254</v>
      </c>
      <c r="AM305" s="108">
        <f t="shared" si="83"/>
        <v>3.5611656814248374</v>
      </c>
      <c r="AN305" s="108">
        <f t="shared" si="83"/>
        <v>3.5457452558216849</v>
      </c>
      <c r="AO305" s="108">
        <f t="shared" si="83"/>
        <v>3.5283549009264923</v>
      </c>
      <c r="AP305" s="108">
        <f t="shared" si="83"/>
        <v>3.5090949396087523</v>
      </c>
      <c r="AQ305" s="108">
        <f t="shared" si="83"/>
        <v>3.4880511288004175</v>
      </c>
      <c r="AR305" s="108">
        <f t="shared" si="83"/>
        <v>3.4652939931656044</v>
      </c>
      <c r="AS305" s="108">
        <f t="shared" si="83"/>
        <v>3.4408785135595887</v>
      </c>
      <c r="AT305" s="108">
        <f t="shared" si="83"/>
        <v>3.4148441669053069</v>
      </c>
      <c r="AU305" s="108">
        <f t="shared" si="83"/>
        <v>3.3872153885813114</v>
      </c>
      <c r="AV305" s="108">
        <f t="shared" si="83"/>
        <v>3.3580026488262611</v>
      </c>
      <c r="AW305" s="108">
        <f t="shared" si="83"/>
        <v>3.3272045120737204</v>
      </c>
      <c r="AX305" s="108">
        <f t="shared" si="83"/>
        <v>3.2948113077478149</v>
      </c>
      <c r="AY305" s="108">
        <f t="shared" si="83"/>
        <v>3.2608114187994679</v>
      </c>
      <c r="AZ305" s="108">
        <f t="shared" si="83"/>
        <v>3.2252017306715155</v>
      </c>
      <c r="BA305" s="108">
        <f t="shared" si="83"/>
        <v>3.1880045066655107</v>
      </c>
      <c r="BB305" s="108">
        <f t="shared" si="83"/>
        <v>3.1492938398502592</v>
      </c>
      <c r="BC305" s="108">
        <f t="shared" si="83"/>
        <v>3.109235706699724</v>
      </c>
      <c r="BD305" s="108">
        <f t="shared" si="83"/>
        <v>3.0681460324476126</v>
      </c>
      <c r="BE305" s="108">
        <f t="shared" si="83"/>
        <v>3.0265700193951339</v>
      </c>
      <c r="BF305" s="108">
        <f t="shared" si="83"/>
        <v>2.9853813605940203</v>
      </c>
      <c r="BG305" s="108">
        <f t="shared" si="83"/>
        <v>2.9458889632468823</v>
      </c>
      <c r="BH305" s="108">
        <f t="shared" si="83"/>
        <v>2.9099182547200311</v>
      </c>
      <c r="BI305" s="108">
        <f t="shared" si="83"/>
        <v>2.9087816959348696</v>
      </c>
      <c r="DR305" s="109"/>
    </row>
    <row r="306" spans="1:122" s="108" customFormat="1" x14ac:dyDescent="0.2">
      <c r="A306" s="110" t="s">
        <v>155</v>
      </c>
      <c r="B306" s="108">
        <f>+(B304*B305)^0.5</f>
        <v>1</v>
      </c>
      <c r="C306" s="108">
        <f t="shared" ref="C306:BI306" si="84">+(C304*C305)^0.5</f>
        <v>1.3750602854175582</v>
      </c>
      <c r="D306" s="108">
        <f t="shared" si="84"/>
        <v>1.5926343782358143</v>
      </c>
      <c r="E306" s="108">
        <f t="shared" si="84"/>
        <v>1.8383420182291728</v>
      </c>
      <c r="F306" s="108">
        <f t="shared" si="84"/>
        <v>2.1118363322161025</v>
      </c>
      <c r="G306" s="108">
        <f t="shared" si="84"/>
        <v>2.4019335001866358</v>
      </c>
      <c r="H306" s="108">
        <f t="shared" si="84"/>
        <v>2.7101385433574658</v>
      </c>
      <c r="I306" s="108">
        <f t="shared" si="84"/>
        <v>3.0345156086346043</v>
      </c>
      <c r="J306" s="108">
        <f t="shared" si="84"/>
        <v>3.3713725139029718</v>
      </c>
      <c r="K306" s="108">
        <f t="shared" si="84"/>
        <v>3.7064103482834874</v>
      </c>
      <c r="L306" s="108">
        <f t="shared" si="84"/>
        <v>4.0172467244478209</v>
      </c>
      <c r="M306" s="108">
        <f t="shared" si="84"/>
        <v>4.4249504852366943</v>
      </c>
      <c r="N306" s="108">
        <f t="shared" si="84"/>
        <v>4.6222013798486055</v>
      </c>
      <c r="O306" s="108">
        <f t="shared" si="84"/>
        <v>4.8584266232718427</v>
      </c>
      <c r="P306" s="108">
        <f t="shared" si="84"/>
        <v>5.1057728425422226</v>
      </c>
      <c r="Q306" s="108">
        <f t="shared" si="84"/>
        <v>5.348692914838959</v>
      </c>
      <c r="R306" s="108">
        <f t="shared" si="84"/>
        <v>5.5781044959071062</v>
      </c>
      <c r="S306" s="108">
        <f t="shared" si="84"/>
        <v>5.7886551323706898</v>
      </c>
      <c r="T306" s="108">
        <f t="shared" si="84"/>
        <v>5.9772826126301775</v>
      </c>
      <c r="U306" s="108">
        <f t="shared" si="84"/>
        <v>6.1423939160625887</v>
      </c>
      <c r="V306" s="108">
        <f t="shared" si="84"/>
        <v>6.268425787613058</v>
      </c>
      <c r="W306" s="108">
        <f t="shared" si="84"/>
        <v>6.3697367024940776</v>
      </c>
      <c r="X306" s="108">
        <f t="shared" si="84"/>
        <v>6.4671460556180635</v>
      </c>
      <c r="Y306" s="108">
        <f t="shared" si="84"/>
        <v>6.5590480794247759</v>
      </c>
      <c r="Z306" s="108">
        <f t="shared" si="84"/>
        <v>6.6387135392811896</v>
      </c>
      <c r="AA306" s="108">
        <f t="shared" si="84"/>
        <v>6.7031576977204255</v>
      </c>
      <c r="AB306" s="108">
        <f t="shared" si="84"/>
        <v>6.7520937534107661</v>
      </c>
      <c r="AC306" s="108">
        <f t="shared" si="84"/>
        <v>6.7928797145044175</v>
      </c>
      <c r="AD306" s="108">
        <f t="shared" si="84"/>
        <v>6.8244557344835775</v>
      </c>
      <c r="AE306" s="108">
        <f t="shared" si="84"/>
        <v>6.8468964759724473</v>
      </c>
      <c r="AF306" s="108">
        <f t="shared" si="84"/>
        <v>6.8612201967840116</v>
      </c>
      <c r="AG306" s="108">
        <f t="shared" si="84"/>
        <v>6.867813730734631</v>
      </c>
      <c r="AH306" s="108">
        <f t="shared" si="84"/>
        <v>6.8663073757992024</v>
      </c>
      <c r="AI306" s="108">
        <f t="shared" si="84"/>
        <v>6.857117649628238</v>
      </c>
      <c r="AJ306" s="108">
        <f t="shared" si="84"/>
        <v>6.8407700868520251</v>
      </c>
      <c r="AK306" s="108">
        <f t="shared" si="84"/>
        <v>6.8178193003229728</v>
      </c>
      <c r="AL306" s="108">
        <f t="shared" si="84"/>
        <v>6.7888400754753286</v>
      </c>
      <c r="AM306" s="108">
        <f t="shared" si="84"/>
        <v>6.7544130013973431</v>
      </c>
      <c r="AN306" s="108">
        <f t="shared" si="84"/>
        <v>6.7151104641434509</v>
      </c>
      <c r="AO306" s="108">
        <f t="shared" si="84"/>
        <v>6.6714856250929166</v>
      </c>
      <c r="AP306" s="108">
        <f t="shared" si="84"/>
        <v>6.6240647184408274</v>
      </c>
      <c r="AQ306" s="108">
        <f t="shared" si="84"/>
        <v>6.5733421647190706</v>
      </c>
      <c r="AR306" s="108">
        <f t="shared" si="84"/>
        <v>6.5197778215096251</v>
      </c>
      <c r="AS306" s="108">
        <f t="shared" si="84"/>
        <v>6.4637957759083866</v>
      </c>
      <c r="AT306" s="108">
        <f t="shared" si="84"/>
        <v>6.4057842495106643</v>
      </c>
      <c r="AU306" s="108">
        <f t="shared" si="84"/>
        <v>6.3460963701032354</v>
      </c>
      <c r="AV306" s="108">
        <f t="shared" si="84"/>
        <v>6.2850517526254066</v>
      </c>
      <c r="AW306" s="108">
        <f t="shared" si="84"/>
        <v>6.2229390405396785</v>
      </c>
      <c r="AX306" s="108">
        <f t="shared" si="84"/>
        <v>6.1600198202645213</v>
      </c>
      <c r="AY306" s="108">
        <f t="shared" si="84"/>
        <v>6.0965346830821163</v>
      </c>
      <c r="AZ306" s="108">
        <f t="shared" si="84"/>
        <v>6.0327127300514887</v>
      </c>
      <c r="BA306" s="108">
        <f t="shared" si="84"/>
        <v>5.9687865552626675</v>
      </c>
      <c r="BB306" s="108">
        <f t="shared" si="84"/>
        <v>5.9050157249408466</v>
      </c>
      <c r="BC306" s="108">
        <f t="shared" si="84"/>
        <v>5.8417228958589744</v>
      </c>
      <c r="BD306" s="108">
        <f t="shared" si="84"/>
        <v>5.7793475901887792</v>
      </c>
      <c r="BE306" s="108">
        <f t="shared" si="84"/>
        <v>5.7185222760640864</v>
      </c>
      <c r="BF306" s="108">
        <f t="shared" si="84"/>
        <v>5.6601718312070917</v>
      </c>
      <c r="BG306" s="108">
        <f t="shared" si="84"/>
        <v>5.6056275412451368</v>
      </c>
      <c r="BH306" s="108">
        <f t="shared" si="84"/>
        <v>5.5567268226851558</v>
      </c>
      <c r="BI306" s="108">
        <f t="shared" si="84"/>
        <v>5.5638409688763399</v>
      </c>
      <c r="DR306" s="109"/>
    </row>
    <row r="307" spans="1:122" s="108" customFormat="1" x14ac:dyDescent="0.2">
      <c r="A307" s="110" t="s">
        <v>156</v>
      </c>
      <c r="DR307" s="109"/>
    </row>
    <row r="308" spans="1:122" s="108" customFormat="1" x14ac:dyDescent="0.2">
      <c r="A308" s="110" t="s">
        <v>153</v>
      </c>
      <c r="B308" s="108">
        <f>1/B304</f>
        <v>0.99999999999999978</v>
      </c>
      <c r="C308" s="108">
        <f>1/C304</f>
        <v>0.66974829524505819</v>
      </c>
      <c r="D308" s="108">
        <f t="shared" ref="D308:BI309" si="85">1/D304</f>
        <v>0.56036123182977393</v>
      </c>
      <c r="E308" s="108">
        <f t="shared" si="85"/>
        <v>0.4688151964012881</v>
      </c>
      <c r="F308" s="108">
        <f t="shared" si="85"/>
        <v>0.39238818475859755</v>
      </c>
      <c r="G308" s="108">
        <f t="shared" si="85"/>
        <v>0.33169918521036662</v>
      </c>
      <c r="H308" s="108">
        <f t="shared" si="85"/>
        <v>0.28273441808880329</v>
      </c>
      <c r="I308" s="108">
        <f t="shared" si="85"/>
        <v>0.24313253190504147</v>
      </c>
      <c r="J308" s="108">
        <f t="shared" si="85"/>
        <v>0.21106636054703409</v>
      </c>
      <c r="K308" s="108">
        <f t="shared" si="85"/>
        <v>0.185350541972607</v>
      </c>
      <c r="L308" s="108">
        <f t="shared" si="85"/>
        <v>0.16568371247600239</v>
      </c>
      <c r="M308" s="108">
        <f t="shared" si="85"/>
        <v>0.14454198879780392</v>
      </c>
      <c r="N308" s="108">
        <f t="shared" si="85"/>
        <v>0.1352452335444829</v>
      </c>
      <c r="O308" s="108">
        <f t="shared" si="85"/>
        <v>0.12573357777403588</v>
      </c>
      <c r="P308" s="108">
        <f t="shared" si="85"/>
        <v>0.11703771418675403</v>
      </c>
      <c r="Q308" s="108">
        <f t="shared" si="85"/>
        <v>0.10946772465492303</v>
      </c>
      <c r="R308" s="108">
        <f t="shared" si="85"/>
        <v>0.10303533561128947</v>
      </c>
      <c r="S308" s="108">
        <f t="shared" si="85"/>
        <v>9.7642190033256179E-2</v>
      </c>
      <c r="T308" s="108">
        <f t="shared" si="85"/>
        <v>9.3160557221622226E-2</v>
      </c>
      <c r="U308" s="108">
        <f t="shared" si="85"/>
        <v>8.9465796909533837E-2</v>
      </c>
      <c r="V308" s="108">
        <f t="shared" si="85"/>
        <v>8.6760411179396382E-2</v>
      </c>
      <c r="W308" s="108">
        <f t="shared" si="85"/>
        <v>8.4712597008311658E-2</v>
      </c>
      <c r="X308" s="108">
        <f t="shared" si="85"/>
        <v>8.2912964959562407E-2</v>
      </c>
      <c r="Y308" s="108">
        <f t="shared" si="85"/>
        <v>8.1314779191879669E-2</v>
      </c>
      <c r="Z308" s="108">
        <f t="shared" si="85"/>
        <v>7.9993398516880906E-2</v>
      </c>
      <c r="AA308" s="108">
        <f t="shared" si="85"/>
        <v>7.8965306699585291E-2</v>
      </c>
      <c r="AB308" s="108">
        <f t="shared" si="85"/>
        <v>7.820278270023244E-2</v>
      </c>
      <c r="AC308" s="108">
        <f t="shared" si="85"/>
        <v>7.7572053800582769E-2</v>
      </c>
      <c r="AD308" s="108">
        <f t="shared" si="85"/>
        <v>7.7088423207825621E-2</v>
      </c>
      <c r="AE308" s="108">
        <f t="shared" si="85"/>
        <v>7.6745847798443415E-2</v>
      </c>
      <c r="AF308" s="108">
        <f t="shared" si="85"/>
        <v>7.6531051845428397E-2</v>
      </c>
      <c r="AG308" s="108">
        <f t="shared" si="85"/>
        <v>7.6433127015994154E-2</v>
      </c>
      <c r="AH308" s="108">
        <f t="shared" si="85"/>
        <v>7.6450020869464383E-2</v>
      </c>
      <c r="AI308" s="108">
        <f t="shared" si="85"/>
        <v>7.6577858906120913E-2</v>
      </c>
      <c r="AJ308" s="108">
        <f t="shared" si="85"/>
        <v>7.6809963995920633E-2</v>
      </c>
      <c r="AK308" s="108">
        <f t="shared" si="85"/>
        <v>7.7139070886075259E-2</v>
      </c>
      <c r="AL308" s="108">
        <f t="shared" si="85"/>
        <v>7.7557611976899532E-2</v>
      </c>
      <c r="AM308" s="108">
        <f t="shared" si="85"/>
        <v>7.8057916497181259E-2</v>
      </c>
      <c r="AN308" s="108">
        <f t="shared" si="85"/>
        <v>7.8632341462305536E-2</v>
      </c>
      <c r="AO308" s="108">
        <f t="shared" si="85"/>
        <v>7.9273339372256474E-2</v>
      </c>
      <c r="AP308" s="108">
        <f t="shared" si="85"/>
        <v>7.9973478150129687E-2</v>
      </c>
      <c r="AQ308" s="108">
        <f t="shared" si="85"/>
        <v>8.0725429354676623E-2</v>
      </c>
      <c r="AR308" s="108">
        <f t="shared" si="85"/>
        <v>8.1521937575547487E-2</v>
      </c>
      <c r="AS308" s="108">
        <f t="shared" si="85"/>
        <v>8.2355780324314148E-2</v>
      </c>
      <c r="AT308" s="108">
        <f t="shared" si="85"/>
        <v>8.3219724800449632E-2</v>
      </c>
      <c r="AU308" s="108">
        <f t="shared" si="85"/>
        <v>8.4106485919018772E-2</v>
      </c>
      <c r="AV308" s="108">
        <f t="shared" si="85"/>
        <v>8.5008688916699618E-2</v>
      </c>
      <c r="AW308" s="108">
        <f t="shared" si="85"/>
        <v>8.5918839604079339E-2</v>
      </c>
      <c r="AX308" s="108">
        <f t="shared" si="85"/>
        <v>8.6829305775701582E-2</v>
      </c>
      <c r="AY308" s="108">
        <f t="shared" si="85"/>
        <v>8.7732314232746411E-2</v>
      </c>
      <c r="AZ308" s="108">
        <f t="shared" si="85"/>
        <v>8.8619968971246008E-2</v>
      </c>
      <c r="BA308" s="108">
        <f t="shared" si="85"/>
        <v>8.9484296716319772E-2</v>
      </c>
      <c r="BB308" s="108">
        <f t="shared" si="85"/>
        <v>9.0317325100353785E-2</v>
      </c>
      <c r="BC308" s="108">
        <f t="shared" si="85"/>
        <v>9.1111194850004532E-2</v>
      </c>
      <c r="BD308" s="108">
        <f t="shared" si="85"/>
        <v>9.1858298378197728E-2</v>
      </c>
      <c r="BE308" s="108">
        <f t="shared" si="85"/>
        <v>9.2551421036587478E-2</v>
      </c>
      <c r="BF308" s="108">
        <f t="shared" si="85"/>
        <v>9.3183836208340434E-2</v>
      </c>
      <c r="BG308" s="108">
        <f t="shared" si="85"/>
        <v>9.3749270470481413E-2</v>
      </c>
      <c r="BH308" s="108">
        <f t="shared" si="85"/>
        <v>9.4241609708143617E-2</v>
      </c>
      <c r="BI308" s="108">
        <f t="shared" si="85"/>
        <v>9.3964046806252935E-2</v>
      </c>
      <c r="DR308" s="109"/>
    </row>
    <row r="309" spans="1:122" s="108" customFormat="1" x14ac:dyDescent="0.2">
      <c r="A309" s="110" t="s">
        <v>154</v>
      </c>
      <c r="B309" s="108">
        <f>1/B305</f>
        <v>1.0000000000000002</v>
      </c>
      <c r="C309" s="108">
        <f>1/C305</f>
        <v>0.78966866548714221</v>
      </c>
      <c r="D309" s="108">
        <f t="shared" si="85"/>
        <v>0.70355774221480183</v>
      </c>
      <c r="E309" s="108">
        <f t="shared" si="85"/>
        <v>0.63116904573158528</v>
      </c>
      <c r="F309" s="108">
        <f t="shared" si="85"/>
        <v>0.57143069293324189</v>
      </c>
      <c r="G309" s="108">
        <f t="shared" si="85"/>
        <v>0.52255695999385088</v>
      </c>
      <c r="H309" s="108">
        <f t="shared" si="85"/>
        <v>0.48154661554795802</v>
      </c>
      <c r="I309" s="108">
        <f t="shared" si="85"/>
        <v>0.44666114600117401</v>
      </c>
      <c r="J309" s="108">
        <f t="shared" si="85"/>
        <v>0.41683818368049619</v>
      </c>
      <c r="K309" s="108">
        <f t="shared" si="85"/>
        <v>0.39273457816719909</v>
      </c>
      <c r="L309" s="108">
        <f t="shared" si="85"/>
        <v>0.37399274038253183</v>
      </c>
      <c r="M309" s="108">
        <f t="shared" si="85"/>
        <v>0.35333702110240622</v>
      </c>
      <c r="N309" s="108">
        <f t="shared" si="85"/>
        <v>0.34608303131494833</v>
      </c>
      <c r="O309" s="108">
        <f t="shared" si="85"/>
        <v>0.33694376968467932</v>
      </c>
      <c r="P309" s="108">
        <f t="shared" si="85"/>
        <v>0.32775640757707059</v>
      </c>
      <c r="Q309" s="108">
        <f t="shared" si="85"/>
        <v>0.31931445577107082</v>
      </c>
      <c r="R309" s="108">
        <f t="shared" si="85"/>
        <v>0.31191805814409079</v>
      </c>
      <c r="S309" s="108">
        <f t="shared" si="85"/>
        <v>0.30563784935110927</v>
      </c>
      <c r="T309" s="108">
        <f t="shared" si="85"/>
        <v>0.30044179082120548</v>
      </c>
      <c r="U309" s="108">
        <f t="shared" si="85"/>
        <v>0.29625632830730031</v>
      </c>
      <c r="V309" s="108">
        <f t="shared" si="85"/>
        <v>0.29333333591714589</v>
      </c>
      <c r="W309" s="108">
        <f t="shared" si="85"/>
        <v>0.29094375679485379</v>
      </c>
      <c r="X309" s="108">
        <f t="shared" si="85"/>
        <v>0.28837141980880288</v>
      </c>
      <c r="Y309" s="108">
        <f t="shared" si="85"/>
        <v>0.28585703462011125</v>
      </c>
      <c r="Z309" s="108">
        <f t="shared" si="85"/>
        <v>0.28364686857656785</v>
      </c>
      <c r="AA309" s="108">
        <f t="shared" si="85"/>
        <v>0.28184140823024822</v>
      </c>
      <c r="AB309" s="108">
        <f t="shared" si="85"/>
        <v>0.28047933260330987</v>
      </c>
      <c r="AC309" s="108">
        <f t="shared" si="85"/>
        <v>0.27937456309814435</v>
      </c>
      <c r="AD309" s="108">
        <f t="shared" si="85"/>
        <v>0.27853180601262728</v>
      </c>
      <c r="AE309" s="108">
        <f t="shared" si="85"/>
        <v>0.27794418287162864</v>
      </c>
      <c r="AF309" s="108">
        <f t="shared" si="85"/>
        <v>0.27756174103892245</v>
      </c>
      <c r="AG309" s="108">
        <f t="shared" si="85"/>
        <v>0.27738396827427975</v>
      </c>
      <c r="AH309" s="108">
        <f t="shared" si="85"/>
        <v>0.27744436564255426</v>
      </c>
      <c r="AI309" s="108">
        <f t="shared" si="85"/>
        <v>0.27772410690879989</v>
      </c>
      <c r="AJ309" s="108">
        <f t="shared" si="85"/>
        <v>0.27820981646521209</v>
      </c>
      <c r="AK309" s="108">
        <f t="shared" si="85"/>
        <v>0.27889107954342318</v>
      </c>
      <c r="AL309" s="108">
        <f t="shared" si="85"/>
        <v>0.2797592243457207</v>
      </c>
      <c r="AM309" s="108">
        <f t="shared" si="85"/>
        <v>0.28080692937597213</v>
      </c>
      <c r="AN309" s="108">
        <f t="shared" si="85"/>
        <v>0.2820281570871796</v>
      </c>
      <c r="AO309" s="108">
        <f t="shared" si="85"/>
        <v>0.28341820142225921</v>
      </c>
      <c r="AP309" s="108">
        <f t="shared" si="85"/>
        <v>0.28497376594532814</v>
      </c>
      <c r="AQ309" s="108">
        <f t="shared" si="85"/>
        <v>0.28669304522032968</v>
      </c>
      <c r="AR309" s="108">
        <f t="shared" si="85"/>
        <v>0.28857580394974891</v>
      </c>
      <c r="AS309" s="108">
        <f t="shared" si="85"/>
        <v>0.29062345446352306</v>
      </c>
      <c r="AT309" s="108">
        <f t="shared" si="85"/>
        <v>0.29283913148700053</v>
      </c>
      <c r="AU309" s="108">
        <f t="shared" si="85"/>
        <v>0.29522775651383548</v>
      </c>
      <c r="AV309" s="108">
        <f t="shared" si="85"/>
        <v>0.29779607242106698</v>
      </c>
      <c r="AW309" s="108">
        <f t="shared" si="85"/>
        <v>0.30055260996768063</v>
      </c>
      <c r="AX309" s="108">
        <f t="shared" si="85"/>
        <v>0.30350751730409564</v>
      </c>
      <c r="AY309" s="108">
        <f t="shared" si="85"/>
        <v>0.30667213511174768</v>
      </c>
      <c r="AZ309" s="108">
        <f t="shared" si="85"/>
        <v>0.31005812457870385</v>
      </c>
      <c r="BA309" s="108">
        <f t="shared" si="85"/>
        <v>0.31367584264990539</v>
      </c>
      <c r="BB309" s="108">
        <f t="shared" si="85"/>
        <v>0.31753150098167637</v>
      </c>
      <c r="BC309" s="108">
        <f t="shared" si="85"/>
        <v>0.32162244819368901</v>
      </c>
      <c r="BD309" s="108">
        <f t="shared" si="85"/>
        <v>0.32592972740683085</v>
      </c>
      <c r="BE309" s="108">
        <f t="shared" si="85"/>
        <v>0.33040702630096497</v>
      </c>
      <c r="BF309" s="108">
        <f t="shared" si="85"/>
        <v>0.3349655803441553</v>
      </c>
      <c r="BG309" s="108">
        <f t="shared" si="85"/>
        <v>0.33945610729938236</v>
      </c>
      <c r="BH309" s="108">
        <f t="shared" si="85"/>
        <v>0.34365226527513293</v>
      </c>
      <c r="BI309" s="108">
        <f t="shared" si="85"/>
        <v>0.34378654176679435</v>
      </c>
      <c r="DR309" s="109"/>
    </row>
    <row r="310" spans="1:122" s="108" customFormat="1" x14ac:dyDescent="0.2">
      <c r="A310" s="110" t="s">
        <v>155</v>
      </c>
      <c r="B310" s="108">
        <f>+(B308*B309)^0.5</f>
        <v>1</v>
      </c>
      <c r="C310" s="108">
        <f t="shared" ref="C310:BI310" si="86">+(C308*C309)^0.5</f>
        <v>0.72724084216884688</v>
      </c>
      <c r="D310" s="108">
        <f t="shared" si="86"/>
        <v>0.62789050246906974</v>
      </c>
      <c r="E310" s="108">
        <f t="shared" si="86"/>
        <v>0.54396841832689768</v>
      </c>
      <c r="F310" s="108">
        <f t="shared" si="86"/>
        <v>0.47352154366556792</v>
      </c>
      <c r="G310" s="108">
        <f t="shared" si="86"/>
        <v>0.416331259763144</v>
      </c>
      <c r="H310" s="108">
        <f t="shared" si="86"/>
        <v>0.36898482642187957</v>
      </c>
      <c r="I310" s="108">
        <f t="shared" si="86"/>
        <v>0.32954188706577625</v>
      </c>
      <c r="J310" s="108">
        <f t="shared" si="86"/>
        <v>0.296615101379681</v>
      </c>
      <c r="K310" s="108">
        <f t="shared" si="86"/>
        <v>0.26980282970101249</v>
      </c>
      <c r="L310" s="108">
        <f t="shared" si="86"/>
        <v>0.24892670741736736</v>
      </c>
      <c r="M310" s="108">
        <f t="shared" si="86"/>
        <v>0.22599122935643631</v>
      </c>
      <c r="N310" s="108">
        <f t="shared" si="86"/>
        <v>0.21634712939157011</v>
      </c>
      <c r="O310" s="108">
        <f t="shared" si="86"/>
        <v>0.20582795162738579</v>
      </c>
      <c r="P310" s="108">
        <f t="shared" si="86"/>
        <v>0.19585673527576847</v>
      </c>
      <c r="Q310" s="108">
        <f t="shared" si="86"/>
        <v>0.18696156536219999</v>
      </c>
      <c r="R310" s="108">
        <f t="shared" si="86"/>
        <v>0.17927236765351792</v>
      </c>
      <c r="S310" s="108">
        <f t="shared" si="86"/>
        <v>0.17275169743796076</v>
      </c>
      <c r="T310" s="108">
        <f t="shared" si="86"/>
        <v>0.16730010354320038</v>
      </c>
      <c r="U310" s="108">
        <f t="shared" si="86"/>
        <v>0.16280297448604897</v>
      </c>
      <c r="V310" s="108">
        <f t="shared" si="86"/>
        <v>0.15952968638092277</v>
      </c>
      <c r="W310" s="108">
        <f t="shared" si="86"/>
        <v>0.1569923603919843</v>
      </c>
      <c r="X310" s="108">
        <f t="shared" si="86"/>
        <v>0.15462771234790526</v>
      </c>
      <c r="Y310" s="108">
        <f t="shared" si="86"/>
        <v>0.15246114800361385</v>
      </c>
      <c r="Z310" s="108">
        <f t="shared" si="86"/>
        <v>0.15063159361870515</v>
      </c>
      <c r="AA310" s="108">
        <f t="shared" si="86"/>
        <v>0.14918342147016395</v>
      </c>
      <c r="AB310" s="108">
        <f t="shared" si="86"/>
        <v>0.148102208962199</v>
      </c>
      <c r="AC310" s="108">
        <f t="shared" si="86"/>
        <v>0.14721297034963854</v>
      </c>
      <c r="AD310" s="108">
        <f t="shared" si="86"/>
        <v>0.14653183182756366</v>
      </c>
      <c r="AE310" s="108">
        <f t="shared" si="86"/>
        <v>0.14605157292932089</v>
      </c>
      <c r="AF310" s="108">
        <f t="shared" si="86"/>
        <v>0.14574667060951046</v>
      </c>
      <c r="AG310" s="108">
        <f t="shared" si="86"/>
        <v>0.14560674462162979</v>
      </c>
      <c r="AH310" s="108">
        <f t="shared" si="86"/>
        <v>0.14563868834718535</v>
      </c>
      <c r="AI310" s="108">
        <f t="shared" si="86"/>
        <v>0.14583386943262019</v>
      </c>
      <c r="AJ310" s="108">
        <f t="shared" si="86"/>
        <v>0.14618237235044665</v>
      </c>
      <c r="AK310" s="108">
        <f t="shared" si="86"/>
        <v>0.14667446524325281</v>
      </c>
      <c r="AL310" s="108">
        <f t="shared" si="86"/>
        <v>0.14730056812098108</v>
      </c>
      <c r="AM310" s="108">
        <f t="shared" si="86"/>
        <v>0.14805135543134856</v>
      </c>
      <c r="AN310" s="108">
        <f t="shared" si="86"/>
        <v>0.14891787787255045</v>
      </c>
      <c r="AO310" s="108">
        <f t="shared" si="86"/>
        <v>0.14989165175426314</v>
      </c>
      <c r="AP310" s="108">
        <f t="shared" si="86"/>
        <v>0.15096470860498779</v>
      </c>
      <c r="AQ310" s="108">
        <f t="shared" si="86"/>
        <v>0.1521296130554825</v>
      </c>
      <c r="AR310" s="108">
        <f t="shared" si="86"/>
        <v>0.15337945975718151</v>
      </c>
      <c r="AS310" s="108">
        <f t="shared" si="86"/>
        <v>0.15470785814848328</v>
      </c>
      <c r="AT310" s="108">
        <f t="shared" si="86"/>
        <v>0.15610891048607978</v>
      </c>
      <c r="AU310" s="108">
        <f t="shared" si="86"/>
        <v>0.15757718472588095</v>
      </c>
      <c r="AV310" s="108">
        <f t="shared" si="86"/>
        <v>0.15910767951628679</v>
      </c>
      <c r="AW310" s="108">
        <f t="shared" si="86"/>
        <v>0.16069577308815738</v>
      </c>
      <c r="AX310" s="108">
        <f t="shared" si="86"/>
        <v>0.16233714000567265</v>
      </c>
      <c r="AY310" s="108">
        <f t="shared" si="86"/>
        <v>0.16402760781054851</v>
      </c>
      <c r="AZ310" s="108">
        <f t="shared" si="86"/>
        <v>0.16576290712776326</v>
      </c>
      <c r="BA310" s="108">
        <f t="shared" si="86"/>
        <v>0.16753824093748199</v>
      </c>
      <c r="BB310" s="108">
        <f t="shared" si="86"/>
        <v>0.1693475591904571</v>
      </c>
      <c r="BC310" s="108">
        <f t="shared" si="86"/>
        <v>0.17118237510185061</v>
      </c>
      <c r="BD310" s="108">
        <f t="shared" si="86"/>
        <v>0.17302991114388666</v>
      </c>
      <c r="BE310" s="108">
        <f t="shared" si="86"/>
        <v>0.17487035141677804</v>
      </c>
      <c r="BF310" s="108">
        <f t="shared" si="86"/>
        <v>0.17667308163447387</v>
      </c>
      <c r="BG310" s="108">
        <f t="shared" si="86"/>
        <v>0.17839215906554456</v>
      </c>
      <c r="BH310" s="108">
        <f t="shared" si="86"/>
        <v>0.17996205894404108</v>
      </c>
      <c r="BI310" s="108">
        <f t="shared" si="86"/>
        <v>0.17973195236778267</v>
      </c>
      <c r="DR310" s="109"/>
    </row>
    <row r="311" spans="1:122" s="114" customFormat="1" x14ac:dyDescent="0.2">
      <c r="DR311" s="115"/>
    </row>
    <row r="312" spans="1:122" s="114" customFormat="1" x14ac:dyDescent="0.2">
      <c r="DR312" s="115"/>
    </row>
    <row r="313" spans="1:122" s="114" customFormat="1" x14ac:dyDescent="0.2">
      <c r="DR313" s="115"/>
    </row>
    <row r="314" spans="1:122" s="114" customFormat="1" x14ac:dyDescent="0.2">
      <c r="DR314" s="115"/>
    </row>
    <row r="315" spans="1:122" s="114" customFormat="1" x14ac:dyDescent="0.2">
      <c r="DR315" s="115"/>
    </row>
    <row r="316" spans="1:122" s="114" customFormat="1" x14ac:dyDescent="0.2">
      <c r="DR316" s="115"/>
    </row>
    <row r="317" spans="1:122" s="114" customFormat="1" x14ac:dyDescent="0.2">
      <c r="DR317" s="115"/>
    </row>
    <row r="318" spans="1:122" s="114" customFormat="1" x14ac:dyDescent="0.2">
      <c r="DR318" s="115"/>
    </row>
    <row r="319" spans="1:122" s="114" customFormat="1" x14ac:dyDescent="0.2">
      <c r="DR319" s="115"/>
    </row>
    <row r="320" spans="1:122" s="114" customFormat="1" x14ac:dyDescent="0.2">
      <c r="DR320" s="115"/>
    </row>
    <row r="321" spans="122:122" s="114" customFormat="1" x14ac:dyDescent="0.2">
      <c r="DR321" s="115"/>
    </row>
    <row r="322" spans="122:122" s="114" customFormat="1" x14ac:dyDescent="0.2">
      <c r="DR322" s="115"/>
    </row>
    <row r="323" spans="122:122" s="114" customFormat="1" x14ac:dyDescent="0.2">
      <c r="DR323" s="115"/>
    </row>
    <row r="324" spans="122:122" s="114" customFormat="1" x14ac:dyDescent="0.2">
      <c r="DR324" s="115"/>
    </row>
    <row r="325" spans="122:122" s="114" customFormat="1" x14ac:dyDescent="0.2">
      <c r="DR325" s="115"/>
    </row>
    <row r="326" spans="122:122" s="114" customFormat="1" x14ac:dyDescent="0.2">
      <c r="DR326" s="115"/>
    </row>
    <row r="327" spans="122:122" s="114" customFormat="1" x14ac:dyDescent="0.2">
      <c r="DR327" s="115"/>
    </row>
    <row r="328" spans="122:122" s="114" customFormat="1" x14ac:dyDescent="0.2">
      <c r="DR328" s="115"/>
    </row>
    <row r="329" spans="122:122" s="114" customFormat="1" x14ac:dyDescent="0.2">
      <c r="DR329" s="115"/>
    </row>
    <row r="330" spans="122:122" s="114" customFormat="1" x14ac:dyDescent="0.2">
      <c r="DR330" s="115"/>
    </row>
    <row r="331" spans="122:122" s="114" customFormat="1" x14ac:dyDescent="0.2">
      <c r="DR331" s="115"/>
    </row>
    <row r="332" spans="122:122" s="114" customFormat="1" x14ac:dyDescent="0.2">
      <c r="DR332" s="115"/>
    </row>
    <row r="333" spans="122:122" s="114" customFormat="1" x14ac:dyDescent="0.2">
      <c r="DR333" s="115"/>
    </row>
    <row r="334" spans="122:122" s="114" customFormat="1" x14ac:dyDescent="0.2">
      <c r="DR334" s="115"/>
    </row>
    <row r="335" spans="122:122" s="114" customFormat="1" x14ac:dyDescent="0.2">
      <c r="DR335" s="115"/>
    </row>
    <row r="336" spans="122:122" s="114" customFormat="1" x14ac:dyDescent="0.2">
      <c r="DR336" s="115"/>
    </row>
    <row r="337" spans="1:122" s="114" customFormat="1" x14ac:dyDescent="0.2">
      <c r="DR337" s="115"/>
    </row>
    <row r="338" spans="1:122" s="114" customFormat="1" x14ac:dyDescent="0.2">
      <c r="DR338" s="115"/>
    </row>
    <row r="339" spans="1:122" s="114" customFormat="1" x14ac:dyDescent="0.2">
      <c r="DR339" s="115"/>
    </row>
    <row r="340" spans="1:122" s="114" customFormat="1" x14ac:dyDescent="0.2">
      <c r="DR340" s="115"/>
    </row>
    <row r="341" spans="1:122" s="99" customFormat="1" x14ac:dyDescent="0.2">
      <c r="A341" s="104" t="s">
        <v>157</v>
      </c>
      <c r="DR341" s="100"/>
    </row>
    <row r="342" spans="1:122" s="99" customFormat="1" x14ac:dyDescent="0.2">
      <c r="A342" s="104" t="s">
        <v>158</v>
      </c>
      <c r="DR342" s="100"/>
    </row>
    <row r="343" spans="1:122" s="99" customFormat="1" x14ac:dyDescent="0.2">
      <c r="A343" s="104" t="s">
        <v>159</v>
      </c>
      <c r="C343" s="99">
        <f>+SUM(B344:BI355)</f>
        <v>976.69952623740869</v>
      </c>
      <c r="D343" s="99">
        <f>+C343-C358</f>
        <v>-9.2870022434484554</v>
      </c>
      <c r="DR343" s="100"/>
    </row>
    <row r="344" spans="1:122" s="15" customFormat="1" x14ac:dyDescent="0.2">
      <c r="A344" s="15" t="s">
        <v>8</v>
      </c>
      <c r="B344" s="15">
        <f t="shared" ref="B344:BI348" si="87">+B248*B$310</f>
        <v>1</v>
      </c>
      <c r="C344" s="15">
        <f t="shared" si="87"/>
        <v>0.72724084216884688</v>
      </c>
      <c r="D344" s="15">
        <f t="shared" si="87"/>
        <v>0.62789050246906974</v>
      </c>
      <c r="E344" s="15">
        <f t="shared" si="87"/>
        <v>0.54396841832689768</v>
      </c>
      <c r="F344" s="15">
        <f t="shared" si="87"/>
        <v>0.47352154366556792</v>
      </c>
      <c r="G344" s="15">
        <f t="shared" si="87"/>
        <v>0.416331259763144</v>
      </c>
      <c r="H344" s="15">
        <f t="shared" si="87"/>
        <v>0.36898482642187957</v>
      </c>
      <c r="I344" s="15">
        <f t="shared" si="87"/>
        <v>0.32954188706577625</v>
      </c>
      <c r="J344" s="15">
        <f t="shared" si="87"/>
        <v>0.296615101379681</v>
      </c>
      <c r="K344" s="15">
        <f t="shared" si="87"/>
        <v>0.26980282970101249</v>
      </c>
      <c r="L344" s="15">
        <f t="shared" si="87"/>
        <v>0.24892670741736736</v>
      </c>
      <c r="M344" s="15">
        <f t="shared" si="87"/>
        <v>0.22599122935643631</v>
      </c>
      <c r="N344" s="15">
        <f t="shared" si="87"/>
        <v>0.21634712939157011</v>
      </c>
      <c r="O344" s="15">
        <f t="shared" si="87"/>
        <v>0.20582795162738579</v>
      </c>
      <c r="P344" s="15">
        <f t="shared" si="87"/>
        <v>0.19585673527576847</v>
      </c>
      <c r="Q344" s="15">
        <f t="shared" si="87"/>
        <v>0.18696156536219999</v>
      </c>
      <c r="R344" s="15">
        <f t="shared" si="87"/>
        <v>0.17927236765351792</v>
      </c>
      <c r="S344" s="15">
        <f t="shared" si="87"/>
        <v>0.17275169743796076</v>
      </c>
      <c r="T344" s="15">
        <f t="shared" si="87"/>
        <v>0.16730010354320038</v>
      </c>
      <c r="U344" s="15">
        <f t="shared" si="87"/>
        <v>0.16280297448604897</v>
      </c>
      <c r="V344" s="15">
        <f t="shared" si="87"/>
        <v>0.15952968638092277</v>
      </c>
      <c r="W344" s="15">
        <f t="shared" si="87"/>
        <v>0.1569923603919843</v>
      </c>
      <c r="X344" s="15">
        <f t="shared" si="87"/>
        <v>0.15462771234790526</v>
      </c>
      <c r="Y344" s="15">
        <f t="shared" si="87"/>
        <v>0.15246114800361385</v>
      </c>
      <c r="Z344" s="15">
        <f t="shared" si="87"/>
        <v>0.15063159361870515</v>
      </c>
      <c r="AA344" s="15">
        <f t="shared" si="87"/>
        <v>0.14918342147016395</v>
      </c>
      <c r="AB344" s="15">
        <f t="shared" si="87"/>
        <v>0.148102208962199</v>
      </c>
      <c r="AC344" s="15">
        <f t="shared" si="87"/>
        <v>0.14721297034963854</v>
      </c>
      <c r="AD344" s="15">
        <f t="shared" si="87"/>
        <v>0.14653183182756366</v>
      </c>
      <c r="AE344" s="15">
        <f t="shared" si="87"/>
        <v>0.14605157292932089</v>
      </c>
      <c r="AF344" s="15">
        <f t="shared" si="87"/>
        <v>0.14574667060951046</v>
      </c>
      <c r="AG344" s="15">
        <f t="shared" si="87"/>
        <v>0.14560674462162979</v>
      </c>
      <c r="AH344" s="15">
        <f t="shared" si="87"/>
        <v>0.14563868834718535</v>
      </c>
      <c r="AI344" s="15">
        <f t="shared" si="87"/>
        <v>0.14583386943262019</v>
      </c>
      <c r="AJ344" s="15">
        <f t="shared" si="87"/>
        <v>0.14618237235044665</v>
      </c>
      <c r="AK344" s="15">
        <f t="shared" si="87"/>
        <v>0.14667446524325281</v>
      </c>
      <c r="AL344" s="15">
        <f t="shared" si="87"/>
        <v>0.14730056812098108</v>
      </c>
      <c r="AM344" s="15">
        <f t="shared" si="87"/>
        <v>0.14805135543134856</v>
      </c>
      <c r="AN344" s="15">
        <f t="shared" si="87"/>
        <v>0.14891787787255045</v>
      </c>
      <c r="AO344" s="15">
        <f t="shared" si="87"/>
        <v>0.14989165175426314</v>
      </c>
      <c r="AP344" s="15">
        <f t="shared" si="87"/>
        <v>0.15096470860498779</v>
      </c>
      <c r="AQ344" s="15">
        <f t="shared" si="87"/>
        <v>0.1521296130554825</v>
      </c>
      <c r="AR344" s="15">
        <f t="shared" si="87"/>
        <v>0.15337945975718151</v>
      </c>
      <c r="AS344" s="15">
        <f t="shared" si="87"/>
        <v>0.15470785814848328</v>
      </c>
      <c r="AT344" s="15">
        <f t="shared" si="87"/>
        <v>0.15610891048607978</v>
      </c>
      <c r="AU344" s="15">
        <f t="shared" si="87"/>
        <v>0.15757718472588095</v>
      </c>
      <c r="AV344" s="15">
        <f t="shared" si="87"/>
        <v>0.15910767951628679</v>
      </c>
      <c r="AW344" s="15">
        <f t="shared" si="87"/>
        <v>0.16069577308815738</v>
      </c>
      <c r="AX344" s="15">
        <f t="shared" si="87"/>
        <v>0.16233714000567265</v>
      </c>
      <c r="AY344" s="15">
        <f t="shared" si="87"/>
        <v>0.16402760781054851</v>
      </c>
      <c r="AZ344" s="15">
        <f t="shared" si="87"/>
        <v>0.16576290712776326</v>
      </c>
      <c r="BA344" s="15">
        <f t="shared" si="87"/>
        <v>0.16753824093748199</v>
      </c>
      <c r="BB344" s="15">
        <f t="shared" si="87"/>
        <v>0.1693475591904571</v>
      </c>
      <c r="BC344" s="15">
        <f t="shared" si="87"/>
        <v>0.17118237510185061</v>
      </c>
      <c r="BD344" s="15">
        <f t="shared" si="87"/>
        <v>0.17302991114388666</v>
      </c>
      <c r="BE344" s="15">
        <f t="shared" si="87"/>
        <v>0.17487035141677804</v>
      </c>
      <c r="BF344" s="15">
        <f t="shared" si="87"/>
        <v>0.17667308163447387</v>
      </c>
      <c r="BG344" s="15">
        <f t="shared" si="87"/>
        <v>0.17839215906554456</v>
      </c>
      <c r="BH344" s="15">
        <f t="shared" si="87"/>
        <v>0.17996205894404108</v>
      </c>
      <c r="BI344" s="15">
        <f t="shared" si="87"/>
        <v>0.17973195236778267</v>
      </c>
      <c r="DR344" s="116"/>
    </row>
    <row r="345" spans="1:122" s="15" customFormat="1" x14ac:dyDescent="0.2">
      <c r="A345" s="15" t="s">
        <v>56</v>
      </c>
      <c r="B345" s="15">
        <f t="shared" si="87"/>
        <v>1</v>
      </c>
      <c r="C345" s="15">
        <f t="shared" si="87"/>
        <v>0.75558519893270881</v>
      </c>
      <c r="D345" s="15">
        <f t="shared" si="87"/>
        <v>0.68505644973376933</v>
      </c>
      <c r="E345" s="15">
        <f t="shared" si="87"/>
        <v>0.6196585868534723</v>
      </c>
      <c r="F345" s="15">
        <f t="shared" si="87"/>
        <v>0.56088334067833767</v>
      </c>
      <c r="G345" s="15">
        <f t="shared" si="87"/>
        <v>0.51054876947349015</v>
      </c>
      <c r="H345" s="15">
        <f t="shared" si="87"/>
        <v>0.46729232350668887</v>
      </c>
      <c r="I345" s="15">
        <f t="shared" si="87"/>
        <v>0.42947105596493484</v>
      </c>
      <c r="J345" s="15">
        <f t="shared" si="87"/>
        <v>0.39658651167185582</v>
      </c>
      <c r="K345" s="15">
        <f t="shared" si="87"/>
        <v>0.36508777341345588</v>
      </c>
      <c r="L345" s="15">
        <f t="shared" si="87"/>
        <v>0.33915469079985916</v>
      </c>
      <c r="M345" s="15">
        <f t="shared" si="87"/>
        <v>0.31533929091375951</v>
      </c>
      <c r="N345" s="15">
        <f t="shared" si="87"/>
        <v>0.30446889545361239</v>
      </c>
      <c r="O345" s="15">
        <f t="shared" si="87"/>
        <v>0.29229999144893065</v>
      </c>
      <c r="P345" s="15">
        <f t="shared" si="87"/>
        <v>0.28049918079280878</v>
      </c>
      <c r="Q345" s="15">
        <f t="shared" si="87"/>
        <v>0.26973232841813621</v>
      </c>
      <c r="R345" s="15">
        <f t="shared" si="87"/>
        <v>0.26020837084088394</v>
      </c>
      <c r="S345" s="15">
        <f t="shared" si="87"/>
        <v>0.25193278172423245</v>
      </c>
      <c r="T345" s="15">
        <f t="shared" si="87"/>
        <v>0.24482734627788996</v>
      </c>
      <c r="U345" s="15">
        <f t="shared" si="87"/>
        <v>0.23878595878777753</v>
      </c>
      <c r="V345" s="15">
        <f t="shared" si="87"/>
        <v>0.23402781714278306</v>
      </c>
      <c r="W345" s="15">
        <f t="shared" si="87"/>
        <v>0.22999365665496224</v>
      </c>
      <c r="X345" s="15">
        <f t="shared" si="87"/>
        <v>0.22616951670268193</v>
      </c>
      <c r="Y345" s="15">
        <f t="shared" si="87"/>
        <v>0.22254194925074408</v>
      </c>
      <c r="Z345" s="15">
        <f t="shared" si="87"/>
        <v>0.2192979912749812</v>
      </c>
      <c r="AA345" s="15">
        <f t="shared" si="87"/>
        <v>0.21650700021292188</v>
      </c>
      <c r="AB345" s="15">
        <f t="shared" si="87"/>
        <v>0.21415498078093964</v>
      </c>
      <c r="AC345" s="15">
        <f t="shared" si="87"/>
        <v>0.21217805491282204</v>
      </c>
      <c r="AD345" s="15">
        <f t="shared" si="87"/>
        <v>0.21052385192333736</v>
      </c>
      <c r="AE345" s="15">
        <f t="shared" si="87"/>
        <v>0.20916927605872515</v>
      </c>
      <c r="AF345" s="15">
        <f t="shared" si="87"/>
        <v>0.20813779090527257</v>
      </c>
      <c r="AG345" s="15">
        <f t="shared" si="87"/>
        <v>0.20738553247835201</v>
      </c>
      <c r="AH345" s="15">
        <f t="shared" si="87"/>
        <v>0.20683552225644206</v>
      </c>
      <c r="AI345" s="15">
        <f t="shared" si="87"/>
        <v>0.20648619213613906</v>
      </c>
      <c r="AJ345" s="15">
        <f t="shared" si="87"/>
        <v>0.20633016601107756</v>
      </c>
      <c r="AK345" s="15">
        <f t="shared" si="87"/>
        <v>0.20635643977146204</v>
      </c>
      <c r="AL345" s="15">
        <f t="shared" si="87"/>
        <v>0.20655253498220516</v>
      </c>
      <c r="AM345" s="15">
        <f t="shared" si="87"/>
        <v>0.20690568294123324</v>
      </c>
      <c r="AN345" s="15">
        <f t="shared" si="87"/>
        <v>0.20740345764693802</v>
      </c>
      <c r="AO345" s="15">
        <f t="shared" si="87"/>
        <v>0.20803409056459601</v>
      </c>
      <c r="AP345" s="15">
        <f t="shared" si="87"/>
        <v>0.20878660533335355</v>
      </c>
      <c r="AQ345" s="15">
        <f t="shared" si="87"/>
        <v>0.20965085445265208</v>
      </c>
      <c r="AR345" s="15">
        <f t="shared" si="87"/>
        <v>0.21061750587257513</v>
      </c>
      <c r="AS345" s="15">
        <f t="shared" si="87"/>
        <v>0.21167800641704479</v>
      </c>
      <c r="AT345" s="15">
        <f t="shared" si="87"/>
        <v>0.21282453564325321</v>
      </c>
      <c r="AU345" s="15">
        <f t="shared" si="87"/>
        <v>0.21404995456363865</v>
      </c>
      <c r="AV345" s="15">
        <f t="shared" si="87"/>
        <v>0.21534774614873031</v>
      </c>
      <c r="AW345" s="15">
        <f t="shared" si="87"/>
        <v>0.21671193663846397</v>
      </c>
      <c r="AX345" s="15">
        <f t="shared" si="87"/>
        <v>0.21813697631731771</v>
      </c>
      <c r="AY345" s="15">
        <f t="shared" si="87"/>
        <v>0.21961754303010159</v>
      </c>
      <c r="AZ345" s="15">
        <f t="shared" si="87"/>
        <v>0.22114820816435032</v>
      </c>
      <c r="BA345" s="15">
        <f t="shared" si="87"/>
        <v>0.22272286952299558</v>
      </c>
      <c r="BB345" s="15">
        <f t="shared" si="87"/>
        <v>0.22433380583146298</v>
      </c>
      <c r="BC345" s="15">
        <f t="shared" si="87"/>
        <v>0.22597014580763508</v>
      </c>
      <c r="BD345" s="15">
        <f t="shared" si="87"/>
        <v>0.22761548671161341</v>
      </c>
      <c r="BE345" s="15">
        <f t="shared" si="87"/>
        <v>0.22924438933966576</v>
      </c>
      <c r="BF345" s="15">
        <f t="shared" si="87"/>
        <v>0.23081761984634341</v>
      </c>
      <c r="BG345" s="15">
        <f t="shared" si="87"/>
        <v>0.23227648154223485</v>
      </c>
      <c r="BH345" s="15">
        <f t="shared" si="87"/>
        <v>0.23353761309570512</v>
      </c>
      <c r="BI345" s="15">
        <f t="shared" si="87"/>
        <v>0.23323900270586886</v>
      </c>
      <c r="DR345" s="116"/>
    </row>
    <row r="346" spans="1:122" s="15" customFormat="1" x14ac:dyDescent="0.2">
      <c r="A346" s="15" t="s">
        <v>10</v>
      </c>
      <c r="B346" s="15">
        <f t="shared" si="87"/>
        <v>1</v>
      </c>
      <c r="C346" s="15">
        <f t="shared" si="87"/>
        <v>0.71017254840850697</v>
      </c>
      <c r="D346" s="15">
        <f t="shared" si="87"/>
        <v>0.6355877857915212</v>
      </c>
      <c r="E346" s="15">
        <f t="shared" si="87"/>
        <v>0.57289809169307604</v>
      </c>
      <c r="F346" s="15">
        <f t="shared" si="87"/>
        <v>0.48676315368043577</v>
      </c>
      <c r="G346" s="15">
        <f t="shared" si="87"/>
        <v>0.43255857324838165</v>
      </c>
      <c r="H346" s="15">
        <f t="shared" si="87"/>
        <v>0.39229373454041261</v>
      </c>
      <c r="I346" s="15">
        <f t="shared" si="87"/>
        <v>0.35766465443235074</v>
      </c>
      <c r="J346" s="15">
        <f t="shared" si="87"/>
        <v>0.32795884802378777</v>
      </c>
      <c r="K346" s="15">
        <f t="shared" si="87"/>
        <v>0.29904645460254597</v>
      </c>
      <c r="L346" s="15">
        <f t="shared" si="87"/>
        <v>0.27582737432317406</v>
      </c>
      <c r="M346" s="15">
        <f t="shared" si="87"/>
        <v>0.25381433857932278</v>
      </c>
      <c r="N346" s="15">
        <f t="shared" si="87"/>
        <v>0.24555655126455445</v>
      </c>
      <c r="O346" s="15">
        <f t="shared" si="87"/>
        <v>0.23593627717623597</v>
      </c>
      <c r="P346" s="15">
        <f t="shared" si="87"/>
        <v>0.22655364279537218</v>
      </c>
      <c r="Q346" s="15">
        <f t="shared" si="87"/>
        <v>0.21805718023655404</v>
      </c>
      <c r="R346" s="15">
        <f t="shared" si="87"/>
        <v>0.2106575679927552</v>
      </c>
      <c r="S346" s="15">
        <f t="shared" si="87"/>
        <v>0.20437155149494321</v>
      </c>
      <c r="T346" s="15">
        <f t="shared" si="87"/>
        <v>0.19913655391095317</v>
      </c>
      <c r="U346" s="15">
        <f t="shared" si="87"/>
        <v>0.19486367550648864</v>
      </c>
      <c r="V346" s="15">
        <f t="shared" si="87"/>
        <v>0.19176324434275183</v>
      </c>
      <c r="W346" s="15">
        <f t="shared" si="87"/>
        <v>0.18936278978362664</v>
      </c>
      <c r="X346" s="15">
        <f t="shared" si="87"/>
        <v>0.18719700353799104</v>
      </c>
      <c r="Y346" s="15">
        <f t="shared" si="87"/>
        <v>0.18525995711777513</v>
      </c>
      <c r="Z346" s="15">
        <f t="shared" si="87"/>
        <v>0.18370938234514195</v>
      </c>
      <c r="AA346" s="15">
        <f t="shared" si="87"/>
        <v>0.18260519314114906</v>
      </c>
      <c r="AB346" s="15">
        <f t="shared" si="87"/>
        <v>0.18191732324278986</v>
      </c>
      <c r="AC346" s="15">
        <f t="shared" si="87"/>
        <v>0.18159659950573315</v>
      </c>
      <c r="AD346" s="15">
        <f t="shared" si="87"/>
        <v>0.1815704349715512</v>
      </c>
      <c r="AE346" s="15">
        <f t="shared" si="87"/>
        <v>0.18181434528054327</v>
      </c>
      <c r="AF346" s="15">
        <f t="shared" si="87"/>
        <v>0.18234277193630255</v>
      </c>
      <c r="AG346" s="15">
        <f t="shared" si="87"/>
        <v>0.18310917184910919</v>
      </c>
      <c r="AH346" s="15">
        <f t="shared" si="87"/>
        <v>0.18404734966028788</v>
      </c>
      <c r="AI346" s="15">
        <f t="shared" si="87"/>
        <v>0.18516552387170221</v>
      </c>
      <c r="AJ346" s="15">
        <f t="shared" si="87"/>
        <v>0.18646295578423722</v>
      </c>
      <c r="AK346" s="15">
        <f t="shared" si="87"/>
        <v>0.18793561541692833</v>
      </c>
      <c r="AL346" s="15">
        <f t="shared" si="87"/>
        <v>0.18957790315066206</v>
      </c>
      <c r="AM346" s="15">
        <f t="shared" si="87"/>
        <v>0.19138361822330857</v>
      </c>
      <c r="AN346" s="15">
        <f t="shared" si="87"/>
        <v>0.19334650621858795</v>
      </c>
      <c r="AO346" s="15">
        <f t="shared" si="87"/>
        <v>0.19546055455066119</v>
      </c>
      <c r="AP346" s="15">
        <f t="shared" si="87"/>
        <v>0.19772014075224126</v>
      </c>
      <c r="AQ346" s="15">
        <f t="shared" si="87"/>
        <v>0.2001200982343041</v>
      </c>
      <c r="AR346" s="15">
        <f t="shared" si="87"/>
        <v>0.20265573844292134</v>
      </c>
      <c r="AS346" s="15">
        <f t="shared" si="87"/>
        <v>0.20532285176839285</v>
      </c>
      <c r="AT346" s="15">
        <f t="shared" si="87"/>
        <v>0.20811769857122811</v>
      </c>
      <c r="AU346" s="15">
        <f t="shared" si="87"/>
        <v>0.21103699368739889</v>
      </c>
      <c r="AV346" s="15">
        <f t="shared" si="87"/>
        <v>0.21407788071512043</v>
      </c>
      <c r="AW346" s="15">
        <f t="shared" si="87"/>
        <v>0.21723788435272839</v>
      </c>
      <c r="AX346" s="15">
        <f t="shared" si="87"/>
        <v>0.22051481786880403</v>
      </c>
      <c r="AY346" s="15">
        <f t="shared" si="87"/>
        <v>0.22390660560283604</v>
      </c>
      <c r="AZ346" s="15">
        <f t="shared" si="87"/>
        <v>0.22741095344269824</v>
      </c>
      <c r="BA346" s="15">
        <f t="shared" si="87"/>
        <v>0.23102475893385702</v>
      </c>
      <c r="BB346" s="15">
        <f t="shared" si="87"/>
        <v>0.23474309302167837</v>
      </c>
      <c r="BC346" s="15">
        <f t="shared" si="87"/>
        <v>0.23855750812264506</v>
      </c>
      <c r="BD346" s="15">
        <f t="shared" si="87"/>
        <v>0.24245334762060999</v>
      </c>
      <c r="BE346" s="15">
        <f t="shared" si="87"/>
        <v>0.2464056994512481</v>
      </c>
      <c r="BF346" s="15">
        <f t="shared" si="87"/>
        <v>0.25037376534770472</v>
      </c>
      <c r="BG346" s="15">
        <f t="shared" si="87"/>
        <v>0.2542939173662675</v>
      </c>
      <c r="BH346" s="15">
        <f t="shared" si="87"/>
        <v>0.25807287485940689</v>
      </c>
      <c r="BI346" s="15">
        <f t="shared" si="87"/>
        <v>0.25774289271757372</v>
      </c>
      <c r="DR346" s="116"/>
    </row>
    <row r="347" spans="1:122" s="15" customFormat="1" x14ac:dyDescent="0.2">
      <c r="A347" s="15" t="s">
        <v>11</v>
      </c>
      <c r="B347" s="15">
        <f t="shared" si="87"/>
        <v>1</v>
      </c>
      <c r="C347" s="15">
        <f t="shared" si="87"/>
        <v>0.96950701396471584</v>
      </c>
      <c r="D347" s="15">
        <f t="shared" si="87"/>
        <v>0.92130642534753349</v>
      </c>
      <c r="E347" s="15">
        <f t="shared" si="87"/>
        <v>0.86563925151548993</v>
      </c>
      <c r="F347" s="15">
        <f t="shared" si="87"/>
        <v>0.80872660415347197</v>
      </c>
      <c r="G347" s="15">
        <f t="shared" si="87"/>
        <v>0.76000917157496883</v>
      </c>
      <c r="H347" s="15">
        <f t="shared" si="87"/>
        <v>0.71941240184544297</v>
      </c>
      <c r="I347" s="15">
        <f t="shared" si="87"/>
        <v>0.68185877278624685</v>
      </c>
      <c r="J347" s="15">
        <f t="shared" si="87"/>
        <v>0.64764566077927144</v>
      </c>
      <c r="K347" s="15">
        <f t="shared" si="87"/>
        <v>0.60779536902084352</v>
      </c>
      <c r="L347" s="15">
        <f t="shared" si="87"/>
        <v>0.5744220101270231</v>
      </c>
      <c r="M347" s="15">
        <f t="shared" si="87"/>
        <v>0.54605687985330187</v>
      </c>
      <c r="N347" s="15">
        <f t="shared" si="87"/>
        <v>0.53917267850463391</v>
      </c>
      <c r="O347" s="15">
        <f t="shared" si="87"/>
        <v>0.52885095869197296</v>
      </c>
      <c r="P347" s="15">
        <f t="shared" si="87"/>
        <v>0.51803564534422397</v>
      </c>
      <c r="Q347" s="15">
        <f t="shared" si="87"/>
        <v>0.50807021220398463</v>
      </c>
      <c r="R347" s="15">
        <f t="shared" si="87"/>
        <v>0.4995195367702317</v>
      </c>
      <c r="S347" s="15">
        <f t="shared" si="87"/>
        <v>0.49257642177185385</v>
      </c>
      <c r="T347" s="15">
        <f t="shared" si="87"/>
        <v>0.48726154537732325</v>
      </c>
      <c r="U347" s="15">
        <f t="shared" si="87"/>
        <v>0.48352148674520279</v>
      </c>
      <c r="V347" s="15">
        <f t="shared" si="87"/>
        <v>0.48250096915461355</v>
      </c>
      <c r="W347" s="15">
        <f t="shared" si="87"/>
        <v>0.48293943278915102</v>
      </c>
      <c r="X347" s="15">
        <f t="shared" si="87"/>
        <v>0.48316448006968782</v>
      </c>
      <c r="Y347" s="15">
        <f t="shared" si="87"/>
        <v>0.48337450108389268</v>
      </c>
      <c r="Z347" s="15">
        <f t="shared" si="87"/>
        <v>0.48411562050548157</v>
      </c>
      <c r="AA347" s="15">
        <f t="shared" si="87"/>
        <v>0.48562040249048499</v>
      </c>
      <c r="AB347" s="15">
        <f t="shared" si="87"/>
        <v>0.48772617528585172</v>
      </c>
      <c r="AC347" s="15">
        <f t="shared" si="87"/>
        <v>0.49003020476518111</v>
      </c>
      <c r="AD347" s="15">
        <f t="shared" si="87"/>
        <v>0.49255195586985273</v>
      </c>
      <c r="AE347" s="15">
        <f t="shared" si="87"/>
        <v>0.49536890093562985</v>
      </c>
      <c r="AF347" s="15">
        <f t="shared" si="87"/>
        <v>0.49856669393015057</v>
      </c>
      <c r="AG347" s="15">
        <f t="shared" si="87"/>
        <v>0.50214253589557767</v>
      </c>
      <c r="AH347" s="15">
        <f t="shared" si="87"/>
        <v>0.50607628592324516</v>
      </c>
      <c r="AI347" s="15">
        <f t="shared" si="87"/>
        <v>0.5104182771864848</v>
      </c>
      <c r="AJ347" s="15">
        <f t="shared" si="87"/>
        <v>0.51518947695094874</v>
      </c>
      <c r="AK347" s="15">
        <f t="shared" si="87"/>
        <v>0.52039714614415622</v>
      </c>
      <c r="AL347" s="15">
        <f t="shared" si="87"/>
        <v>0.52603990093303177</v>
      </c>
      <c r="AM347" s="15">
        <f t="shared" si="87"/>
        <v>0.53211120378605015</v>
      </c>
      <c r="AN347" s="15">
        <f t="shared" si="87"/>
        <v>0.53860173582202897</v>
      </c>
      <c r="AO347" s="15">
        <f t="shared" si="87"/>
        <v>0.54550094789908332</v>
      </c>
      <c r="AP347" s="15">
        <f t="shared" si="87"/>
        <v>0.55279804136732247</v>
      </c>
      <c r="AQ347" s="15">
        <f t="shared" si="87"/>
        <v>0.56048257037187221</v>
      </c>
      <c r="AR347" s="15">
        <f t="shared" si="87"/>
        <v>0.56854480240905425</v>
      </c>
      <c r="AS347" s="15">
        <f t="shared" si="87"/>
        <v>0.57697592887761273</v>
      </c>
      <c r="AT347" s="15">
        <f t="shared" si="87"/>
        <v>0.58576818238080497</v>
      </c>
      <c r="AU347" s="15">
        <f t="shared" si="87"/>
        <v>0.59491488957160998</v>
      </c>
      <c r="AV347" s="15">
        <f t="shared" si="87"/>
        <v>0.60441046332689141</v>
      </c>
      <c r="AW347" s="15">
        <f t="shared" si="87"/>
        <v>0.61425031106917394</v>
      </c>
      <c r="AX347" s="15">
        <f t="shared" si="87"/>
        <v>0.62443060089932056</v>
      </c>
      <c r="AY347" s="15">
        <f t="shared" si="87"/>
        <v>0.63494777552332715</v>
      </c>
      <c r="AZ347" s="15">
        <f t="shared" si="87"/>
        <v>0.64579762461269963</v>
      </c>
      <c r="BA347" s="15">
        <f t="shared" si="87"/>
        <v>0.65697360569842844</v>
      </c>
      <c r="BB347" s="15">
        <f t="shared" si="87"/>
        <v>0.66846392984114322</v>
      </c>
      <c r="BC347" s="15">
        <f t="shared" si="87"/>
        <v>0.68024670239374774</v>
      </c>
      <c r="BD347" s="15">
        <f t="shared" si="87"/>
        <v>0.69228217431170624</v>
      </c>
      <c r="BE347" s="15">
        <f t="shared" si="87"/>
        <v>0.70450105695431497</v>
      </c>
      <c r="BF347" s="15">
        <f t="shared" si="87"/>
        <v>0.71678821172432616</v>
      </c>
      <c r="BG347" s="15">
        <f t="shared" si="87"/>
        <v>0.72896245248392277</v>
      </c>
      <c r="BH347" s="15">
        <f t="shared" si="87"/>
        <v>0.74075654046774519</v>
      </c>
      <c r="BI347" s="15">
        <f t="shared" si="87"/>
        <v>0.73980937998087248</v>
      </c>
      <c r="DR347" s="116"/>
    </row>
    <row r="348" spans="1:122" s="15" customFormat="1" x14ac:dyDescent="0.2">
      <c r="A348" s="15" t="s">
        <v>42</v>
      </c>
      <c r="B348" s="15">
        <f t="shared" si="87"/>
        <v>1</v>
      </c>
      <c r="C348" s="15">
        <f t="shared" si="87"/>
        <v>0.87677857345942367</v>
      </c>
      <c r="D348" s="15">
        <f t="shared" si="87"/>
        <v>0.95250662167315858</v>
      </c>
      <c r="E348" s="15">
        <f t="shared" si="87"/>
        <v>1.0120953828455326</v>
      </c>
      <c r="F348" s="15">
        <f t="shared" si="87"/>
        <v>1.0574428349636045</v>
      </c>
      <c r="G348" s="15">
        <f t="shared" si="87"/>
        <v>1.0947886109635256</v>
      </c>
      <c r="H348" s="15">
        <f t="shared" si="87"/>
        <v>1.1283611323051688</v>
      </c>
      <c r="I348" s="15">
        <f t="shared" si="87"/>
        <v>1.1545653189813512</v>
      </c>
      <c r="J348" s="15">
        <f t="shared" si="87"/>
        <v>1.1747499801253554</v>
      </c>
      <c r="K348" s="15">
        <f t="shared" si="87"/>
        <v>1.1795508345400894</v>
      </c>
      <c r="L348" s="15">
        <f t="shared" si="87"/>
        <v>1.1845096927880654</v>
      </c>
      <c r="M348" s="15">
        <f t="shared" si="87"/>
        <v>1.1922277037182367</v>
      </c>
      <c r="N348" s="15">
        <f t="shared" si="87"/>
        <v>1.2255332168399251</v>
      </c>
      <c r="O348" s="15">
        <f t="shared" si="87"/>
        <v>1.2493350683576478</v>
      </c>
      <c r="P348" s="15">
        <f t="shared" si="87"/>
        <v>1.2684891112998049</v>
      </c>
      <c r="Q348" s="15">
        <f t="shared" ref="Q348:BI348" si="88">+Q252*Q$310</f>
        <v>1.2856565884788256</v>
      </c>
      <c r="R348" s="15">
        <f t="shared" si="88"/>
        <v>1.3023260328049668</v>
      </c>
      <c r="S348" s="15">
        <f t="shared" si="88"/>
        <v>1.3193553925148884</v>
      </c>
      <c r="T348" s="15">
        <f t="shared" si="88"/>
        <v>1.3372608318124617</v>
      </c>
      <c r="U348" s="15">
        <f t="shared" si="88"/>
        <v>1.356372288506063</v>
      </c>
      <c r="V348" s="15">
        <f t="shared" si="88"/>
        <v>1.3777787219218958</v>
      </c>
      <c r="W348" s="15">
        <f t="shared" si="88"/>
        <v>1.399545567884888</v>
      </c>
      <c r="X348" s="15">
        <f t="shared" si="88"/>
        <v>1.4204349632282474</v>
      </c>
      <c r="Y348" s="15">
        <f t="shared" si="88"/>
        <v>1.4403128263142477</v>
      </c>
      <c r="Z348" s="15">
        <f t="shared" si="88"/>
        <v>1.4605247430402997</v>
      </c>
      <c r="AA348" s="15">
        <f t="shared" si="88"/>
        <v>1.4817701950974369</v>
      </c>
      <c r="AB348" s="15">
        <f t="shared" si="88"/>
        <v>1.5044108678023191</v>
      </c>
      <c r="AC348" s="15">
        <f t="shared" si="88"/>
        <v>1.5261634545523388</v>
      </c>
      <c r="AD348" s="15">
        <f t="shared" si="88"/>
        <v>1.5478800035805971</v>
      </c>
      <c r="AE348" s="15">
        <f t="shared" si="88"/>
        <v>1.5697954195981314</v>
      </c>
      <c r="AF348" s="15">
        <f t="shared" si="88"/>
        <v>1.5921206601851787</v>
      </c>
      <c r="AG348" s="15">
        <f t="shared" si="88"/>
        <v>1.6148823137333821</v>
      </c>
      <c r="AH348" s="15">
        <f t="shared" si="88"/>
        <v>1.6381159065023345</v>
      </c>
      <c r="AI348" s="15">
        <f t="shared" si="88"/>
        <v>1.6620135263657898</v>
      </c>
      <c r="AJ348" s="15">
        <f t="shared" si="88"/>
        <v>1.6866890954446003</v>
      </c>
      <c r="AK348" s="15">
        <f t="shared" si="88"/>
        <v>1.7122206831364686</v>
      </c>
      <c r="AL348" s="15">
        <f t="shared" si="88"/>
        <v>1.7386614177480597</v>
      </c>
      <c r="AM348" s="15">
        <f t="shared" si="88"/>
        <v>1.7660474109041786</v>
      </c>
      <c r="AN348" s="15">
        <f t="shared" si="88"/>
        <v>1.7944035004023555</v>
      </c>
      <c r="AO348" s="15">
        <f t="shared" si="88"/>
        <v>1.8237472711745077</v>
      </c>
      <c r="AP348" s="15">
        <f t="shared" si="88"/>
        <v>1.8540918137203504</v>
      </c>
      <c r="AQ348" s="15">
        <f t="shared" si="88"/>
        <v>1.8854476072764812</v>
      </c>
      <c r="AR348" s="15">
        <f t="shared" si="88"/>
        <v>1.9178238208966352</v>
      </c>
      <c r="AS348" s="15">
        <f t="shared" si="88"/>
        <v>1.9512292364763881</v>
      </c>
      <c r="AT348" s="15">
        <f t="shared" si="88"/>
        <v>1.9856729204438617</v>
      </c>
      <c r="AU348" s="15">
        <f t="shared" si="88"/>
        <v>2.021164702111085</v>
      </c>
      <c r="AV348" s="15">
        <f t="shared" si="88"/>
        <v>2.0577154477340991</v>
      </c>
      <c r="AW348" s="15">
        <f t="shared" si="88"/>
        <v>2.0953370367689739</v>
      </c>
      <c r="AX348" s="15">
        <f t="shared" si="88"/>
        <v>2.1340418313905327</v>
      </c>
      <c r="AY348" s="15">
        <f t="shared" si="88"/>
        <v>2.1738412544918466</v>
      </c>
      <c r="AZ348" s="15">
        <f t="shared" si="88"/>
        <v>2.2147428169791121</v>
      </c>
      <c r="BA348" s="15">
        <f t="shared" si="88"/>
        <v>2.2567445149705598</v>
      </c>
      <c r="BB348" s="15">
        <f t="shared" si="88"/>
        <v>2.2998249082220039</v>
      </c>
      <c r="BC348" s="15">
        <f t="shared" si="88"/>
        <v>2.3439263948188644</v>
      </c>
      <c r="BD348" s="15">
        <f t="shared" si="88"/>
        <v>2.388928360559079</v>
      </c>
      <c r="BE348" s="15">
        <f t="shared" si="88"/>
        <v>2.4346064925511937</v>
      </c>
      <c r="BF348" s="15">
        <f t="shared" si="88"/>
        <v>2.4805757486765749</v>
      </c>
      <c r="BG348" s="15">
        <f t="shared" si="88"/>
        <v>2.5262193933703214</v>
      </c>
      <c r="BH348" s="15">
        <f t="shared" si="88"/>
        <v>2.5706181337040137</v>
      </c>
      <c r="BI348" s="15">
        <f t="shared" si="88"/>
        <v>2.5673312401160806</v>
      </c>
      <c r="DR348" s="116"/>
    </row>
    <row r="349" spans="1:122" s="15" customFormat="1" x14ac:dyDescent="0.2">
      <c r="A349" s="15" t="s">
        <v>13</v>
      </c>
      <c r="B349" s="15">
        <f t="shared" ref="B349:BI353" si="89">+B253*B$310</f>
        <v>1</v>
      </c>
      <c r="C349" s="15">
        <f t="shared" si="89"/>
        <v>2.4060959346786284</v>
      </c>
      <c r="D349" s="15">
        <f t="shared" si="89"/>
        <v>2.5357026629882706</v>
      </c>
      <c r="E349" s="15">
        <f t="shared" si="89"/>
        <v>2.6165048322247251</v>
      </c>
      <c r="F349" s="15">
        <f t="shared" si="89"/>
        <v>2.6527377762726676</v>
      </c>
      <c r="G349" s="15">
        <f t="shared" si="89"/>
        <v>2.6578798077909047</v>
      </c>
      <c r="H349" s="15">
        <f t="shared" si="89"/>
        <v>2.6602947669178882</v>
      </c>
      <c r="I349" s="15">
        <f t="shared" si="89"/>
        <v>2.6480649273767467</v>
      </c>
      <c r="J349" s="15">
        <f t="shared" si="89"/>
        <v>2.6269570910844204</v>
      </c>
      <c r="K349" s="15">
        <f t="shared" si="89"/>
        <v>2.5651781813267718</v>
      </c>
      <c r="L349" s="15">
        <f t="shared" si="89"/>
        <v>2.489485021611145</v>
      </c>
      <c r="M349" s="15">
        <f t="shared" si="89"/>
        <v>2.5030769454965083</v>
      </c>
      <c r="N349" s="15">
        <f t="shared" si="89"/>
        <v>2.4678509691763466</v>
      </c>
      <c r="O349" s="15">
        <f t="shared" si="89"/>
        <v>2.4287495038145464</v>
      </c>
      <c r="P349" s="15">
        <f t="shared" si="89"/>
        <v>2.387468260820945</v>
      </c>
      <c r="Q349" s="15">
        <f t="shared" si="89"/>
        <v>2.3450715446090435</v>
      </c>
      <c r="R349" s="15">
        <f t="shared" si="89"/>
        <v>2.3021579348909542</v>
      </c>
      <c r="S349" s="15">
        <f t="shared" si="89"/>
        <v>2.259045466461175</v>
      </c>
      <c r="T349" s="15">
        <f t="shared" si="89"/>
        <v>2.2158796776868086</v>
      </c>
      <c r="U349" s="15">
        <f t="shared" si="89"/>
        <v>2.1727014618902207</v>
      </c>
      <c r="V349" s="15">
        <f t="shared" si="89"/>
        <v>2.1308941575180516</v>
      </c>
      <c r="W349" s="15">
        <f t="shared" si="89"/>
        <v>2.0868352722868195</v>
      </c>
      <c r="X349" s="15">
        <f t="shared" si="89"/>
        <v>2.0384173111318074</v>
      </c>
      <c r="Y349" s="15">
        <f t="shared" si="89"/>
        <v>1.9857897667774067</v>
      </c>
      <c r="Z349" s="15">
        <f t="shared" si="89"/>
        <v>1.9310256139228952</v>
      </c>
      <c r="AA349" s="15">
        <f t="shared" si="89"/>
        <v>1.8751399553564356</v>
      </c>
      <c r="AB349" s="15">
        <f t="shared" si="89"/>
        <v>1.8185421049922896</v>
      </c>
      <c r="AC349" s="15">
        <f t="shared" si="89"/>
        <v>1.7613154967887545</v>
      </c>
      <c r="AD349" s="15">
        <f t="shared" si="89"/>
        <v>1.7043153152269268</v>
      </c>
      <c r="AE349" s="15">
        <f t="shared" si="89"/>
        <v>1.648160552915428</v>
      </c>
      <c r="AF349" s="15">
        <f t="shared" si="89"/>
        <v>1.5938021785629033</v>
      </c>
      <c r="AG349" s="15">
        <f t="shared" si="89"/>
        <v>1.5416199220868061</v>
      </c>
      <c r="AH349" s="15">
        <f t="shared" si="89"/>
        <v>1.4912724395111316</v>
      </c>
      <c r="AI349" s="15">
        <f t="shared" si="89"/>
        <v>1.4426175615107462</v>
      </c>
      <c r="AJ349" s="15">
        <f t="shared" si="89"/>
        <v>1.3955751514242596</v>
      </c>
      <c r="AK349" s="15">
        <f t="shared" si="89"/>
        <v>1.3500210913745092</v>
      </c>
      <c r="AL349" s="15">
        <f t="shared" si="89"/>
        <v>1.3058128151515811</v>
      </c>
      <c r="AM349" s="15">
        <f t="shared" si="89"/>
        <v>1.2628069802584707</v>
      </c>
      <c r="AN349" s="15">
        <f t="shared" si="89"/>
        <v>1.2208692111261654</v>
      </c>
      <c r="AO349" s="15">
        <f t="shared" si="89"/>
        <v>1.1798791930078172</v>
      </c>
      <c r="AP349" s="15">
        <f t="shared" si="89"/>
        <v>1.1397331136424778</v>
      </c>
      <c r="AQ349" s="15">
        <f t="shared" si="89"/>
        <v>1.100344609639291</v>
      </c>
      <c r="AR349" s="15">
        <f t="shared" si="89"/>
        <v>1.0616448926055007</v>
      </c>
      <c r="AS349" s="15">
        <f t="shared" si="89"/>
        <v>1.023582448520159</v>
      </c>
      <c r="AT349" s="15">
        <f t="shared" si="89"/>
        <v>0.98612253417447038</v>
      </c>
      <c r="AU349" s="15">
        <f t="shared" si="89"/>
        <v>0.94924658831752029</v>
      </c>
      <c r="AV349" s="15">
        <f t="shared" si="89"/>
        <v>0.91295160519811358</v>
      </c>
      <c r="AW349" s="15">
        <f t="shared" si="89"/>
        <v>0.87724946821827254</v>
      </c>
      <c r="AX349" s="15">
        <f t="shared" si="89"/>
        <v>0.84216620088277083</v>
      </c>
      <c r="AY349" s="15">
        <f t="shared" si="89"/>
        <v>0.80774105368424898</v>
      </c>
      <c r="AZ349" s="15">
        <f t="shared" si="89"/>
        <v>0.77402530368503419</v>
      </c>
      <c r="BA349" s="15">
        <f t="shared" si="89"/>
        <v>0.74108059596798226</v>
      </c>
      <c r="BB349" s="15">
        <f t="shared" si="89"/>
        <v>0.70897660675562013</v>
      </c>
      <c r="BC349" s="15">
        <f t="shared" si="89"/>
        <v>0.67778777456636863</v>
      </c>
      <c r="BD349" s="15">
        <f t="shared" si="89"/>
        <v>0.64758887334395254</v>
      </c>
      <c r="BE349" s="15">
        <f t="shared" si="89"/>
        <v>0.61844938211646394</v>
      </c>
      <c r="BF349" s="15">
        <f t="shared" si="89"/>
        <v>0.59042709667472415</v>
      </c>
      <c r="BG349" s="15">
        <f t="shared" si="89"/>
        <v>0.56356244136831246</v>
      </c>
      <c r="BH349" s="15">
        <f t="shared" si="89"/>
        <v>0.53787663270118247</v>
      </c>
      <c r="BI349" s="15">
        <f t="shared" si="89"/>
        <v>0.53718888245467766</v>
      </c>
      <c r="DR349" s="116"/>
    </row>
    <row r="350" spans="1:122" s="15" customFormat="1" x14ac:dyDescent="0.2">
      <c r="A350" s="15" t="s">
        <v>14</v>
      </c>
      <c r="B350" s="15">
        <f t="shared" si="89"/>
        <v>1</v>
      </c>
      <c r="C350" s="15">
        <f t="shared" si="89"/>
        <v>1.3377752997291634</v>
      </c>
      <c r="D350" s="15">
        <f t="shared" si="89"/>
        <v>1.5759510775960159</v>
      </c>
      <c r="E350" s="15">
        <f t="shared" si="89"/>
        <v>1.7956154594515459</v>
      </c>
      <c r="F350" s="15">
        <f t="shared" si="89"/>
        <v>2.0084267576140271</v>
      </c>
      <c r="G350" s="15">
        <f t="shared" si="89"/>
        <v>2.1982364175223461</v>
      </c>
      <c r="H350" s="15">
        <f t="shared" si="89"/>
        <v>2.3624078270750215</v>
      </c>
      <c r="I350" s="15">
        <f t="shared" si="89"/>
        <v>2.5085916316903702</v>
      </c>
      <c r="J350" s="15">
        <f t="shared" si="89"/>
        <v>2.637565253228602</v>
      </c>
      <c r="K350" s="15">
        <f t="shared" si="89"/>
        <v>2.7530613990970232</v>
      </c>
      <c r="L350" s="15">
        <f t="shared" si="89"/>
        <v>2.8604071667665956</v>
      </c>
      <c r="M350" s="15">
        <f t="shared" si="89"/>
        <v>2.967101942800344</v>
      </c>
      <c r="N350" s="15">
        <f t="shared" si="89"/>
        <v>3.0965773506264691</v>
      </c>
      <c r="O350" s="15">
        <f t="shared" si="89"/>
        <v>3.2052556001591146</v>
      </c>
      <c r="P350" s="15">
        <f t="shared" si="89"/>
        <v>3.3010307807616539</v>
      </c>
      <c r="Q350" s="15">
        <f t="shared" si="89"/>
        <v>3.3885449588217345</v>
      </c>
      <c r="R350" s="15">
        <f t="shared" si="89"/>
        <v>3.4706341202977895</v>
      </c>
      <c r="S350" s="15">
        <f t="shared" si="89"/>
        <v>3.5491117967243437</v>
      </c>
      <c r="T350" s="15">
        <f t="shared" si="89"/>
        <v>3.6252010736100848</v>
      </c>
      <c r="U350" s="15">
        <f t="shared" si="89"/>
        <v>3.6997779782425395</v>
      </c>
      <c r="V350" s="15">
        <f t="shared" si="89"/>
        <v>3.7666730166637326</v>
      </c>
      <c r="W350" s="15">
        <f t="shared" si="89"/>
        <v>3.8244864852004947</v>
      </c>
      <c r="X350" s="15">
        <f t="shared" si="89"/>
        <v>3.8813717534409848</v>
      </c>
      <c r="Y350" s="15">
        <f t="shared" si="89"/>
        <v>3.9340567449938959</v>
      </c>
      <c r="Z350" s="15">
        <f t="shared" si="89"/>
        <v>3.9847048767542983</v>
      </c>
      <c r="AA350" s="15">
        <f t="shared" si="89"/>
        <v>4.0347152695433888</v>
      </c>
      <c r="AB350" s="15">
        <f t="shared" si="89"/>
        <v>4.085792539876695</v>
      </c>
      <c r="AC350" s="15">
        <f t="shared" si="89"/>
        <v>4.1393574152031745</v>
      </c>
      <c r="AD350" s="15">
        <f t="shared" si="89"/>
        <v>4.1937302896591531</v>
      </c>
      <c r="AE350" s="15">
        <f t="shared" si="89"/>
        <v>4.2482653692495864</v>
      </c>
      <c r="AF350" s="15">
        <f t="shared" si="89"/>
        <v>4.3021788233896405</v>
      </c>
      <c r="AG350" s="15">
        <f t="shared" si="89"/>
        <v>4.3549956792748281</v>
      </c>
      <c r="AH350" s="15">
        <f t="shared" si="89"/>
        <v>4.4067365478229332</v>
      </c>
      <c r="AI350" s="15">
        <f t="shared" si="89"/>
        <v>4.4574201851265167</v>
      </c>
      <c r="AJ350" s="15">
        <f t="shared" si="89"/>
        <v>4.5070731554075385</v>
      </c>
      <c r="AK350" s="15">
        <f t="shared" si="89"/>
        <v>4.5557468749329058</v>
      </c>
      <c r="AL350" s="15">
        <f t="shared" si="89"/>
        <v>4.6035016273004272</v>
      </c>
      <c r="AM350" s="15">
        <f t="shared" si="89"/>
        <v>4.6503967191805033</v>
      </c>
      <c r="AN350" s="15">
        <f t="shared" si="89"/>
        <v>4.6964849405444919</v>
      </c>
      <c r="AO350" s="15">
        <f t="shared" si="89"/>
        <v>4.7418095952780703</v>
      </c>
      <c r="AP350" s="15">
        <f t="shared" si="89"/>
        <v>4.7864031302895027</v>
      </c>
      <c r="AQ350" s="15">
        <f t="shared" si="89"/>
        <v>4.8302868063903839</v>
      </c>
      <c r="AR350" s="15">
        <f t="shared" si="89"/>
        <v>4.8734710663749992</v>
      </c>
      <c r="AS350" s="15">
        <f t="shared" si="89"/>
        <v>4.9159563596653486</v>
      </c>
      <c r="AT350" s="15">
        <f t="shared" si="89"/>
        <v>4.9577342241404372</v>
      </c>
      <c r="AU350" s="15">
        <f t="shared" si="89"/>
        <v>4.9987884218643952</v>
      </c>
      <c r="AV350" s="15">
        <f t="shared" si="89"/>
        <v>5.0390958764938141</v>
      </c>
      <c r="AW350" s="15">
        <f t="shared" si="89"/>
        <v>5.078627052374193</v>
      </c>
      <c r="AX350" s="15">
        <f t="shared" si="89"/>
        <v>5.1173452202483976</v>
      </c>
      <c r="AY350" s="15">
        <f t="shared" si="89"/>
        <v>5.1552037262999821</v>
      </c>
      <c r="AZ350" s="15">
        <f t="shared" si="89"/>
        <v>5.1921398558196117</v>
      </c>
      <c r="BA350" s="15">
        <f t="shared" si="89"/>
        <v>5.2280630860748127</v>
      </c>
      <c r="BB350" s="15">
        <f t="shared" si="89"/>
        <v>5.2628344056695244</v>
      </c>
      <c r="BC350" s="15">
        <f t="shared" si="89"/>
        <v>5.2962320088912458</v>
      </c>
      <c r="BD350" s="15">
        <f t="shared" si="89"/>
        <v>5.3278974470439548</v>
      </c>
      <c r="BE350" s="15">
        <f t="shared" si="89"/>
        <v>5.3572563336555792</v>
      </c>
      <c r="BF350" s="15">
        <f t="shared" si="89"/>
        <v>5.3834113134709307</v>
      </c>
      <c r="BG350" s="15">
        <f t="shared" si="89"/>
        <v>5.4050162758761129</v>
      </c>
      <c r="BH350" s="15">
        <f t="shared" si="89"/>
        <v>5.4201648374073503</v>
      </c>
      <c r="BI350" s="15">
        <f t="shared" si="89"/>
        <v>5.4132344011764566</v>
      </c>
      <c r="DR350" s="116"/>
    </row>
    <row r="351" spans="1:122" s="15" customFormat="1" x14ac:dyDescent="0.2">
      <c r="A351" s="15" t="s">
        <v>15</v>
      </c>
      <c r="B351" s="15">
        <f t="shared" si="89"/>
        <v>1</v>
      </c>
      <c r="C351" s="15">
        <f t="shared" si="89"/>
        <v>0.97437611027415039</v>
      </c>
      <c r="D351" s="15">
        <f t="shared" si="89"/>
        <v>0.96417576702764873</v>
      </c>
      <c r="E351" s="15">
        <f t="shared" si="89"/>
        <v>0.94239547766915277</v>
      </c>
      <c r="F351" s="15">
        <f t="shared" si="89"/>
        <v>0.91863042163708986</v>
      </c>
      <c r="G351" s="15">
        <f t="shared" si="89"/>
        <v>0.88683702356940464</v>
      </c>
      <c r="H351" s="15">
        <f t="shared" si="89"/>
        <v>0.8515348328775465</v>
      </c>
      <c r="I351" s="15">
        <f t="shared" si="89"/>
        <v>0.81702198484350952</v>
      </c>
      <c r="J351" s="15">
        <f t="shared" si="89"/>
        <v>0.78410204262678518</v>
      </c>
      <c r="K351" s="15">
        <f t="shared" si="89"/>
        <v>0.7638466219256711</v>
      </c>
      <c r="L351" s="15">
        <f t="shared" si="89"/>
        <v>0.74901907514881183</v>
      </c>
      <c r="M351" s="15">
        <f t="shared" si="89"/>
        <v>0.71673056047945416</v>
      </c>
      <c r="N351" s="15">
        <f t="shared" si="89"/>
        <v>0.7106340526066206</v>
      </c>
      <c r="O351" s="15">
        <f t="shared" si="89"/>
        <v>0.69946287983590438</v>
      </c>
      <c r="P351" s="15">
        <f t="shared" si="89"/>
        <v>0.68698362400503354</v>
      </c>
      <c r="Q351" s="15">
        <f t="shared" si="89"/>
        <v>0.67498189526126717</v>
      </c>
      <c r="R351" s="15">
        <f t="shared" si="89"/>
        <v>0.66426324377828949</v>
      </c>
      <c r="S351" s="15">
        <f t="shared" si="89"/>
        <v>0.65515079356768446</v>
      </c>
      <c r="T351" s="15">
        <f t="shared" si="89"/>
        <v>0.64773494458699166</v>
      </c>
      <c r="U351" s="15">
        <f t="shared" si="89"/>
        <v>0.64199881784115698</v>
      </c>
      <c r="V351" s="15">
        <f t="shared" si="89"/>
        <v>0.63688223591074766</v>
      </c>
      <c r="W351" s="15">
        <f t="shared" si="89"/>
        <v>0.63197616708244508</v>
      </c>
      <c r="X351" s="15">
        <f t="shared" si="89"/>
        <v>0.62833758327444023</v>
      </c>
      <c r="Y351" s="15">
        <f t="shared" si="89"/>
        <v>0.62538074357492224</v>
      </c>
      <c r="Z351" s="15">
        <f t="shared" si="89"/>
        <v>0.6233828636694404</v>
      </c>
      <c r="AA351" s="15">
        <f t="shared" si="89"/>
        <v>0.62246586615452504</v>
      </c>
      <c r="AB351" s="15">
        <f t="shared" si="89"/>
        <v>0.62253728985380419</v>
      </c>
      <c r="AC351" s="15">
        <f t="shared" si="89"/>
        <v>0.6238874964118597</v>
      </c>
      <c r="AD351" s="15">
        <f t="shared" si="89"/>
        <v>0.62606245154482298</v>
      </c>
      <c r="AE351" s="15">
        <f t="shared" si="89"/>
        <v>0.62895531750616962</v>
      </c>
      <c r="AF351" s="15">
        <f t="shared" si="89"/>
        <v>0.63238769412823825</v>
      </c>
      <c r="AG351" s="15">
        <f t="shared" si="89"/>
        <v>0.63630190099291561</v>
      </c>
      <c r="AH351" s="15">
        <f t="shared" si="89"/>
        <v>0.64074772660073109</v>
      </c>
      <c r="AI351" s="15">
        <f t="shared" si="89"/>
        <v>0.64568441087450867</v>
      </c>
      <c r="AJ351" s="15">
        <f t="shared" si="89"/>
        <v>0.65107989493970619</v>
      </c>
      <c r="AK351" s="15">
        <f t="shared" si="89"/>
        <v>0.65691050233867165</v>
      </c>
      <c r="AL351" s="15">
        <f t="shared" si="89"/>
        <v>0.66315751340588958</v>
      </c>
      <c r="AM351" s="15">
        <f t="shared" si="89"/>
        <v>0.6698053467712568</v>
      </c>
      <c r="AN351" s="15">
        <f t="shared" si="89"/>
        <v>0.67684059736174362</v>
      </c>
      <c r="AO351" s="15">
        <f t="shared" si="89"/>
        <v>0.68425148984093109</v>
      </c>
      <c r="AP351" s="15">
        <f t="shared" si="89"/>
        <v>0.69202754445360304</v>
      </c>
      <c r="AQ351" s="15">
        <f t="shared" si="89"/>
        <v>0.70015936386930511</v>
      </c>
      <c r="AR351" s="15">
        <f t="shared" si="89"/>
        <v>0.70863849850577065</v>
      </c>
      <c r="AS351" s="15">
        <f t="shared" si="89"/>
        <v>0.71745736714367203</v>
      </c>
      <c r="AT351" s="15">
        <f t="shared" si="89"/>
        <v>0.726609214591734</v>
      </c>
      <c r="AU351" s="15">
        <f t="shared" si="89"/>
        <v>0.73608808480451715</v>
      </c>
      <c r="AV351" s="15">
        <f t="shared" si="89"/>
        <v>0.7458887773923758</v>
      </c>
      <c r="AW351" s="15">
        <f t="shared" si="89"/>
        <v>0.7560067358872864</v>
      </c>
      <c r="AX351" s="15">
        <f t="shared" si="89"/>
        <v>0.76643778253337702</v>
      </c>
      <c r="AY351" s="15">
        <f t="shared" si="89"/>
        <v>0.77717755856450166</v>
      </c>
      <c r="AZ351" s="15">
        <f t="shared" si="89"/>
        <v>0.78822043902532346</v>
      </c>
      <c r="BA351" s="15">
        <f t="shared" si="89"/>
        <v>0.79955755245030258</v>
      </c>
      <c r="BB351" s="15">
        <f t="shared" si="89"/>
        <v>0.81117333542035752</v>
      </c>
      <c r="BC351" s="15">
        <f t="shared" si="89"/>
        <v>0.82303979398680027</v>
      </c>
      <c r="BD351" s="15">
        <f t="shared" si="89"/>
        <v>0.83510738241769711</v>
      </c>
      <c r="BE351" s="15">
        <f t="shared" si="89"/>
        <v>0.84729131519333656</v>
      </c>
      <c r="BF351" s="15">
        <f t="shared" si="89"/>
        <v>0.85945258997563123</v>
      </c>
      <c r="BG351" s="15">
        <f t="shared" si="89"/>
        <v>0.87137472642083813</v>
      </c>
      <c r="BH351" s="15">
        <f t="shared" si="89"/>
        <v>0.88274118783729516</v>
      </c>
      <c r="BI351" s="15">
        <f t="shared" si="89"/>
        <v>0.88161248018831961</v>
      </c>
      <c r="DR351" s="116"/>
    </row>
    <row r="352" spans="1:122" s="15" customFormat="1" x14ac:dyDescent="0.2">
      <c r="A352" s="15" t="s">
        <v>16</v>
      </c>
      <c r="B352" s="15">
        <f t="shared" si="89"/>
        <v>1</v>
      </c>
      <c r="C352" s="15">
        <f t="shared" si="89"/>
        <v>1.1129457373471265</v>
      </c>
      <c r="D352" s="15">
        <f t="shared" si="89"/>
        <v>1.3396234579852531</v>
      </c>
      <c r="E352" s="15">
        <f t="shared" si="89"/>
        <v>1.5631222927370592</v>
      </c>
      <c r="F352" s="15">
        <f t="shared" si="89"/>
        <v>1.8081243049299081</v>
      </c>
      <c r="G352" s="15">
        <f t="shared" si="89"/>
        <v>2.0315538596069862</v>
      </c>
      <c r="H352" s="15">
        <f t="shared" si="89"/>
        <v>2.2089593912490688</v>
      </c>
      <c r="I352" s="15">
        <f t="shared" si="89"/>
        <v>2.3691768790414756</v>
      </c>
      <c r="J352" s="15">
        <f t="shared" si="89"/>
        <v>2.5119734661598554</v>
      </c>
      <c r="K352" s="15">
        <f t="shared" si="89"/>
        <v>2.6833928568524463</v>
      </c>
      <c r="L352" s="15">
        <f t="shared" si="89"/>
        <v>2.8413711288304633</v>
      </c>
      <c r="M352" s="15">
        <f t="shared" si="89"/>
        <v>2.9770933263124926</v>
      </c>
      <c r="N352" s="15">
        <f t="shared" si="89"/>
        <v>3.0964867886147891</v>
      </c>
      <c r="O352" s="15">
        <f t="shared" si="89"/>
        <v>3.1975654749728757</v>
      </c>
      <c r="P352" s="15">
        <f t="shared" si="89"/>
        <v>3.2850636912235798</v>
      </c>
      <c r="Q352" s="15">
        <f t="shared" si="89"/>
        <v>3.3620256261019765</v>
      </c>
      <c r="R352" s="15">
        <f t="shared" si="89"/>
        <v>3.4305294185648583</v>
      </c>
      <c r="S352" s="15">
        <f t="shared" si="89"/>
        <v>3.4920841254353077</v>
      </c>
      <c r="T352" s="15">
        <f t="shared" si="89"/>
        <v>3.5478525850693696</v>
      </c>
      <c r="U352" s="15">
        <f t="shared" si="89"/>
        <v>3.5987825400167628</v>
      </c>
      <c r="V352" s="15">
        <f t="shared" si="89"/>
        <v>3.6386939486107881</v>
      </c>
      <c r="W352" s="15">
        <f t="shared" si="89"/>
        <v>3.6662849498643246</v>
      </c>
      <c r="X352" s="15">
        <f t="shared" si="89"/>
        <v>3.673324977539437</v>
      </c>
      <c r="Y352" s="15">
        <f t="shared" si="89"/>
        <v>3.6806526724336384</v>
      </c>
      <c r="Z352" s="15">
        <f t="shared" si="89"/>
        <v>3.6873431527207159</v>
      </c>
      <c r="AA352" s="15">
        <f t="shared" si="89"/>
        <v>3.693264062492033</v>
      </c>
      <c r="AB352" s="15">
        <f t="shared" si="89"/>
        <v>3.7022850098976732</v>
      </c>
      <c r="AC352" s="15">
        <f t="shared" si="89"/>
        <v>3.7136656776806616</v>
      </c>
      <c r="AD352" s="15">
        <f t="shared" si="89"/>
        <v>3.7276407753990926</v>
      </c>
      <c r="AE352" s="15">
        <f t="shared" si="89"/>
        <v>3.7431917746749619</v>
      </c>
      <c r="AF352" s="15">
        <f t="shared" si="89"/>
        <v>3.759249783797153</v>
      </c>
      <c r="AG352" s="15">
        <f t="shared" si="89"/>
        <v>3.7753134976694063</v>
      </c>
      <c r="AH352" s="15">
        <f t="shared" si="89"/>
        <v>3.7912413795736057</v>
      </c>
      <c r="AI352" s="15">
        <f t="shared" si="89"/>
        <v>3.8066983262539966</v>
      </c>
      <c r="AJ352" s="15">
        <f t="shared" si="89"/>
        <v>3.8215328812324394</v>
      </c>
      <c r="AK352" s="15">
        <f t="shared" si="89"/>
        <v>3.8356762559883411</v>
      </c>
      <c r="AL352" s="15">
        <f t="shared" si="89"/>
        <v>3.8491100351393408</v>
      </c>
      <c r="AM352" s="15">
        <f t="shared" si="89"/>
        <v>3.8618447328455465</v>
      </c>
      <c r="AN352" s="15">
        <f t="shared" si="89"/>
        <v>3.8739056505469103</v>
      </c>
      <c r="AO352" s="15">
        <f t="shared" si="89"/>
        <v>3.8853237705995229</v>
      </c>
      <c r="AP352" s="15">
        <f t="shared" si="89"/>
        <v>3.8961300983991083</v>
      </c>
      <c r="AQ352" s="15">
        <f t="shared" si="89"/>
        <v>3.9063523561302178</v>
      </c>
      <c r="AR352" s="15">
        <f t="shared" si="89"/>
        <v>3.9160132686415268</v>
      </c>
      <c r="AS352" s="15">
        <f t="shared" si="89"/>
        <v>3.9251299061177751</v>
      </c>
      <c r="AT352" s="15">
        <f t="shared" si="89"/>
        <v>3.9337136887783677</v>
      </c>
      <c r="AU352" s="15">
        <f t="shared" si="89"/>
        <v>3.9417707343151678</v>
      </c>
      <c r="AV352" s="15">
        <f t="shared" si="89"/>
        <v>3.9493022471391712</v>
      </c>
      <c r="AW352" s="15">
        <f t="shared" si="89"/>
        <v>3.9563046069068553</v>
      </c>
      <c r="AX352" s="15">
        <f t="shared" si="89"/>
        <v>3.9627686975021077</v>
      </c>
      <c r="AY352" s="15">
        <f t="shared" si="89"/>
        <v>3.9686777984647059</v>
      </c>
      <c r="AZ352" s="15">
        <f t="shared" si="89"/>
        <v>3.9740029973135185</v>
      </c>
      <c r="BA352" s="15">
        <f t="shared" si="89"/>
        <v>3.9786945259333879</v>
      </c>
      <c r="BB352" s="15">
        <f t="shared" si="89"/>
        <v>3.9826666505130057</v>
      </c>
      <c r="BC352" s="15">
        <f t="shared" si="89"/>
        <v>3.9857728155228846</v>
      </c>
      <c r="BD352" s="15">
        <f t="shared" si="89"/>
        <v>3.9877669592242362</v>
      </c>
      <c r="BE352" s="15">
        <f t="shared" si="89"/>
        <v>3.9882470889949229</v>
      </c>
      <c r="BF352" s="15">
        <f t="shared" si="89"/>
        <v>3.9865800217142162</v>
      </c>
      <c r="BG352" s="15">
        <f t="shared" si="89"/>
        <v>3.9818145106214633</v>
      </c>
      <c r="BH352" s="15">
        <f t="shared" si="89"/>
        <v>3.9726072711750775</v>
      </c>
      <c r="BI352" s="15">
        <f t="shared" si="89"/>
        <v>3.9675277390595127</v>
      </c>
      <c r="DR352" s="116"/>
    </row>
    <row r="353" spans="1:122" s="15" customFormat="1" x14ac:dyDescent="0.2">
      <c r="A353" s="15" t="s">
        <v>17</v>
      </c>
      <c r="B353" s="15">
        <f t="shared" si="89"/>
        <v>1</v>
      </c>
      <c r="C353" s="15">
        <f t="shared" si="89"/>
        <v>0.99483707836846313</v>
      </c>
      <c r="D353" s="15">
        <f t="shared" si="89"/>
        <v>1.0279462657731304</v>
      </c>
      <c r="E353" s="15">
        <f t="shared" si="89"/>
        <v>1.049725773919981</v>
      </c>
      <c r="F353" s="15">
        <f t="shared" si="89"/>
        <v>1.0584337213344319</v>
      </c>
      <c r="G353" s="15">
        <f t="shared" si="89"/>
        <v>1.056118404730918</v>
      </c>
      <c r="H353" s="15">
        <f t="shared" si="89"/>
        <v>1.0496496674528268</v>
      </c>
      <c r="I353" s="15">
        <f t="shared" si="89"/>
        <v>1.0394117649433634</v>
      </c>
      <c r="J353" s="15">
        <f t="shared" si="89"/>
        <v>1.0267444839097972</v>
      </c>
      <c r="K353" s="15">
        <f t="shared" si="89"/>
        <v>1.0129286326852476</v>
      </c>
      <c r="L353" s="15">
        <f t="shared" si="89"/>
        <v>1.003564508532433</v>
      </c>
      <c r="M353" s="15">
        <f t="shared" si="89"/>
        <v>0.98365292396625881</v>
      </c>
      <c r="N353" s="15">
        <f t="shared" si="89"/>
        <v>0.99448492779073328</v>
      </c>
      <c r="O353" s="15">
        <f t="shared" si="89"/>
        <v>0.99730644420864611</v>
      </c>
      <c r="P353" s="15">
        <f t="shared" si="89"/>
        <v>0.99696950669300621</v>
      </c>
      <c r="Q353" s="15">
        <f t="shared" ref="Q353:BI353" si="90">+Q257*Q$310</f>
        <v>0.99596229187486318</v>
      </c>
      <c r="R353" s="15">
        <f t="shared" si="90"/>
        <v>0.99555059271258617</v>
      </c>
      <c r="S353" s="15">
        <f t="shared" si="90"/>
        <v>0.99636907112072637</v>
      </c>
      <c r="T353" s="15">
        <f t="shared" si="90"/>
        <v>0.99872736767098202</v>
      </c>
      <c r="U353" s="15">
        <f t="shared" si="90"/>
        <v>1.0027695357060191</v>
      </c>
      <c r="V353" s="15">
        <f t="shared" si="90"/>
        <v>1.0073790335228723</v>
      </c>
      <c r="W353" s="15">
        <f t="shared" si="90"/>
        <v>1.0118499825282006</v>
      </c>
      <c r="X353" s="15">
        <f t="shared" si="90"/>
        <v>1.0174782729587448</v>
      </c>
      <c r="Y353" s="15">
        <f t="shared" si="90"/>
        <v>1.023523300300901</v>
      </c>
      <c r="Z353" s="15">
        <f t="shared" si="90"/>
        <v>1.0305742184271427</v>
      </c>
      <c r="AA353" s="15">
        <f t="shared" si="90"/>
        <v>1.0389078924081894</v>
      </c>
      <c r="AB353" s="15">
        <f t="shared" si="90"/>
        <v>1.0481986940176149</v>
      </c>
      <c r="AC353" s="15">
        <f t="shared" si="90"/>
        <v>1.0580044098324799</v>
      </c>
      <c r="AD353" s="15">
        <f t="shared" si="90"/>
        <v>1.0681520252371624</v>
      </c>
      <c r="AE353" s="15">
        <f t="shared" si="90"/>
        <v>1.0787153830428486</v>
      </c>
      <c r="AF353" s="15">
        <f t="shared" si="90"/>
        <v>1.0899317518686504</v>
      </c>
      <c r="AG353" s="15">
        <f t="shared" si="90"/>
        <v>1.1017082098223576</v>
      </c>
      <c r="AH353" s="15">
        <f t="shared" si="90"/>
        <v>1.1138400971599078</v>
      </c>
      <c r="AI353" s="15">
        <f t="shared" si="90"/>
        <v>1.1264733540918992</v>
      </c>
      <c r="AJ353" s="15">
        <f t="shared" si="90"/>
        <v>1.1396834119745733</v>
      </c>
      <c r="AK353" s="15">
        <f t="shared" si="90"/>
        <v>1.1535123975097423</v>
      </c>
      <c r="AL353" s="15">
        <f t="shared" si="90"/>
        <v>1.1679815902452608</v>
      </c>
      <c r="AM353" s="15">
        <f t="shared" si="90"/>
        <v>1.1830993347202838</v>
      </c>
      <c r="AN353" s="15">
        <f t="shared" si="90"/>
        <v>1.198866153082889</v>
      </c>
      <c r="AO353" s="15">
        <f t="shared" si="90"/>
        <v>1.2152780107480874</v>
      </c>
      <c r="AP353" s="15">
        <f t="shared" si="90"/>
        <v>1.2323283857245724</v>
      </c>
      <c r="AQ353" s="15">
        <f t="shared" si="90"/>
        <v>1.2500095806599005</v>
      </c>
      <c r="AR353" s="15">
        <f t="shared" si="90"/>
        <v>1.2683135660668832</v>
      </c>
      <c r="AS353" s="15">
        <f t="shared" si="90"/>
        <v>1.2872325372236122</v>
      </c>
      <c r="AT353" s="15">
        <f t="shared" si="90"/>
        <v>1.3067592915862796</v>
      </c>
      <c r="AU353" s="15">
        <f t="shared" si="90"/>
        <v>1.3268874757790148</v>
      </c>
      <c r="AV353" s="15">
        <f t="shared" si="90"/>
        <v>1.3476117000233494</v>
      </c>
      <c r="AW353" s="15">
        <f t="shared" si="90"/>
        <v>1.3689274616500875</v>
      </c>
      <c r="AX353" s="15">
        <f t="shared" si="90"/>
        <v>1.3908307443071133</v>
      </c>
      <c r="AY353" s="15">
        <f t="shared" si="90"/>
        <v>1.4133170475151453</v>
      </c>
      <c r="AZ353" s="15">
        <f t="shared" si="90"/>
        <v>1.4363794282548086</v>
      </c>
      <c r="BA353" s="15">
        <f t="shared" si="90"/>
        <v>1.4600048732450486</v>
      </c>
      <c r="BB353" s="15">
        <f t="shared" si="90"/>
        <v>1.4841679420487401</v>
      </c>
      <c r="BC353" s="15">
        <f t="shared" si="90"/>
        <v>1.5088201318597156</v>
      </c>
      <c r="BD353" s="15">
        <f t="shared" si="90"/>
        <v>1.5338729125860386</v>
      </c>
      <c r="BE353" s="15">
        <f t="shared" si="90"/>
        <v>1.5591721796942672</v>
      </c>
      <c r="BF353" s="15">
        <f t="shared" si="90"/>
        <v>1.5844626959975667</v>
      </c>
      <c r="BG353" s="15">
        <f t="shared" si="90"/>
        <v>1.609344270096041</v>
      </c>
      <c r="BH353" s="15">
        <f t="shared" si="90"/>
        <v>1.6332287825449761</v>
      </c>
      <c r="BI353" s="15">
        <f t="shared" si="90"/>
        <v>1.6311404718999252</v>
      </c>
      <c r="DR353" s="116"/>
    </row>
    <row r="354" spans="1:122" s="15" customFormat="1" x14ac:dyDescent="0.2">
      <c r="A354" s="15" t="s">
        <v>18</v>
      </c>
      <c r="B354" s="15">
        <f t="shared" ref="B354:BI355" si="91">+B258*B$310</f>
        <v>1</v>
      </c>
      <c r="C354" s="15">
        <f t="shared" si="91"/>
        <v>0.795320063483824</v>
      </c>
      <c r="D354" s="15">
        <f t="shared" si="91"/>
        <v>0.70840624245348149</v>
      </c>
      <c r="E354" s="15">
        <f t="shared" si="91"/>
        <v>0.63229653277936548</v>
      </c>
      <c r="F354" s="15">
        <f t="shared" si="91"/>
        <v>0.56426801221464518</v>
      </c>
      <c r="G354" s="15">
        <f t="shared" si="91"/>
        <v>0.50642414919213996</v>
      </c>
      <c r="H354" s="15">
        <f t="shared" si="91"/>
        <v>0.45684043126510476</v>
      </c>
      <c r="I354" s="15">
        <f t="shared" si="91"/>
        <v>0.41437178104730626</v>
      </c>
      <c r="J354" s="15">
        <f t="shared" si="91"/>
        <v>0.37812090002440751</v>
      </c>
      <c r="K354" s="15">
        <f t="shared" si="91"/>
        <v>0.34402342403772501</v>
      </c>
      <c r="L354" s="15">
        <f t="shared" si="91"/>
        <v>0.31608047058777339</v>
      </c>
      <c r="M354" s="15">
        <f t="shared" si="91"/>
        <v>0.29137656573655724</v>
      </c>
      <c r="N354" s="15">
        <f t="shared" si="91"/>
        <v>0.27873910734790758</v>
      </c>
      <c r="O354" s="15">
        <f t="shared" si="91"/>
        <v>0.26531828534726093</v>
      </c>
      <c r="P354" s="15">
        <f t="shared" si="91"/>
        <v>0.25258276267152413</v>
      </c>
      <c r="Q354" s="15">
        <f t="shared" si="91"/>
        <v>0.2410724544862913</v>
      </c>
      <c r="R354" s="15">
        <f t="shared" si="91"/>
        <v>0.23091647656737435</v>
      </c>
      <c r="S354" s="15">
        <f t="shared" si="91"/>
        <v>0.22206858394576051</v>
      </c>
      <c r="T354" s="15">
        <f t="shared" si="91"/>
        <v>0.21441608839456666</v>
      </c>
      <c r="U354" s="15">
        <f t="shared" si="91"/>
        <v>0.20782914250454815</v>
      </c>
      <c r="V354" s="15">
        <f t="shared" si="91"/>
        <v>0.20251451494926709</v>
      </c>
      <c r="W354" s="15">
        <f t="shared" si="91"/>
        <v>0.19793463634314348</v>
      </c>
      <c r="X354" s="15">
        <f t="shared" si="91"/>
        <v>0.19357022277935143</v>
      </c>
      <c r="Y354" s="15">
        <f t="shared" si="91"/>
        <v>0.18941574020536184</v>
      </c>
      <c r="Z354" s="15">
        <f t="shared" si="91"/>
        <v>0.18562857584317019</v>
      </c>
      <c r="AA354" s="15">
        <f t="shared" si="91"/>
        <v>0.18225997824768483</v>
      </c>
      <c r="AB354" s="15">
        <f t="shared" si="91"/>
        <v>0.17928518373691213</v>
      </c>
      <c r="AC354" s="15">
        <f t="shared" si="91"/>
        <v>0.17666646746690842</v>
      </c>
      <c r="AD354" s="15">
        <f t="shared" si="91"/>
        <v>0.17434957713662144</v>
      </c>
      <c r="AE354" s="15">
        <f t="shared" si="91"/>
        <v>0.17231351161344194</v>
      </c>
      <c r="AF354" s="15">
        <f t="shared" si="91"/>
        <v>0.17056533534221102</v>
      </c>
      <c r="AG354" s="15">
        <f t="shared" si="91"/>
        <v>0.16907403668785884</v>
      </c>
      <c r="AH354" s="15">
        <f t="shared" si="91"/>
        <v>0.16778656512836315</v>
      </c>
      <c r="AI354" s="15">
        <f t="shared" si="91"/>
        <v>0.16669113421955442</v>
      </c>
      <c r="AJ354" s="15">
        <f t="shared" si="91"/>
        <v>0.16577470081907078</v>
      </c>
      <c r="AK354" s="15">
        <f t="shared" si="91"/>
        <v>0.1650225492126792</v>
      </c>
      <c r="AL354" s="15">
        <f t="shared" si="91"/>
        <v>0.16441964974377027</v>
      </c>
      <c r="AM354" s="15">
        <f t="shared" si="91"/>
        <v>0.16395140834219629</v>
      </c>
      <c r="AN354" s="15">
        <f t="shared" si="91"/>
        <v>0.16360404578213314</v>
      </c>
      <c r="AO354" s="15">
        <f t="shared" si="91"/>
        <v>0.16336476068896436</v>
      </c>
      <c r="AP354" s="15">
        <f t="shared" si="91"/>
        <v>0.16322177057212209</v>
      </c>
      <c r="AQ354" s="15">
        <f t="shared" si="91"/>
        <v>0.16316428802064947</v>
      </c>
      <c r="AR354" s="15">
        <f t="shared" si="91"/>
        <v>0.16318246581502552</v>
      </c>
      <c r="AS354" s="15">
        <f t="shared" si="91"/>
        <v>0.163267329925782</v>
      </c>
      <c r="AT354" s="15">
        <f t="shared" si="91"/>
        <v>0.16341070979410724</v>
      </c>
      <c r="AU354" s="15">
        <f t="shared" si="91"/>
        <v>0.16360516860958907</v>
      </c>
      <c r="AV354" s="15">
        <f t="shared" si="91"/>
        <v>0.16384393082246437</v>
      </c>
      <c r="AW354" s="15">
        <f t="shared" si="91"/>
        <v>0.16412079841847185</v>
      </c>
      <c r="AX354" s="15">
        <f t="shared" si="91"/>
        <v>0.16443004007125447</v>
      </c>
      <c r="AY354" s="15">
        <f t="shared" si="91"/>
        <v>0.16476622641924987</v>
      </c>
      <c r="AZ354" s="15">
        <f t="shared" si="91"/>
        <v>0.16512396824351977</v>
      </c>
      <c r="BA354" s="15">
        <f t="shared" si="91"/>
        <v>0.16549748991990099</v>
      </c>
      <c r="BB354" s="15">
        <f t="shared" si="91"/>
        <v>0.16587993671277967</v>
      </c>
      <c r="BC354" s="15">
        <f t="shared" si="91"/>
        <v>0.16626227350887196</v>
      </c>
      <c r="BD354" s="15">
        <f t="shared" si="91"/>
        <v>0.16663159667004288</v>
      </c>
      <c r="BE354" s="15">
        <f t="shared" si="91"/>
        <v>0.16696868348641436</v>
      </c>
      <c r="BF354" s="15">
        <f t="shared" si="91"/>
        <v>0.16724471688861661</v>
      </c>
      <c r="BG354" s="15">
        <f t="shared" si="91"/>
        <v>0.16741746919831002</v>
      </c>
      <c r="BH354" s="15">
        <f t="shared" si="91"/>
        <v>0.16742796059771195</v>
      </c>
      <c r="BI354" s="15">
        <f t="shared" si="91"/>
        <v>0.16721388061324674</v>
      </c>
      <c r="DR354" s="116"/>
    </row>
    <row r="355" spans="1:122" s="15" customFormat="1" x14ac:dyDescent="0.2">
      <c r="A355" s="15" t="s">
        <v>134</v>
      </c>
      <c r="B355" s="15">
        <f t="shared" si="91"/>
        <v>1</v>
      </c>
      <c r="C355" s="15">
        <f t="shared" si="91"/>
        <v>0.90372264719375373</v>
      </c>
      <c r="D355" s="15">
        <f t="shared" si="91"/>
        <v>1.0830157822625215</v>
      </c>
      <c r="E355" s="15">
        <f t="shared" si="91"/>
        <v>1.2616535173060544</v>
      </c>
      <c r="F355" s="15">
        <f t="shared" si="91"/>
        <v>1.4411187165604784</v>
      </c>
      <c r="G355" s="15">
        <f t="shared" si="91"/>
        <v>1.6062182824655704</v>
      </c>
      <c r="H355" s="15">
        <f t="shared" si="91"/>
        <v>1.7521614555529696</v>
      </c>
      <c r="I355" s="15">
        <f t="shared" si="91"/>
        <v>1.8858170543514881</v>
      </c>
      <c r="J355" s="15">
        <f t="shared" si="91"/>
        <v>2.0069185447749844</v>
      </c>
      <c r="K355" s="15">
        <f t="shared" si="91"/>
        <v>2.1267581704377929</v>
      </c>
      <c r="L355" s="15">
        <f t="shared" si="91"/>
        <v>2.2301342973236071</v>
      </c>
      <c r="M355" s="15">
        <f t="shared" si="91"/>
        <v>2.3760033440438719</v>
      </c>
      <c r="N355" s="15">
        <f t="shared" si="91"/>
        <v>2.471425156109234</v>
      </c>
      <c r="O355" s="15">
        <f t="shared" si="91"/>
        <v>2.5586938085308009</v>
      </c>
      <c r="P355" s="15">
        <f t="shared" si="91"/>
        <v>2.6384803409961508</v>
      </c>
      <c r="Q355" s="15">
        <f t="shared" si="91"/>
        <v>2.7112715273229022</v>
      </c>
      <c r="R355" s="15">
        <f t="shared" si="91"/>
        <v>2.7773993799335006</v>
      </c>
      <c r="S355" s="15">
        <f t="shared" si="91"/>
        <v>2.837057350473172</v>
      </c>
      <c r="T355" s="15">
        <f t="shared" si="91"/>
        <v>2.890317575750649</v>
      </c>
      <c r="U355" s="15">
        <f t="shared" si="91"/>
        <v>2.9371513610174862</v>
      </c>
      <c r="V355" s="15">
        <f t="shared" si="91"/>
        <v>2.9726504377657337</v>
      </c>
      <c r="W355" s="15">
        <f t="shared" si="91"/>
        <v>2.9947675143512948</v>
      </c>
      <c r="X355" s="15">
        <f t="shared" si="91"/>
        <v>3.0084900401090446</v>
      </c>
      <c r="Y355" s="15">
        <f t="shared" si="91"/>
        <v>3.0110557667970239</v>
      </c>
      <c r="Z355" s="15">
        <f t="shared" si="91"/>
        <v>3.0038143803195969</v>
      </c>
      <c r="AA355" s="15">
        <f t="shared" si="91"/>
        <v>2.9874392473457352</v>
      </c>
      <c r="AB355" s="15">
        <f t="shared" si="91"/>
        <v>2.9611610550317837</v>
      </c>
      <c r="AC355" s="15">
        <f t="shared" si="91"/>
        <v>2.9300804995392822</v>
      </c>
      <c r="AD355" s="15">
        <f t="shared" si="91"/>
        <v>2.891830289840752</v>
      </c>
      <c r="AE355" s="15">
        <f t="shared" si="91"/>
        <v>2.8468690637824117</v>
      </c>
      <c r="AF355" s="15">
        <f t="shared" si="91"/>
        <v>2.7955036607082691</v>
      </c>
      <c r="AG355" s="15">
        <f t="shared" si="91"/>
        <v>2.7385554173615771</v>
      </c>
      <c r="AH355" s="15">
        <f t="shared" si="91"/>
        <v>2.6769793229748666</v>
      </c>
      <c r="AI355" s="15">
        <f t="shared" si="91"/>
        <v>2.6111023798573512</v>
      </c>
      <c r="AJ355" s="15">
        <f t="shared" si="91"/>
        <v>2.5412928308869795</v>
      </c>
      <c r="AK355" s="15">
        <f t="shared" si="91"/>
        <v>2.4678825641626978</v>
      </c>
      <c r="AL355" s="15">
        <f t="shared" si="91"/>
        <v>2.3911692943114722</v>
      </c>
      <c r="AM355" s="15">
        <f t="shared" si="91"/>
        <v>2.3114247683880644</v>
      </c>
      <c r="AN355" s="15">
        <f t="shared" si="91"/>
        <v>2.2289043157455888</v>
      </c>
      <c r="AO355" s="15">
        <f t="shared" si="91"/>
        <v>2.1438562358215782</v>
      </c>
      <c r="AP355" s="15">
        <f t="shared" si="91"/>
        <v>2.0565304865536538</v>
      </c>
      <c r="AQ355" s="15">
        <f t="shared" si="91"/>
        <v>1.9671865981651182</v>
      </c>
      <c r="AR355" s="15">
        <f t="shared" si="91"/>
        <v>1.8761009548375154</v>
      </c>
      <c r="AS355" s="15">
        <f t="shared" si="91"/>
        <v>1.7835736811227949</v>
      </c>
      <c r="AT355" s="15">
        <f t="shared" si="91"/>
        <v>1.6899353969330746</v>
      </c>
      <c r="AU355" s="15">
        <f t="shared" si="91"/>
        <v>1.595554086596122</v>
      </c>
      <c r="AV355" s="15">
        <f t="shared" si="91"/>
        <v>1.5008422672730586</v>
      </c>
      <c r="AW355" s="15">
        <f t="shared" si="91"/>
        <v>1.4062645339102517</v>
      </c>
      <c r="AX355" s="15">
        <f t="shared" si="91"/>
        <v>1.3123453935603602</v>
      </c>
      <c r="AY355" s="15">
        <f t="shared" si="91"/>
        <v>1.2196770804073322</v>
      </c>
      <c r="AZ355" s="15">
        <f t="shared" si="91"/>
        <v>1.1289267852847378</v>
      </c>
      <c r="BA355" s="15">
        <f t="shared" si="91"/>
        <v>1.0408425055299608</v>
      </c>
      <c r="BB355" s="15">
        <f t="shared" si="91"/>
        <v>0.95625666375272789</v>
      </c>
      <c r="BC355" s="15">
        <f t="shared" si="91"/>
        <v>0.87608701026671598</v>
      </c>
      <c r="BD355" s="15">
        <f t="shared" si="91"/>
        <v>0.80133551040166406</v>
      </c>
      <c r="BE355" s="15">
        <f t="shared" si="91"/>
        <v>0.73308848118828951</v>
      </c>
      <c r="BF355" s="15">
        <f t="shared" si="91"/>
        <v>0.67252589319707323</v>
      </c>
      <c r="BG355" s="15">
        <f t="shared" si="91"/>
        <v>0.62095537354157526</v>
      </c>
      <c r="BH355" s="15">
        <f t="shared" si="91"/>
        <v>0.57989825647793802</v>
      </c>
      <c r="BI355" s="15">
        <f t="shared" si="91"/>
        <v>0.57915677572827706</v>
      </c>
      <c r="DR355" s="116"/>
    </row>
    <row r="356" spans="1:122" s="99" customFormat="1" x14ac:dyDescent="0.2">
      <c r="DR356" s="100"/>
    </row>
    <row r="357" spans="1:122" s="99" customFormat="1" x14ac:dyDescent="0.2">
      <c r="A357" s="104" t="s">
        <v>160</v>
      </c>
      <c r="DR357" s="100"/>
    </row>
    <row r="358" spans="1:122" s="99" customFormat="1" x14ac:dyDescent="0.2">
      <c r="A358" s="104" t="s">
        <v>159</v>
      </c>
      <c r="C358" s="99">
        <f>+SUM(B359:BI370)</f>
        <v>985.98652848085715</v>
      </c>
      <c r="DR358" s="100"/>
    </row>
    <row r="359" spans="1:122" s="117" customFormat="1" x14ac:dyDescent="0.2">
      <c r="A359" s="117" t="s">
        <v>8</v>
      </c>
      <c r="B359" s="117">
        <v>1</v>
      </c>
      <c r="C359" s="117">
        <v>0.72724084216884688</v>
      </c>
      <c r="D359" s="117">
        <v>0.62789050246906974</v>
      </c>
      <c r="E359" s="117">
        <v>0.54398228999169973</v>
      </c>
      <c r="F359" s="117">
        <v>0.47356754693482322</v>
      </c>
      <c r="G359" s="117">
        <v>0.4164228590675626</v>
      </c>
      <c r="H359" s="117">
        <v>0.36912790744906682</v>
      </c>
      <c r="I359" s="117">
        <v>0.32973870993573245</v>
      </c>
      <c r="J359" s="117">
        <v>0.29686424714951093</v>
      </c>
      <c r="K359" s="117">
        <v>0.27010440117066603</v>
      </c>
      <c r="L359" s="117">
        <v>0.24929283238780184</v>
      </c>
      <c r="M359" s="117">
        <v>0.22641888393835718</v>
      </c>
      <c r="N359" s="117">
        <v>0.21685476187864472</v>
      </c>
      <c r="O359" s="117">
        <v>0.20640544859824156</v>
      </c>
      <c r="P359" s="117">
        <v>0.19649847929206418</v>
      </c>
      <c r="Q359" s="117">
        <v>0.18766595120868448</v>
      </c>
      <c r="R359" s="117">
        <v>0.18004057092787629</v>
      </c>
      <c r="S359" s="117">
        <v>0.17358690867878132</v>
      </c>
      <c r="T359" s="117">
        <v>0.16820705579504983</v>
      </c>
      <c r="U359" s="117">
        <v>0.16378764250352007</v>
      </c>
      <c r="V359" s="117">
        <v>0.16060137892239859</v>
      </c>
      <c r="W359" s="117">
        <v>0.15815885891781797</v>
      </c>
      <c r="X359" s="117">
        <v>0.15589319468994683</v>
      </c>
      <c r="Y359" s="117">
        <v>0.15383238722566617</v>
      </c>
      <c r="Z359" s="117">
        <v>0.1521162665029854</v>
      </c>
      <c r="AA359" s="117">
        <v>0.15078915910190083</v>
      </c>
      <c r="AB359" s="117">
        <v>0.14983493643807955</v>
      </c>
      <c r="AC359" s="117">
        <v>0.14907496823854843</v>
      </c>
      <c r="AD359" s="117">
        <v>0.14852103662103633</v>
      </c>
      <c r="AE359" s="117">
        <v>0.1481655277892226</v>
      </c>
      <c r="AF359" s="117">
        <v>0.14798293941921947</v>
      </c>
      <c r="AG359" s="117">
        <v>0.14796301353663363</v>
      </c>
      <c r="AH359" s="117">
        <v>0.14811220801678796</v>
      </c>
      <c r="AI359" s="117">
        <v>0.14842092115608199</v>
      </c>
      <c r="AJ359" s="117">
        <v>0.14887856716619885</v>
      </c>
      <c r="AK359" s="117">
        <v>0.14947441558428429</v>
      </c>
      <c r="AL359" s="117">
        <v>0.15019756771135392</v>
      </c>
      <c r="AM359" s="117">
        <v>0.1510370922370414</v>
      </c>
      <c r="AN359" s="117">
        <v>0.15198217340365475</v>
      </c>
      <c r="AO359" s="117">
        <v>0.15302221946136443</v>
      </c>
      <c r="AP359" s="117">
        <v>0.15414692608122429</v>
      </c>
      <c r="AQ359" s="117">
        <v>0.15534630496685289</v>
      </c>
      <c r="AR359" s="117">
        <v>0.15661069045139242</v>
      </c>
      <c r="AS359" s="117">
        <v>0.1579307347914001</v>
      </c>
      <c r="AT359" s="117">
        <v>0.15929739966231637</v>
      </c>
      <c r="AU359" s="117">
        <v>0.16070194826713469</v>
      </c>
      <c r="AV359" s="117">
        <v>0.16213593974641277</v>
      </c>
      <c r="AW359" s="117">
        <v>0.16359122503387746</v>
      </c>
      <c r="AX359" s="117">
        <v>0.16505994051145784</v>
      </c>
      <c r="AY359" s="117">
        <v>0.16653449218586322</v>
      </c>
      <c r="AZ359" s="117">
        <v>0.16800751792444682</v>
      </c>
      <c r="BA359" s="117">
        <v>0.16947180787903421</v>
      </c>
      <c r="BB359" s="117">
        <v>0.17092015337714417</v>
      </c>
      <c r="BC359" s="117">
        <v>0.17234508338814669</v>
      </c>
      <c r="BD359" s="117">
        <v>0.17373843913055331</v>
      </c>
      <c r="BE359" s="117">
        <v>0.17509074025968027</v>
      </c>
      <c r="BF359" s="117">
        <v>0.17639032542109848</v>
      </c>
      <c r="BG359" s="117">
        <v>0.1776223249928548</v>
      </c>
      <c r="BH359" s="117">
        <v>0.17876765611471293</v>
      </c>
      <c r="BI359" s="117">
        <v>0.17868069289003963</v>
      </c>
      <c r="DR359" s="118"/>
    </row>
    <row r="360" spans="1:122" s="117" customFormat="1" x14ac:dyDescent="0.2">
      <c r="A360" s="117" t="s">
        <v>56</v>
      </c>
      <c r="B360" s="117">
        <v>1</v>
      </c>
      <c r="C360" s="117">
        <v>0.75558519893270881</v>
      </c>
      <c r="D360" s="117">
        <v>0.68505644973376933</v>
      </c>
      <c r="E360" s="117">
        <v>0.6196743886829883</v>
      </c>
      <c r="F360" s="117">
        <v>0.56093783126633145</v>
      </c>
      <c r="G360" s="117">
        <v>0.51066109808456328</v>
      </c>
      <c r="H360" s="117">
        <v>0.46747352517368534</v>
      </c>
      <c r="I360" s="117">
        <v>0.42972756273726292</v>
      </c>
      <c r="J360" s="117">
        <v>0.39691962974741923</v>
      </c>
      <c r="K360" s="117">
        <v>0.36549584940177238</v>
      </c>
      <c r="L360" s="117">
        <v>0.33965352438196095</v>
      </c>
      <c r="M360" s="117">
        <v>0.31593602333122095</v>
      </c>
      <c r="N360" s="117">
        <v>0.30518329505332348</v>
      </c>
      <c r="O360" s="117">
        <v>0.29312010532709093</v>
      </c>
      <c r="P360" s="117">
        <v>0.28141826417585497</v>
      </c>
      <c r="Q360" s="117">
        <v>0.2707485567221139</v>
      </c>
      <c r="R360" s="117">
        <v>0.26132339445055563</v>
      </c>
      <c r="S360" s="117">
        <v>0.2531508136993037</v>
      </c>
      <c r="T360" s="117">
        <v>0.24615458223482242</v>
      </c>
      <c r="U360" s="117">
        <v>0.24023018852241082</v>
      </c>
      <c r="V360" s="117">
        <v>0.23559997510171565</v>
      </c>
      <c r="W360" s="117">
        <v>0.23170257587096257</v>
      </c>
      <c r="X360" s="117">
        <v>0.22802050140231556</v>
      </c>
      <c r="Y360" s="117">
        <v>0.22454349688015957</v>
      </c>
      <c r="Z360" s="117">
        <v>0.22145946200898439</v>
      </c>
      <c r="AA360" s="117">
        <v>0.21883737603049142</v>
      </c>
      <c r="AB360" s="117">
        <v>0.2166604951949111</v>
      </c>
      <c r="AC360" s="117">
        <v>0.2148617524795674</v>
      </c>
      <c r="AD360" s="117">
        <v>0.21338176375152662</v>
      </c>
      <c r="AE360" s="117">
        <v>0.21219679845234188</v>
      </c>
      <c r="AF360" s="117">
        <v>0.21133135991084015</v>
      </c>
      <c r="AG360" s="117">
        <v>0.21074153143890889</v>
      </c>
      <c r="AH360" s="117">
        <v>0.21034840567004584</v>
      </c>
      <c r="AI360" s="117">
        <v>0.21014919896243517</v>
      </c>
      <c r="AJ360" s="117">
        <v>0.21013572967096064</v>
      </c>
      <c r="AK360" s="117">
        <v>0.2102956924761091</v>
      </c>
      <c r="AL360" s="117">
        <v>0.21061485882023992</v>
      </c>
      <c r="AM360" s="117">
        <v>0.21107832905490634</v>
      </c>
      <c r="AN360" s="117">
        <v>0.21167121580655276</v>
      </c>
      <c r="AO360" s="117">
        <v>0.21237899435527152</v>
      </c>
      <c r="AP360" s="117">
        <v>0.21318766297414538</v>
      </c>
      <c r="AQ360" s="117">
        <v>0.2140837994538583</v>
      </c>
      <c r="AR360" s="117">
        <v>0.21505456511630314</v>
      </c>
      <c r="AS360" s="117">
        <v>0.2160876861247551</v>
      </c>
      <c r="AT360" s="117">
        <v>0.21717142863112404</v>
      </c>
      <c r="AU360" s="117">
        <v>0.21829457598641003</v>
      </c>
      <c r="AV360" s="117">
        <v>0.21944641075933893</v>
      </c>
      <c r="AW360" s="117">
        <v>0.22061670019597443</v>
      </c>
      <c r="AX360" s="117">
        <v>0.22179567986122939</v>
      </c>
      <c r="AY360" s="117">
        <v>0.2229740254815378</v>
      </c>
      <c r="AZ360" s="117">
        <v>0.22414279642486101</v>
      </c>
      <c r="BA360" s="117">
        <v>0.22529332493202672</v>
      </c>
      <c r="BB360" s="117">
        <v>0.22641701293887206</v>
      </c>
      <c r="BC360" s="117">
        <v>0.22750498466490496</v>
      </c>
      <c r="BD360" s="117">
        <v>0.22854753332406194</v>
      </c>
      <c r="BE360" s="117">
        <v>0.22953330570141073</v>
      </c>
      <c r="BF360" s="117">
        <v>0.2304482080742484</v>
      </c>
      <c r="BG360" s="117">
        <v>0.2312741148983623</v>
      </c>
      <c r="BH360" s="117">
        <v>0.23198763090794414</v>
      </c>
      <c r="BI360" s="117">
        <v>0.23187477832092399</v>
      </c>
      <c r="DR360" s="118"/>
    </row>
    <row r="361" spans="1:122" s="117" customFormat="1" x14ac:dyDescent="0.2">
      <c r="A361" s="117" t="s">
        <v>10</v>
      </c>
      <c r="B361" s="117">
        <v>1</v>
      </c>
      <c r="C361" s="117">
        <v>0.71017254840850697</v>
      </c>
      <c r="D361" s="117">
        <v>0.6355877857915212</v>
      </c>
      <c r="E361" s="117">
        <v>0.57291270108955195</v>
      </c>
      <c r="F361" s="117">
        <v>0.4868104433903167</v>
      </c>
      <c r="G361" s="117">
        <v>0.43265374281228225</v>
      </c>
      <c r="H361" s="117">
        <v>0.39244585404906956</v>
      </c>
      <c r="I361" s="117">
        <v>0.35787827396458705</v>
      </c>
      <c r="J361" s="117">
        <v>0.32823432138736014</v>
      </c>
      <c r="K361" s="117">
        <v>0.2993807130642126</v>
      </c>
      <c r="L361" s="117">
        <v>0.27623306518020119</v>
      </c>
      <c r="M361" s="117">
        <v>0.25429464423171366</v>
      </c>
      <c r="N361" s="117">
        <v>0.24613272014272006</v>
      </c>
      <c r="O361" s="117">
        <v>0.23659824987871383</v>
      </c>
      <c r="P361" s="117">
        <v>0.22729596827337639</v>
      </c>
      <c r="Q361" s="117">
        <v>0.21887872016742371</v>
      </c>
      <c r="R361" s="117">
        <v>0.21156026055836671</v>
      </c>
      <c r="S361" s="117">
        <v>0.20535963681997343</v>
      </c>
      <c r="T361" s="117">
        <v>0.20021609505988283</v>
      </c>
      <c r="U361" s="117">
        <v>0.19604225365989056</v>
      </c>
      <c r="V361" s="117">
        <v>0.19305147629100886</v>
      </c>
      <c r="W361" s="117">
        <v>0.19076980993784831</v>
      </c>
      <c r="X361" s="117">
        <v>0.18872903488517556</v>
      </c>
      <c r="Y361" s="117">
        <v>0.18692618961570701</v>
      </c>
      <c r="Z361" s="117">
        <v>0.18552008043312818</v>
      </c>
      <c r="AA361" s="117">
        <v>0.18457066643226785</v>
      </c>
      <c r="AB361" s="117">
        <v>0.18404567194555552</v>
      </c>
      <c r="AC361" s="117">
        <v>0.18389349280331288</v>
      </c>
      <c r="AD361" s="117">
        <v>0.18403529721406625</v>
      </c>
      <c r="AE361" s="117">
        <v>0.18444593158322314</v>
      </c>
      <c r="AF361" s="117">
        <v>0.18514055422423928</v>
      </c>
      <c r="AG361" s="117">
        <v>0.1860723206428091</v>
      </c>
      <c r="AH361" s="117">
        <v>0.18717319997306808</v>
      </c>
      <c r="AI361" s="117">
        <v>0.18845030805470245</v>
      </c>
      <c r="AJ361" s="117">
        <v>0.18990208764830396</v>
      </c>
      <c r="AK361" s="117">
        <v>0.19152322277316372</v>
      </c>
      <c r="AL361" s="117">
        <v>0.19330638237363515</v>
      </c>
      <c r="AM361" s="117">
        <v>0.1952432324177964</v>
      </c>
      <c r="AN361" s="117">
        <v>0.19732501332212932</v>
      </c>
      <c r="AO361" s="117">
        <v>0.19954285328395946</v>
      </c>
      <c r="AP361" s="117">
        <v>0.20188792601225225</v>
      </c>
      <c r="AQ361" s="117">
        <v>0.20435152095578413</v>
      </c>
      <c r="AR361" s="117">
        <v>0.20692506787889287</v>
      </c>
      <c r="AS361" s="117">
        <v>0.20960014079004241</v>
      </c>
      <c r="AT361" s="117">
        <v>0.21236845547684882</v>
      </c>
      <c r="AU361" s="117">
        <v>0.21522186794363932</v>
      </c>
      <c r="AV361" s="117">
        <v>0.21815237626612174</v>
      </c>
      <c r="AW361" s="117">
        <v>0.22115212455236419</v>
      </c>
      <c r="AX361" s="117">
        <v>0.22421340377222287</v>
      </c>
      <c r="AY361" s="117">
        <v>0.22732863911663218</v>
      </c>
      <c r="AZ361" s="117">
        <v>0.230490346113992</v>
      </c>
      <c r="BA361" s="117">
        <v>0.23369102685009513</v>
      </c>
      <c r="BB361" s="117">
        <v>0.23692296278310587</v>
      </c>
      <c r="BC361" s="117">
        <v>0.24017784310916054</v>
      </c>
      <c r="BD361" s="117">
        <v>0.24344615274380843</v>
      </c>
      <c r="BE361" s="117">
        <v>0.246716244186514</v>
      </c>
      <c r="BF361" s="117">
        <v>0.24997305496690811</v>
      </c>
      <c r="BG361" s="117">
        <v>0.25319653661202496</v>
      </c>
      <c r="BH361" s="117">
        <v>0.25636005286951863</v>
      </c>
      <c r="BI361" s="117">
        <v>0.25623534408628856</v>
      </c>
      <c r="DR361" s="118"/>
    </row>
    <row r="362" spans="1:122" s="117" customFormat="1" x14ac:dyDescent="0.2">
      <c r="A362" s="117" t="s">
        <v>11</v>
      </c>
      <c r="B362" s="117">
        <v>1</v>
      </c>
      <c r="C362" s="117">
        <v>0.96950701396471584</v>
      </c>
      <c r="D362" s="117">
        <v>0.92130642534753349</v>
      </c>
      <c r="E362" s="117">
        <v>0.86566132606454826</v>
      </c>
      <c r="F362" s="117">
        <v>0.80880517305539945</v>
      </c>
      <c r="G362" s="117">
        <v>0.76017638532564324</v>
      </c>
      <c r="H362" s="117">
        <v>0.71969136796560973</v>
      </c>
      <c r="I362" s="117">
        <v>0.68226602116902324</v>
      </c>
      <c r="J362" s="117">
        <v>0.64818965930119876</v>
      </c>
      <c r="K362" s="117">
        <v>0.60847473084550396</v>
      </c>
      <c r="L362" s="117">
        <v>0.57526687825570499</v>
      </c>
      <c r="M362" s="117">
        <v>0.54709021078089448</v>
      </c>
      <c r="N362" s="117">
        <v>0.54043778226876382</v>
      </c>
      <c r="O362" s="117">
        <v>0.53033476992491801</v>
      </c>
      <c r="P362" s="117">
        <v>0.51973304050992741</v>
      </c>
      <c r="Q362" s="117">
        <v>0.50998438887341691</v>
      </c>
      <c r="R362" s="117">
        <v>0.5016600369977654</v>
      </c>
      <c r="S362" s="117">
        <v>0.49495790554612912</v>
      </c>
      <c r="T362" s="117">
        <v>0.4899030437772659</v>
      </c>
      <c r="U362" s="117">
        <v>0.48644593051081025</v>
      </c>
      <c r="V362" s="117">
        <v>0.48574232630655545</v>
      </c>
      <c r="W362" s="117">
        <v>0.48652781208995843</v>
      </c>
      <c r="X362" s="117">
        <v>0.48711872674737378</v>
      </c>
      <c r="Y362" s="117">
        <v>0.48772198294078184</v>
      </c>
      <c r="Z362" s="117">
        <v>0.48888721799943347</v>
      </c>
      <c r="AA362" s="117">
        <v>0.49084738379533555</v>
      </c>
      <c r="AB362" s="117">
        <v>0.49343234638583594</v>
      </c>
      <c r="AC362" s="117">
        <v>0.49622826737208164</v>
      </c>
      <c r="AD362" s="117">
        <v>0.49923846691274787</v>
      </c>
      <c r="AE362" s="117">
        <v>0.50253888530877877</v>
      </c>
      <c r="AF362" s="117">
        <v>0.50621646831287315</v>
      </c>
      <c r="AG362" s="117">
        <v>0.5102684153066348</v>
      </c>
      <c r="AH362" s="117">
        <v>0.51467145841317075</v>
      </c>
      <c r="AI362" s="117">
        <v>0.51947295350289291</v>
      </c>
      <c r="AJ362" s="117">
        <v>0.52469165682770735</v>
      </c>
      <c r="AK362" s="117">
        <v>0.53033129633452247</v>
      </c>
      <c r="AL362" s="117">
        <v>0.53638566807407306</v>
      </c>
      <c r="AM362" s="117">
        <v>0.54284223695516043</v>
      </c>
      <c r="AN362" s="117">
        <v>0.54968458843652146</v>
      </c>
      <c r="AO362" s="117">
        <v>0.55689402837888025</v>
      </c>
      <c r="AP362" s="117">
        <v>0.56445058986242347</v>
      </c>
      <c r="AQ362" s="117">
        <v>0.57233364732111658</v>
      </c>
      <c r="AR362" s="117">
        <v>0.58052228244116921</v>
      </c>
      <c r="AS362" s="117">
        <v>0.5889955009081439</v>
      </c>
      <c r="AT362" s="117">
        <v>0.59773236497287763</v>
      </c>
      <c r="AU362" s="117">
        <v>0.60671208191462711</v>
      </c>
      <c r="AV362" s="117">
        <v>0.61591407003103849</v>
      </c>
      <c r="AW362" s="117">
        <v>0.62531800889448452</v>
      </c>
      <c r="AX362" s="117">
        <v>0.63490386632642504</v>
      </c>
      <c r="AY362" s="117">
        <v>0.64465187764885912</v>
      </c>
      <c r="AZ362" s="117">
        <v>0.65454242974308385</v>
      </c>
      <c r="BA362" s="117">
        <v>0.66455576985595266</v>
      </c>
      <c r="BB362" s="117">
        <v>0.67467141517546636</v>
      </c>
      <c r="BC362" s="117">
        <v>0.68486708739032354</v>
      </c>
      <c r="BD362" s="117">
        <v>0.69511695178993316</v>
      </c>
      <c r="BE362" s="117">
        <v>0.70538893858494944</v>
      </c>
      <c r="BF362" s="117">
        <v>0.71564102892395687</v>
      </c>
      <c r="BG362" s="117">
        <v>0.72581668567122648</v>
      </c>
      <c r="BH362" s="117">
        <v>0.73584016135445041</v>
      </c>
      <c r="BI362" s="117">
        <v>0.73548220491721639</v>
      </c>
      <c r="DR362" s="118"/>
    </row>
    <row r="363" spans="1:122" s="117" customFormat="1" x14ac:dyDescent="0.2">
      <c r="A363" s="117" t="s">
        <v>42</v>
      </c>
      <c r="B363" s="117">
        <v>1</v>
      </c>
      <c r="C363" s="117">
        <v>0.87677857345942367</v>
      </c>
      <c r="D363" s="117">
        <v>0.95250662167315858</v>
      </c>
      <c r="E363" s="117">
        <v>1.0121211921525173</v>
      </c>
      <c r="F363" s="117">
        <v>1.0575455669894429</v>
      </c>
      <c r="G363" s="117">
        <v>1.0950294813591492</v>
      </c>
      <c r="H363" s="117">
        <v>1.1287986762318769</v>
      </c>
      <c r="I363" s="117">
        <v>1.1552548970548919</v>
      </c>
      <c r="J363" s="117">
        <v>1.1757367268782841</v>
      </c>
      <c r="K363" s="117">
        <v>1.1808692746731952</v>
      </c>
      <c r="L363" s="117">
        <v>1.1862518866279745</v>
      </c>
      <c r="M363" s="117">
        <v>1.1944838162303906</v>
      </c>
      <c r="N363" s="117">
        <v>1.2284087829572412</v>
      </c>
      <c r="O363" s="117">
        <v>1.2528403610637937</v>
      </c>
      <c r="P363" s="117">
        <v>1.2726454416693822</v>
      </c>
      <c r="Q363" s="117">
        <v>1.2905003557130674</v>
      </c>
      <c r="R363" s="117">
        <v>1.3079066537103397</v>
      </c>
      <c r="S363" s="117">
        <v>1.3257341457821981</v>
      </c>
      <c r="T363" s="117">
        <v>1.3445102697807363</v>
      </c>
      <c r="U363" s="117">
        <v>1.3645759249352638</v>
      </c>
      <c r="V363" s="117">
        <v>1.3870343984895916</v>
      </c>
      <c r="W363" s="117">
        <v>1.4099445951859522</v>
      </c>
      <c r="X363" s="117">
        <v>1.4320598869672694</v>
      </c>
      <c r="Y363" s="117">
        <v>1.4532670344212226</v>
      </c>
      <c r="Z363" s="117">
        <v>1.474920139322843</v>
      </c>
      <c r="AA363" s="117">
        <v>1.4977192472133245</v>
      </c>
      <c r="AB363" s="117">
        <v>1.5220117804687854</v>
      </c>
      <c r="AC363" s="117">
        <v>1.5454668700310066</v>
      </c>
      <c r="AD363" s="117">
        <v>1.5688928462130867</v>
      </c>
      <c r="AE363" s="117">
        <v>1.5925166857218234</v>
      </c>
      <c r="AF363" s="117">
        <v>1.6165494156330791</v>
      </c>
      <c r="AG363" s="117">
        <v>1.6410150111378004</v>
      </c>
      <c r="AH363" s="117">
        <v>1.6659375791760347</v>
      </c>
      <c r="AI363" s="117">
        <v>1.6914971776913006</v>
      </c>
      <c r="AJ363" s="117">
        <v>1.717798471505493</v>
      </c>
      <c r="AK363" s="117">
        <v>1.7449062148526964</v>
      </c>
      <c r="AL363" s="117">
        <v>1.7728561359305197</v>
      </c>
      <c r="AM363" s="117">
        <v>1.8016631115505684</v>
      </c>
      <c r="AN363" s="117">
        <v>1.8313270901407666</v>
      </c>
      <c r="AO363" s="117">
        <v>1.8618372131174596</v>
      </c>
      <c r="AP363" s="117">
        <v>1.8931746127843763</v>
      </c>
      <c r="AQ363" s="117">
        <v>1.9253142969092683</v>
      </c>
      <c r="AR363" s="117">
        <v>1.9582264354708458</v>
      </c>
      <c r="AS363" s="117">
        <v>1.9918772759908427</v>
      </c>
      <c r="AT363" s="117">
        <v>2.0262298405752461</v>
      </c>
      <c r="AU363" s="117">
        <v>2.0612445003573368</v>
      </c>
      <c r="AV363" s="117">
        <v>2.0968794772406145</v>
      </c>
      <c r="AW363" s="117">
        <v>2.1330912824685404</v>
      </c>
      <c r="AX363" s="117">
        <v>2.1698350588532924</v>
      </c>
      <c r="AY363" s="117">
        <v>2.2070647389286515</v>
      </c>
      <c r="AZ363" s="117">
        <v>2.2447328535018012</v>
      </c>
      <c r="BA363" s="117">
        <v>2.2827897125640138</v>
      </c>
      <c r="BB363" s="117">
        <v>2.3211815271089673</v>
      </c>
      <c r="BC363" s="117">
        <v>2.3598468576591682</v>
      </c>
      <c r="BD363" s="117">
        <v>2.398710614912722</v>
      </c>
      <c r="BE363" s="117">
        <v>2.4376748234801844</v>
      </c>
      <c r="BF363" s="117">
        <v>2.476605714310288</v>
      </c>
      <c r="BG363" s="117">
        <v>2.5153177384192675</v>
      </c>
      <c r="BH363" s="117">
        <v>2.5535570176552524</v>
      </c>
      <c r="BI363" s="117">
        <v>2.5523148155843143</v>
      </c>
      <c r="DR363" s="118"/>
    </row>
    <row r="364" spans="1:122" s="117" customFormat="1" x14ac:dyDescent="0.2">
      <c r="A364" s="117" t="s">
        <v>13</v>
      </c>
      <c r="B364" s="117">
        <v>1</v>
      </c>
      <c r="C364" s="117">
        <v>2.4060959346786284</v>
      </c>
      <c r="D364" s="117">
        <v>2.5357026629882706</v>
      </c>
      <c r="E364" s="117">
        <v>2.6165715553593092</v>
      </c>
      <c r="F364" s="117">
        <v>2.6529954933962454</v>
      </c>
      <c r="G364" s="117">
        <v>2.6584645823806401</v>
      </c>
      <c r="H364" s="117">
        <v>2.661326347841046</v>
      </c>
      <c r="I364" s="117">
        <v>2.6496465161194629</v>
      </c>
      <c r="J364" s="117">
        <v>2.6291636383698553</v>
      </c>
      <c r="K364" s="117">
        <v>2.5680454031232336</v>
      </c>
      <c r="L364" s="117">
        <v>2.4931465918757056</v>
      </c>
      <c r="M364" s="117">
        <v>2.5078136440298557</v>
      </c>
      <c r="N364" s="117">
        <v>2.4736414843023646</v>
      </c>
      <c r="O364" s="117">
        <v>2.4355639110431597</v>
      </c>
      <c r="P364" s="117">
        <v>2.3952910373433887</v>
      </c>
      <c r="Q364" s="117">
        <v>2.3539067038665951</v>
      </c>
      <c r="R364" s="117">
        <v>2.3120229536153758</v>
      </c>
      <c r="S364" s="117">
        <v>2.2699673861591894</v>
      </c>
      <c r="T364" s="117">
        <v>2.227892205001154</v>
      </c>
      <c r="U364" s="117">
        <v>2.1858424358054074</v>
      </c>
      <c r="V364" s="117">
        <v>2.1452091319099247</v>
      </c>
      <c r="W364" s="117">
        <v>2.1023410603563937</v>
      </c>
      <c r="X364" s="117">
        <v>2.0550998389515631</v>
      </c>
      <c r="Y364" s="117">
        <v>2.0036500075706267</v>
      </c>
      <c r="Z364" s="117">
        <v>1.9500584163979129</v>
      </c>
      <c r="AA364" s="117">
        <v>1.8953230478302292</v>
      </c>
      <c r="AB364" s="117">
        <v>1.8398182081202994</v>
      </c>
      <c r="AC364" s="117">
        <v>1.7835931923541373</v>
      </c>
      <c r="AD364" s="117">
        <v>1.727451804768857</v>
      </c>
      <c r="AE364" s="117">
        <v>1.6720160783360267</v>
      </c>
      <c r="AF364" s="117">
        <v>1.6182567344430558</v>
      </c>
      <c r="AG364" s="117">
        <v>1.5665670569918755</v>
      </c>
      <c r="AH364" s="117">
        <v>1.5166001306193737</v>
      </c>
      <c r="AI364" s="117">
        <v>1.4682091902820513</v>
      </c>
      <c r="AJ364" s="117">
        <v>1.4213152076824942</v>
      </c>
      <c r="AK364" s="117">
        <v>1.3757923938907637</v>
      </c>
      <c r="AL364" s="117">
        <v>1.3314945843317973</v>
      </c>
      <c r="AM364" s="117">
        <v>1.2882738817161334</v>
      </c>
      <c r="AN364" s="117">
        <v>1.2459911381987396</v>
      </c>
      <c r="AO364" s="117">
        <v>1.2045216040872986</v>
      </c>
      <c r="AP364" s="117">
        <v>1.1637577924299458</v>
      </c>
      <c r="AQ364" s="117">
        <v>1.1236107544381728</v>
      </c>
      <c r="AR364" s="117">
        <v>1.0840104659930321</v>
      </c>
      <c r="AS364" s="117">
        <v>1.0449057349059681</v>
      </c>
      <c r="AT364" s="117">
        <v>1.0062638638197035</v>
      </c>
      <c r="AU364" s="117">
        <v>0.96807019616401147</v>
      </c>
      <c r="AV364" s="117">
        <v>0.93032760519042146</v>
      </c>
      <c r="AW364" s="117">
        <v>0.89305594296755575</v>
      </c>
      <c r="AX364" s="117">
        <v>0.8562914377671873</v>
      </c>
      <c r="AY364" s="117">
        <v>0.82008600862085979</v>
      </c>
      <c r="AZ364" s="117">
        <v>0.78450645163098931</v>
      </c>
      <c r="BA364" s="117">
        <v>0.74963344296799472</v>
      </c>
      <c r="BB364" s="117">
        <v>0.71556030064297693</v>
      </c>
      <c r="BC364" s="117">
        <v>0.6823914579851178</v>
      </c>
      <c r="BD364" s="117">
        <v>0.65024063937437349</v>
      </c>
      <c r="BE364" s="117">
        <v>0.61922881294972965</v>
      </c>
      <c r="BF364" s="117">
        <v>0.58948214836349599</v>
      </c>
      <c r="BG364" s="117">
        <v>0.56113044227302622</v>
      </c>
      <c r="BH364" s="117">
        <v>0.53430676149778866</v>
      </c>
      <c r="BI364" s="117">
        <v>0.53404684289755378</v>
      </c>
      <c r="DR364" s="118"/>
    </row>
    <row r="365" spans="1:122" s="117" customFormat="1" x14ac:dyDescent="0.2">
      <c r="A365" s="117" t="s">
        <v>14</v>
      </c>
      <c r="B365" s="117">
        <v>1</v>
      </c>
      <c r="C365" s="117">
        <v>1.3377752997291634</v>
      </c>
      <c r="D365" s="117">
        <v>1.5759510775960159</v>
      </c>
      <c r="E365" s="117">
        <v>1.7956612491976556</v>
      </c>
      <c r="F365" s="117">
        <v>2.0086218790359478</v>
      </c>
      <c r="G365" s="117">
        <v>2.1987200634703039</v>
      </c>
      <c r="H365" s="117">
        <v>2.3633238965562815</v>
      </c>
      <c r="I365" s="117">
        <v>2.5100899183236529</v>
      </c>
      <c r="J365" s="117">
        <v>2.6397807109798617</v>
      </c>
      <c r="K365" s="117">
        <v>2.7561386269122101</v>
      </c>
      <c r="L365" s="117">
        <v>2.8646142946406128</v>
      </c>
      <c r="M365" s="117">
        <v>2.9727167391996487</v>
      </c>
      <c r="N365" s="117">
        <v>3.1038430964967199</v>
      </c>
      <c r="O365" s="117">
        <v>3.2142486712423914</v>
      </c>
      <c r="P365" s="117">
        <v>3.3118469354789219</v>
      </c>
      <c r="Q365" s="117">
        <v>3.4013114496485861</v>
      </c>
      <c r="R365" s="117">
        <v>3.4855061975186667</v>
      </c>
      <c r="S365" s="117">
        <v>3.5662708644007557</v>
      </c>
      <c r="T365" s="117">
        <v>3.6448536871320405</v>
      </c>
      <c r="U365" s="117">
        <v>3.7221550451138299</v>
      </c>
      <c r="V365" s="117">
        <v>3.7919768674372993</v>
      </c>
      <c r="W365" s="117">
        <v>3.8529035230481847</v>
      </c>
      <c r="X365" s="117">
        <v>3.9131371294030064</v>
      </c>
      <c r="Y365" s="117">
        <v>3.9694397457200035</v>
      </c>
      <c r="Z365" s="117">
        <v>4.0239793950691718</v>
      </c>
      <c r="AA365" s="117">
        <v>4.0781429780501606</v>
      </c>
      <c r="AB365" s="117">
        <v>4.1335944264535458</v>
      </c>
      <c r="AC365" s="117">
        <v>4.1917133642085247</v>
      </c>
      <c r="AD365" s="117">
        <v>4.2506611850876528</v>
      </c>
      <c r="AE365" s="117">
        <v>4.3097548899945863</v>
      </c>
      <c r="AF365" s="117">
        <v>4.3681894449448544</v>
      </c>
      <c r="AG365" s="117">
        <v>4.4254700310688797</v>
      </c>
      <c r="AH365" s="117">
        <v>4.481580324936691</v>
      </c>
      <c r="AI365" s="117">
        <v>4.5364935623672746</v>
      </c>
      <c r="AJ365" s="117">
        <v>4.5902018328290106</v>
      </c>
      <c r="AK365" s="117">
        <v>4.6427140576321335</v>
      </c>
      <c r="AL365" s="117">
        <v>4.6940399225608811</v>
      </c>
      <c r="AM365" s="117">
        <v>4.7441808024472643</v>
      </c>
      <c r="AN365" s="117">
        <v>4.7931249009092625</v>
      </c>
      <c r="AO365" s="117">
        <v>4.8408448371909234</v>
      </c>
      <c r="AP365" s="117">
        <v>4.8872967486077714</v>
      </c>
      <c r="AQ365" s="117">
        <v>4.9324204027865592</v>
      </c>
      <c r="AR365" s="117">
        <v>4.9761400242781608</v>
      </c>
      <c r="AS365" s="117">
        <v>5.0183656433227934</v>
      </c>
      <c r="AT365" s="117">
        <v>5.0589948239557128</v>
      </c>
      <c r="AU365" s="117">
        <v>5.0979146490416074</v>
      </c>
      <c r="AV365" s="117">
        <v>5.1350038407414864</v>
      </c>
      <c r="AW365" s="117">
        <v>5.1701348767418969</v>
      </c>
      <c r="AX365" s="117">
        <v>5.2031759189627085</v>
      </c>
      <c r="AY365" s="117">
        <v>5.2339922902833829</v>
      </c>
      <c r="AZ365" s="117">
        <v>5.2624470999443851</v>
      </c>
      <c r="BA365" s="117">
        <v>5.2884004150035313</v>
      </c>
      <c r="BB365" s="117">
        <v>5.3117061037997857</v>
      </c>
      <c r="BC365" s="117">
        <v>5.3322051798396011</v>
      </c>
      <c r="BD365" s="117">
        <v>5.3497142787487419</v>
      </c>
      <c r="BE365" s="117">
        <v>5.3640080758173543</v>
      </c>
      <c r="BF365" s="117">
        <v>5.3747954395417681</v>
      </c>
      <c r="BG365" s="117">
        <v>5.3816914519914301</v>
      </c>
      <c r="BH365" s="117">
        <v>5.3841913646919863</v>
      </c>
      <c r="BI365" s="117">
        <v>5.3815721736508992</v>
      </c>
      <c r="DR365" s="118"/>
    </row>
    <row r="366" spans="1:122" s="117" customFormat="1" x14ac:dyDescent="0.2">
      <c r="A366" s="117" t="s">
        <v>15</v>
      </c>
      <c r="B366" s="117">
        <v>1</v>
      </c>
      <c r="C366" s="117">
        <v>0.97437611027415039</v>
      </c>
      <c r="D366" s="117">
        <v>0.96417576702764873</v>
      </c>
      <c r="E366" s="117">
        <v>0.94241950956831599</v>
      </c>
      <c r="F366" s="117">
        <v>0.91871966784604908</v>
      </c>
      <c r="G366" s="117">
        <v>0.88703214140547071</v>
      </c>
      <c r="H366" s="117">
        <v>0.85186503203439345</v>
      </c>
      <c r="I366" s="117">
        <v>0.81750996108624474</v>
      </c>
      <c r="J366" s="117">
        <v>0.78476065948791862</v>
      </c>
      <c r="K366" s="117">
        <v>0.76470040966621955</v>
      </c>
      <c r="L366" s="117">
        <v>0.75012074314413835</v>
      </c>
      <c r="M366" s="117">
        <v>0.71808686580627867</v>
      </c>
      <c r="N366" s="117">
        <v>0.71230146983808151</v>
      </c>
      <c r="O366" s="117">
        <v>0.70142538148418654</v>
      </c>
      <c r="P366" s="117">
        <v>0.68923459397743525</v>
      </c>
      <c r="Q366" s="117">
        <v>0.67752491897169786</v>
      </c>
      <c r="R366" s="117">
        <v>0.66710969025292211</v>
      </c>
      <c r="S366" s="117">
        <v>0.65831828375930335</v>
      </c>
      <c r="T366" s="117">
        <v>0.65124638692416303</v>
      </c>
      <c r="U366" s="117">
        <v>0.64588176718638912</v>
      </c>
      <c r="V366" s="117">
        <v>0.64116069942125842</v>
      </c>
      <c r="W366" s="117">
        <v>0.63667193231218633</v>
      </c>
      <c r="X366" s="117">
        <v>0.63347993521382495</v>
      </c>
      <c r="Y366" s="117">
        <v>0.63100543298291389</v>
      </c>
      <c r="Z366" s="117">
        <v>0.62952712339597405</v>
      </c>
      <c r="AA366" s="117">
        <v>0.62916578532721879</v>
      </c>
      <c r="AB366" s="117">
        <v>0.62982068876087405</v>
      </c>
      <c r="AC366" s="117">
        <v>0.631778629906939</v>
      </c>
      <c r="AD366" s="117">
        <v>0.63456139961701885</v>
      </c>
      <c r="AE366" s="117">
        <v>0.63805883569112343</v>
      </c>
      <c r="AF366" s="117">
        <v>0.64209075540647298</v>
      </c>
      <c r="AG366" s="117">
        <v>0.64659880306131567</v>
      </c>
      <c r="AH366" s="117">
        <v>0.65163015161421267</v>
      </c>
      <c r="AI366" s="117">
        <v>0.65713867026201733</v>
      </c>
      <c r="AJ366" s="117">
        <v>0.66308844432327052</v>
      </c>
      <c r="AK366" s="117">
        <v>0.66945063181519571</v>
      </c>
      <c r="AL366" s="117">
        <v>0.67620000923056045</v>
      </c>
      <c r="AM366" s="117">
        <v>0.68331324388356751</v>
      </c>
      <c r="AN366" s="117">
        <v>0.69076800250204917</v>
      </c>
      <c r="AO366" s="117">
        <v>0.69854244996153725</v>
      </c>
      <c r="AP366" s="117">
        <v>0.7066149415104841</v>
      </c>
      <c r="AQ366" s="117">
        <v>0.71496382512568946</v>
      </c>
      <c r="AR366" s="117">
        <v>0.72356731929504958</v>
      </c>
      <c r="AS366" s="117">
        <v>0.73240345080437852</v>
      </c>
      <c r="AT366" s="117">
        <v>0.74145004340070897</v>
      </c>
      <c r="AU366" s="117">
        <v>0.75068474874764879</v>
      </c>
      <c r="AV366" s="117">
        <v>0.76008510862881629</v>
      </c>
      <c r="AW366" s="117">
        <v>0.76962863229648104</v>
      </c>
      <c r="AX366" s="117">
        <v>0.7792928641361565</v>
      </c>
      <c r="AY366" s="117">
        <v>0.78905540220568227</v>
      </c>
      <c r="AZ366" s="117">
        <v>0.79889380460667891</v>
      </c>
      <c r="BA366" s="117">
        <v>0.8087852848332826</v>
      </c>
      <c r="BB366" s="117">
        <v>0.81870604789507906</v>
      </c>
      <c r="BC366" s="117">
        <v>0.82863006102130365</v>
      </c>
      <c r="BD366" s="117">
        <v>0.8385270047731801</v>
      </c>
      <c r="BE366" s="117">
        <v>0.84835915517331995</v>
      </c>
      <c r="BF366" s="117">
        <v>0.85807708014884299</v>
      </c>
      <c r="BG366" s="117">
        <v>0.8676143932425564</v>
      </c>
      <c r="BH366" s="117">
        <v>0.87688246084503951</v>
      </c>
      <c r="BI366" s="117">
        <v>0.87645589304126625</v>
      </c>
      <c r="DR366" s="118"/>
    </row>
    <row r="367" spans="1:122" s="117" customFormat="1" x14ac:dyDescent="0.2">
      <c r="A367" s="117" t="s">
        <v>16</v>
      </c>
      <c r="B367" s="117">
        <v>1</v>
      </c>
      <c r="C367" s="117">
        <v>1.1129457373471265</v>
      </c>
      <c r="D367" s="117">
        <v>1.3396234579852531</v>
      </c>
      <c r="E367" s="117">
        <v>1.5631621537064813</v>
      </c>
      <c r="F367" s="117">
        <v>1.8082999666930517</v>
      </c>
      <c r="G367" s="117">
        <v>2.0320008328189778</v>
      </c>
      <c r="H367" s="117">
        <v>2.2098159581214243</v>
      </c>
      <c r="I367" s="117">
        <v>2.3705918985308609</v>
      </c>
      <c r="J367" s="117">
        <v>2.5140834314317098</v>
      </c>
      <c r="K367" s="117">
        <v>2.6863922128206386</v>
      </c>
      <c r="L367" s="117">
        <v>2.8455502582269414</v>
      </c>
      <c r="M367" s="117">
        <v>2.9827270299098809</v>
      </c>
      <c r="N367" s="117">
        <v>3.103752321992185</v>
      </c>
      <c r="O367" s="117">
        <v>3.2065369696669141</v>
      </c>
      <c r="P367" s="117">
        <v>3.2958275281885161</v>
      </c>
      <c r="Q367" s="117">
        <v>3.3746922041869243</v>
      </c>
      <c r="R367" s="117">
        <v>3.4452296424009021</v>
      </c>
      <c r="S367" s="117">
        <v>3.5089674785873197</v>
      </c>
      <c r="T367" s="117">
        <v>3.5670858839323776</v>
      </c>
      <c r="U367" s="117">
        <v>3.6205487643758367</v>
      </c>
      <c r="V367" s="117">
        <v>3.6631380583806026</v>
      </c>
      <c r="W367" s="117">
        <v>3.6935265046675307</v>
      </c>
      <c r="X367" s="117">
        <v>3.7033876863842621</v>
      </c>
      <c r="Y367" s="117">
        <v>3.7137565508530312</v>
      </c>
      <c r="Z367" s="117">
        <v>3.7236867793289461</v>
      </c>
      <c r="AA367" s="117">
        <v>3.7330165566407945</v>
      </c>
      <c r="AB367" s="117">
        <v>3.7456000354137862</v>
      </c>
      <c r="AC367" s="117">
        <v>3.7606373380957421</v>
      </c>
      <c r="AD367" s="117">
        <v>3.7782443937821202</v>
      </c>
      <c r="AE367" s="117">
        <v>3.7973708450191586</v>
      </c>
      <c r="AF367" s="117">
        <v>3.8169299558673226</v>
      </c>
      <c r="AG367" s="117">
        <v>3.836407191248429</v>
      </c>
      <c r="AH367" s="117">
        <v>3.8556316197701617</v>
      </c>
      <c r="AI367" s="117">
        <v>3.8742280812001524</v>
      </c>
      <c r="AJ367" s="117">
        <v>3.8920174203525493</v>
      </c>
      <c r="AK367" s="117">
        <v>3.9088976106612869</v>
      </c>
      <c r="AL367" s="117">
        <v>3.9248115095962501</v>
      </c>
      <c r="AM367" s="117">
        <v>3.9397261674540571</v>
      </c>
      <c r="AN367" s="117">
        <v>3.953619328598716</v>
      </c>
      <c r="AO367" s="117">
        <v>3.9664708457402567</v>
      </c>
      <c r="AP367" s="117">
        <v>3.9782574605050294</v>
      </c>
      <c r="AQ367" s="117">
        <v>3.9889498976249436</v>
      </c>
      <c r="AR367" s="117">
        <v>3.998511552913774</v>
      </c>
      <c r="AS367" s="117">
        <v>4.0068982768148862</v>
      </c>
      <c r="AT367" s="117">
        <v>4.0140589008487702</v>
      </c>
      <c r="AU367" s="117">
        <v>4.0199362472985083</v>
      </c>
      <c r="AV367" s="117">
        <v>4.0244684174215708</v>
      </c>
      <c r="AW367" s="117">
        <v>4.0275901774715859</v>
      </c>
      <c r="AX367" s="117">
        <v>4.0292342556207945</v>
      </c>
      <c r="AY367" s="117">
        <v>4.0293323217881252</v>
      </c>
      <c r="AZ367" s="117">
        <v>4.0278153380137667</v>
      </c>
      <c r="BA367" s="117">
        <v>4.0246128318845074</v>
      </c>
      <c r="BB367" s="117">
        <v>4.0196504632827272</v>
      </c>
      <c r="BC367" s="117">
        <v>4.0128450598304237</v>
      </c>
      <c r="BD367" s="117">
        <v>4.0040961850571355</v>
      </c>
      <c r="BE367" s="117">
        <v>3.9932734708488535</v>
      </c>
      <c r="BF367" s="117">
        <v>3.9801997046855582</v>
      </c>
      <c r="BG367" s="117">
        <v>3.9646313760181049</v>
      </c>
      <c r="BH367" s="117">
        <v>3.9462411949457734</v>
      </c>
      <c r="BI367" s="117">
        <v>3.9443215084257974</v>
      </c>
      <c r="DR367" s="118"/>
    </row>
    <row r="368" spans="1:122" s="117" customFormat="1" x14ac:dyDescent="0.2">
      <c r="A368" s="117" t="s">
        <v>17</v>
      </c>
      <c r="B368" s="117">
        <v>1</v>
      </c>
      <c r="C368" s="117">
        <v>0.99483707836846313</v>
      </c>
      <c r="D368" s="117">
        <v>1.0279462657731304</v>
      </c>
      <c r="E368" s="117">
        <v>1.0497525428344607</v>
      </c>
      <c r="F368" s="117">
        <v>1.0585365496262442</v>
      </c>
      <c r="G368" s="117">
        <v>1.0563507670841847</v>
      </c>
      <c r="H368" s="117">
        <v>1.0500566894815164</v>
      </c>
      <c r="I368" s="117">
        <v>1.0400325661667342</v>
      </c>
      <c r="J368" s="117">
        <v>1.027606911492454</v>
      </c>
      <c r="K368" s="117">
        <v>1.014060831249479</v>
      </c>
      <c r="L368" s="117">
        <v>1.0050405656009076</v>
      </c>
      <c r="M368" s="117">
        <v>0.9855143399209928</v>
      </c>
      <c r="N368" s="117">
        <v>0.99681836692011927</v>
      </c>
      <c r="O368" s="117">
        <v>1.0001046134854217</v>
      </c>
      <c r="P368" s="117">
        <v>1.0002361761514176</v>
      </c>
      <c r="Q368" s="117">
        <v>0.999714623219917</v>
      </c>
      <c r="R368" s="117">
        <v>0.99981664461518238</v>
      </c>
      <c r="S368" s="117">
        <v>1.0011862663237132</v>
      </c>
      <c r="T368" s="117">
        <v>1.0041415785166972</v>
      </c>
      <c r="U368" s="117">
        <v>1.0088345053039098</v>
      </c>
      <c r="V368" s="117">
        <v>1.0141464297433331</v>
      </c>
      <c r="W368" s="117">
        <v>1.0193683197901979</v>
      </c>
      <c r="X368" s="117">
        <v>1.0258053753150365</v>
      </c>
      <c r="Y368" s="117">
        <v>1.0327288934138676</v>
      </c>
      <c r="Z368" s="117">
        <v>1.0407318856241727</v>
      </c>
      <c r="AA368" s="117">
        <v>1.050090190563765</v>
      </c>
      <c r="AB368" s="117">
        <v>1.0604621348537338</v>
      </c>
      <c r="AC368" s="117">
        <v>1.0713863963034178</v>
      </c>
      <c r="AD368" s="117">
        <v>1.0826524454002004</v>
      </c>
      <c r="AE368" s="117">
        <v>1.0943287419454446</v>
      </c>
      <c r="AF368" s="117">
        <v>1.1066551553688626</v>
      </c>
      <c r="AG368" s="117">
        <v>1.1195365103928747</v>
      </c>
      <c r="AH368" s="117">
        <v>1.1327574976143069</v>
      </c>
      <c r="AI368" s="117">
        <v>1.1464566737656854</v>
      </c>
      <c r="AJ368" s="117">
        <v>1.1607037884916414</v>
      </c>
      <c r="AK368" s="117">
        <v>1.1755324364131396</v>
      </c>
      <c r="AL368" s="117">
        <v>1.1909525959356428</v>
      </c>
      <c r="AM368" s="117">
        <v>1.2069587801010662</v>
      </c>
      <c r="AN368" s="117">
        <v>1.2235353214041578</v>
      </c>
      <c r="AO368" s="117">
        <v>1.2406597451613921</v>
      </c>
      <c r="AP368" s="117">
        <v>1.2583049001149396</v>
      </c>
      <c r="AQ368" s="117">
        <v>1.2764403039522667</v>
      </c>
      <c r="AR368" s="117">
        <v>1.295033009016072</v>
      </c>
      <c r="AS368" s="117">
        <v>1.3140481865892628</v>
      </c>
      <c r="AT368" s="117">
        <v>1.3334495544559382</v>
      </c>
      <c r="AU368" s="117">
        <v>1.3531997215198761</v>
      </c>
      <c r="AV368" s="117">
        <v>1.373260486613914</v>
      </c>
      <c r="AW368" s="117">
        <v>1.3935930991227665</v>
      </c>
      <c r="AX368" s="117">
        <v>1.414158460034572</v>
      </c>
      <c r="AY368" s="117">
        <v>1.4349172066046678</v>
      </c>
      <c r="AZ368" s="117">
        <v>1.4558295744223702</v>
      </c>
      <c r="BA368" s="117">
        <v>1.4768548600994837</v>
      </c>
      <c r="BB368" s="117">
        <v>1.4979502125986701</v>
      </c>
      <c r="BC368" s="117">
        <v>1.5190683695582512</v>
      </c>
      <c r="BD368" s="117">
        <v>1.5401538606566492</v>
      </c>
      <c r="BE368" s="117">
        <v>1.561137202065322</v>
      </c>
      <c r="BF368" s="117">
        <v>1.5819268446499246</v>
      </c>
      <c r="BG368" s="117">
        <v>1.6023993008759938</v>
      </c>
      <c r="BH368" s="117">
        <v>1.6223890917220429</v>
      </c>
      <c r="BI368" s="117">
        <v>1.6215998651351016</v>
      </c>
      <c r="DR368" s="118"/>
    </row>
    <row r="369" spans="1:122" s="117" customFormat="1" x14ac:dyDescent="0.2">
      <c r="A369" s="117" t="s">
        <v>18</v>
      </c>
      <c r="B369" s="117">
        <v>1</v>
      </c>
      <c r="C369" s="117">
        <v>0.795320063483824</v>
      </c>
      <c r="D369" s="117">
        <v>0.70840624245348149</v>
      </c>
      <c r="E369" s="117">
        <v>0.63231265688742533</v>
      </c>
      <c r="F369" s="117">
        <v>0.56432283162813401</v>
      </c>
      <c r="G369" s="117">
        <v>0.50653557032307595</v>
      </c>
      <c r="H369" s="117">
        <v>0.45701758000804887</v>
      </c>
      <c r="I369" s="117">
        <v>0.41461926959542617</v>
      </c>
      <c r="J369" s="117">
        <v>0.37843850766571496</v>
      </c>
      <c r="K369" s="117">
        <v>0.34440795539974695</v>
      </c>
      <c r="L369" s="117">
        <v>0.3165453662759441</v>
      </c>
      <c r="M369" s="117">
        <v>0.29192795228264784</v>
      </c>
      <c r="N369" s="117">
        <v>0.27939313509815278</v>
      </c>
      <c r="O369" s="117">
        <v>0.26606269593333171</v>
      </c>
      <c r="P369" s="117">
        <v>0.25341037514211728</v>
      </c>
      <c r="Q369" s="117">
        <v>0.24198070546604991</v>
      </c>
      <c r="R369" s="117">
        <v>0.23190598094958456</v>
      </c>
      <c r="S369" s="117">
        <v>0.22314222999552633</v>
      </c>
      <c r="T369" s="117">
        <v>0.21557846157954191</v>
      </c>
      <c r="U369" s="117">
        <v>0.20908613863971526</v>
      </c>
      <c r="V369" s="117">
        <v>0.20387497205374289</v>
      </c>
      <c r="W369" s="117">
        <v>0.19940534779005215</v>
      </c>
      <c r="X369" s="117">
        <v>0.19515441292969898</v>
      </c>
      <c r="Y369" s="117">
        <v>0.19111934991606339</v>
      </c>
      <c r="Z369" s="117">
        <v>0.18745819011253481</v>
      </c>
      <c r="AA369" s="117">
        <v>0.18422173581395962</v>
      </c>
      <c r="AB369" s="117">
        <v>0.18138273762254342</v>
      </c>
      <c r="AC369" s="117">
        <v>0.17890100283891588</v>
      </c>
      <c r="AD369" s="117">
        <v>0.17671641450058909</v>
      </c>
      <c r="AE369" s="117">
        <v>0.17480758256383316</v>
      </c>
      <c r="AF369" s="117">
        <v>0.17318241014637781</v>
      </c>
      <c r="AG369" s="117">
        <v>0.17181006308565416</v>
      </c>
      <c r="AH369" s="117">
        <v>0.1706362431490186</v>
      </c>
      <c r="AI369" s="117">
        <v>0.16964818793928546</v>
      </c>
      <c r="AJ369" s="117">
        <v>0.16883225749806449</v>
      </c>
      <c r="AK369" s="117">
        <v>0.16817275632050557</v>
      </c>
      <c r="AL369" s="117">
        <v>0.16765333488180542</v>
      </c>
      <c r="AM369" s="117">
        <v>0.1672577999169729</v>
      </c>
      <c r="AN369" s="117">
        <v>0.1669705398090614</v>
      </c>
      <c r="AO369" s="117">
        <v>0.16677672151737424</v>
      </c>
      <c r="AP369" s="117">
        <v>0.16666235728683529</v>
      </c>
      <c r="AQ369" s="117">
        <v>0.16661430169621913</v>
      </c>
      <c r="AR369" s="117">
        <v>0.16662021551849482</v>
      </c>
      <c r="AS369" s="117">
        <v>0.16666851762540213</v>
      </c>
      <c r="AT369" s="117">
        <v>0.16674833656914076</v>
      </c>
      <c r="AU369" s="117">
        <v>0.16684946737607126</v>
      </c>
      <c r="AV369" s="117">
        <v>0.16696233504509897</v>
      </c>
      <c r="AW369" s="117">
        <v>0.16707796322736324</v>
      </c>
      <c r="AX369" s="117">
        <v>0.16718794375402632</v>
      </c>
      <c r="AY369" s="117">
        <v>0.16728439932991657</v>
      </c>
      <c r="AZ369" s="117">
        <v>0.16735992710990816</v>
      </c>
      <c r="BA369" s="117">
        <v>0.16740750445525951</v>
      </c>
      <c r="BB369" s="117">
        <v>0.16742032988649619</v>
      </c>
      <c r="BC369" s="117">
        <v>0.16739156338460928</v>
      </c>
      <c r="BD369" s="117">
        <v>0.1673139246497729</v>
      </c>
      <c r="BE369" s="117">
        <v>0.16717911386901693</v>
      </c>
      <c r="BF369" s="117">
        <v>0.16697705028985144</v>
      </c>
      <c r="BG369" s="117">
        <v>0.16669499533607601</v>
      </c>
      <c r="BH369" s="117">
        <v>0.16631674620607881</v>
      </c>
      <c r="BI369" s="117">
        <v>0.16623583984481863</v>
      </c>
      <c r="DR369" s="118"/>
    </row>
    <row r="370" spans="1:122" s="117" customFormat="1" x14ac:dyDescent="0.2">
      <c r="A370" s="117" t="s">
        <v>134</v>
      </c>
      <c r="B370" s="117">
        <v>1</v>
      </c>
      <c r="C370" s="117">
        <v>0.90372264719375373</v>
      </c>
      <c r="D370" s="117">
        <v>1.0830157822625215</v>
      </c>
      <c r="E370" s="117">
        <v>1.2616856905611531</v>
      </c>
      <c r="F370" s="117">
        <v>1.4412587232259273</v>
      </c>
      <c r="G370" s="117">
        <v>1.6065716752843129</v>
      </c>
      <c r="H370" s="117">
        <v>1.7528408901608628</v>
      </c>
      <c r="I370" s="117">
        <v>1.8869433813509318</v>
      </c>
      <c r="J370" s="117">
        <v>2.0086042824987151</v>
      </c>
      <c r="K370" s="117">
        <v>2.1291353493123335</v>
      </c>
      <c r="L370" s="117">
        <v>2.2334144108242588</v>
      </c>
      <c r="M370" s="117">
        <v>2.3804995748030624</v>
      </c>
      <c r="N370" s="117">
        <v>2.4772240576344946</v>
      </c>
      <c r="O370" s="117">
        <v>2.5658728039592202</v>
      </c>
      <c r="P370" s="117">
        <v>2.6471255834922238</v>
      </c>
      <c r="Q370" s="117">
        <v>2.7214863609766686</v>
      </c>
      <c r="R370" s="117">
        <v>2.7893008643942259</v>
      </c>
      <c r="S370" s="117">
        <v>2.8507738130324976</v>
      </c>
      <c r="T370" s="117">
        <v>2.9059863050482981</v>
      </c>
      <c r="U370" s="117">
        <v>2.9549158952147003</v>
      </c>
      <c r="V370" s="117">
        <v>2.9926201836784876</v>
      </c>
      <c r="W370" s="117">
        <v>3.0170195008937157</v>
      </c>
      <c r="X370" s="117">
        <v>3.0331117005097363</v>
      </c>
      <c r="Y370" s="117">
        <v>3.0381372745862807</v>
      </c>
      <c r="Z370" s="117">
        <v>3.0334209299997421</v>
      </c>
      <c r="AA370" s="117">
        <v>3.0195945872267833</v>
      </c>
      <c r="AB370" s="117">
        <v>2.9958052724037918</v>
      </c>
      <c r="AC370" s="117">
        <v>2.9671411178497502</v>
      </c>
      <c r="AD370" s="117">
        <v>2.9310875802377629</v>
      </c>
      <c r="AE370" s="117">
        <v>2.8880747322472016</v>
      </c>
      <c r="AF370" s="117">
        <v>2.8383965626025325</v>
      </c>
      <c r="AG370" s="117">
        <v>2.7828718603856455</v>
      </c>
      <c r="AH370" s="117">
        <v>2.7224449961805517</v>
      </c>
      <c r="AI370" s="117">
        <v>2.6574225998324938</v>
      </c>
      <c r="AJ370" s="117">
        <v>2.5881645599865708</v>
      </c>
      <c r="AK370" s="117">
        <v>2.5149933452771416</v>
      </c>
      <c r="AL370" s="117">
        <v>2.4381970590682451</v>
      </c>
      <c r="AM370" s="117">
        <v>2.3580390393919282</v>
      </c>
      <c r="AN370" s="117">
        <v>2.2747686648188656</v>
      </c>
      <c r="AO370" s="117">
        <v>2.1886318255357655</v>
      </c>
      <c r="AP370" s="117">
        <v>2.0998805338276032</v>
      </c>
      <c r="AQ370" s="117">
        <v>2.0087816110714232</v>
      </c>
      <c r="AR370" s="117">
        <v>1.9156245977053834</v>
      </c>
      <c r="AS370" s="117">
        <v>1.8207291173534152</v>
      </c>
      <c r="AT370" s="117">
        <v>1.7244519450588824</v>
      </c>
      <c r="AU370" s="117">
        <v>1.6271940048150384</v>
      </c>
      <c r="AV370" s="117">
        <v>1.5294074563543931</v>
      </c>
      <c r="AW370" s="117">
        <v>1.4316029190006538</v>
      </c>
      <c r="AX370" s="117">
        <v>1.3343567133435359</v>
      </c>
      <c r="AY370" s="117">
        <v>1.2383177803273977</v>
      </c>
      <c r="AZ370" s="117">
        <v>1.1442136868891013</v>
      </c>
      <c r="BA370" s="117">
        <v>1.0528549192260441</v>
      </c>
      <c r="BB370" s="117">
        <v>0.96513664807365374</v>
      </c>
      <c r="BC370" s="117">
        <v>0.88203758564427681</v>
      </c>
      <c r="BD370" s="117">
        <v>0.80461684269892941</v>
      </c>
      <c r="BE370" s="117">
        <v>0.73401239150702025</v>
      </c>
      <c r="BF370" s="117">
        <v>0.67144954996924211</v>
      </c>
      <c r="BG370" s="117">
        <v>0.61827570081001493</v>
      </c>
      <c r="BH370" s="117">
        <v>0.57604948900815112</v>
      </c>
      <c r="BI370" s="117">
        <v>0.57576926426154806</v>
      </c>
      <c r="DR370" s="118"/>
    </row>
    <row r="374" spans="1:122" s="43" customFormat="1" x14ac:dyDescent="0.2">
      <c r="A374" s="58" t="s">
        <v>161</v>
      </c>
      <c r="B374" s="48">
        <f>+B37</f>
        <v>2015</v>
      </c>
      <c r="C374" s="48">
        <f t="shared" ref="C374:AF374" si="92">+C37</f>
        <v>2025</v>
      </c>
      <c r="D374" s="48">
        <f t="shared" si="92"/>
        <v>2035</v>
      </c>
      <c r="E374" s="48">
        <f t="shared" si="92"/>
        <v>2045</v>
      </c>
      <c r="F374" s="48">
        <f t="shared" si="92"/>
        <v>2055</v>
      </c>
      <c r="G374" s="48">
        <f t="shared" si="92"/>
        <v>2065</v>
      </c>
      <c r="H374" s="48">
        <f t="shared" si="92"/>
        <v>2075</v>
      </c>
      <c r="I374" s="48">
        <f t="shared" si="92"/>
        <v>2085</v>
      </c>
      <c r="J374" s="48">
        <f t="shared" si="92"/>
        <v>2095</v>
      </c>
      <c r="K374" s="48">
        <f t="shared" si="92"/>
        <v>2105</v>
      </c>
      <c r="L374" s="48">
        <f t="shared" si="92"/>
        <v>2115</v>
      </c>
      <c r="M374" s="48">
        <f t="shared" si="92"/>
        <v>2125</v>
      </c>
      <c r="N374" s="48">
        <f t="shared" si="92"/>
        <v>2135</v>
      </c>
      <c r="O374" s="48">
        <f t="shared" si="92"/>
        <v>2145</v>
      </c>
      <c r="P374" s="48">
        <f t="shared" si="92"/>
        <v>2155</v>
      </c>
      <c r="Q374" s="48">
        <f t="shared" si="92"/>
        <v>2165</v>
      </c>
      <c r="R374" s="48">
        <f t="shared" si="92"/>
        <v>2175</v>
      </c>
      <c r="S374" s="48">
        <f t="shared" si="92"/>
        <v>2185</v>
      </c>
      <c r="T374" s="48">
        <f t="shared" si="92"/>
        <v>2195</v>
      </c>
      <c r="U374" s="48">
        <f t="shared" si="92"/>
        <v>2205</v>
      </c>
      <c r="V374" s="48">
        <f t="shared" si="92"/>
        <v>2215</v>
      </c>
      <c r="W374" s="48">
        <f t="shared" si="92"/>
        <v>2225</v>
      </c>
      <c r="X374" s="48">
        <f t="shared" si="92"/>
        <v>2235</v>
      </c>
      <c r="Y374" s="48">
        <f t="shared" si="92"/>
        <v>2245</v>
      </c>
      <c r="Z374" s="48">
        <f t="shared" si="92"/>
        <v>2255</v>
      </c>
      <c r="AA374" s="48">
        <f t="shared" si="92"/>
        <v>2265</v>
      </c>
      <c r="AB374" s="48">
        <f t="shared" si="92"/>
        <v>2275</v>
      </c>
      <c r="AC374" s="48">
        <f t="shared" si="92"/>
        <v>2285</v>
      </c>
      <c r="AD374" s="48">
        <f t="shared" si="92"/>
        <v>2295</v>
      </c>
      <c r="AE374" s="48">
        <f t="shared" si="92"/>
        <v>2305</v>
      </c>
      <c r="AF374" s="48">
        <f t="shared" si="92"/>
        <v>0</v>
      </c>
    </row>
    <row r="375" spans="1:122" s="119" customFormat="1" x14ac:dyDescent="0.2">
      <c r="A375" s="119" t="s">
        <v>8</v>
      </c>
      <c r="B375" s="119">
        <v>9.3279313555020352E-3</v>
      </c>
      <c r="C375" s="119">
        <v>7.6456914107725076E-3</v>
      </c>
      <c r="D375" s="119">
        <v>5.7596483440908825E-3</v>
      </c>
      <c r="E375" s="119">
        <v>4.3177913415189213E-3</v>
      </c>
      <c r="F375" s="119">
        <v>2.4627299464364846E-3</v>
      </c>
      <c r="G375" s="119">
        <v>1.3456354717457325E-3</v>
      </c>
      <c r="H375" s="119">
        <v>1.3456354717457325E-3</v>
      </c>
      <c r="I375" s="119">
        <v>1.3456354717457325E-3</v>
      </c>
      <c r="J375" s="119">
        <v>1.3456354717457325E-3</v>
      </c>
      <c r="K375" s="119">
        <v>1.0349976295224235E-3</v>
      </c>
      <c r="L375" s="119">
        <v>7.2435978729911473E-4</v>
      </c>
      <c r="M375" s="119">
        <v>7.2435978729911473E-4</v>
      </c>
      <c r="N375" s="119">
        <v>7.2435978729911473E-4</v>
      </c>
      <c r="O375" s="119">
        <v>7.2435978729911473E-4</v>
      </c>
      <c r="P375" s="119">
        <v>7.2435978729911473E-4</v>
      </c>
      <c r="Q375" s="119">
        <v>7.2435978729911473E-4</v>
      </c>
      <c r="R375" s="119">
        <v>7.2435978729911473E-4</v>
      </c>
      <c r="S375" s="119">
        <v>7.2435978729911473E-4</v>
      </c>
      <c r="T375" s="119">
        <v>7.2435978729911473E-4</v>
      </c>
      <c r="U375" s="119">
        <v>6.0103040758818316E-4</v>
      </c>
      <c r="V375" s="119">
        <v>4.7770102787725164E-4</v>
      </c>
      <c r="W375" s="119">
        <v>4.7770102787725164E-4</v>
      </c>
      <c r="X375" s="119">
        <v>4.7770102787725164E-4</v>
      </c>
      <c r="Y375" s="119">
        <v>4.7770102787725164E-4</v>
      </c>
      <c r="Z375" s="119">
        <v>4.7770102787725164E-4</v>
      </c>
      <c r="AA375" s="119">
        <v>4.7770102787725164E-4</v>
      </c>
      <c r="AB375" s="119">
        <v>4.7770102787725164E-4</v>
      </c>
      <c r="AC375" s="119">
        <v>4.7770102787725164E-4</v>
      </c>
      <c r="AD375" s="119">
        <v>4.7770102787725164E-4</v>
      </c>
      <c r="AE375" s="119">
        <v>2.3885051393862582E-4</v>
      </c>
    </row>
    <row r="376" spans="1:122" s="119" customFormat="1" x14ac:dyDescent="0.2">
      <c r="A376" s="119" t="s">
        <v>9</v>
      </c>
      <c r="B376" s="119">
        <v>4.345714857604566E-3</v>
      </c>
      <c r="C376" s="119">
        <v>2.3580395709591803E-3</v>
      </c>
      <c r="D376" s="119">
        <v>9.6646885779169776E-4</v>
      </c>
      <c r="E376" s="119">
        <v>-1.0403662089125842E-6</v>
      </c>
      <c r="F376" s="119">
        <v>-1.5505729685358206E-3</v>
      </c>
      <c r="G376" s="119">
        <v>-2.3819981331415466E-3</v>
      </c>
      <c r="H376" s="119">
        <v>-2.3819981331415466E-3</v>
      </c>
      <c r="I376" s="119">
        <v>-2.3819981331415466E-3</v>
      </c>
      <c r="J376" s="119">
        <v>-2.3819981331415466E-3</v>
      </c>
      <c r="K376" s="119">
        <v>-9.7103792999540871E-4</v>
      </c>
      <c r="L376" s="119">
        <v>4.3992227315072885E-4</v>
      </c>
      <c r="M376" s="119">
        <v>4.3992227315072885E-4</v>
      </c>
      <c r="N376" s="119">
        <v>4.3992227315072885E-4</v>
      </c>
      <c r="O376" s="119">
        <v>4.3992227315072885E-4</v>
      </c>
      <c r="P376" s="119">
        <v>4.3992227315072885E-4</v>
      </c>
      <c r="Q376" s="119">
        <v>4.3992227315072885E-4</v>
      </c>
      <c r="R376" s="119">
        <v>4.3992227315072885E-4</v>
      </c>
      <c r="S376" s="119">
        <v>4.3992227315072885E-4</v>
      </c>
      <c r="T376" s="119">
        <v>4.3992227315072885E-4</v>
      </c>
      <c r="U376" s="119">
        <v>5.3392836847632999E-4</v>
      </c>
      <c r="V376" s="119">
        <v>6.2793446380193113E-4</v>
      </c>
      <c r="W376" s="119">
        <v>6.2793446380193113E-4</v>
      </c>
      <c r="X376" s="119">
        <v>6.2793446380193113E-4</v>
      </c>
      <c r="Y376" s="119">
        <v>6.2793446380193113E-4</v>
      </c>
      <c r="Z376" s="119">
        <v>6.2793446380193113E-4</v>
      </c>
      <c r="AA376" s="119">
        <v>6.2793446380193113E-4</v>
      </c>
      <c r="AB376" s="119">
        <v>6.2793446380193113E-4</v>
      </c>
      <c r="AC376" s="119">
        <v>6.2793446380193113E-4</v>
      </c>
      <c r="AD376" s="119">
        <v>6.2793446380193113E-4</v>
      </c>
      <c r="AE376" s="119">
        <v>3.1396723190096556E-4</v>
      </c>
    </row>
    <row r="377" spans="1:122" s="119" customFormat="1" x14ac:dyDescent="0.2">
      <c r="A377" s="119" t="s">
        <v>10</v>
      </c>
      <c r="B377" s="119">
        <v>-1.3094485000426947E-3</v>
      </c>
      <c r="C377" s="119">
        <v>-4.054346277486051E-3</v>
      </c>
      <c r="D377" s="119">
        <v>-6.0224740689090502E-3</v>
      </c>
      <c r="E377" s="119">
        <v>-7.2870345305459036E-3</v>
      </c>
      <c r="F377" s="119">
        <v>-5.9300060291662213E-3</v>
      </c>
      <c r="G377" s="119">
        <v>-3.9881769488259652E-3</v>
      </c>
      <c r="H377" s="119">
        <v>-3.9881769488259652E-3</v>
      </c>
      <c r="I377" s="119">
        <v>-3.9881769488259652E-3</v>
      </c>
      <c r="J377" s="119">
        <v>-3.9881769488259652E-3</v>
      </c>
      <c r="K377" s="119">
        <v>-1.7413351781274886E-3</v>
      </c>
      <c r="L377" s="119">
        <v>5.0550659257098812E-4</v>
      </c>
      <c r="M377" s="119">
        <v>5.0550659257098812E-4</v>
      </c>
      <c r="N377" s="119">
        <v>5.0550659257098812E-4</v>
      </c>
      <c r="O377" s="119">
        <v>5.0550659257098812E-4</v>
      </c>
      <c r="P377" s="119">
        <v>5.0550659257098812E-4</v>
      </c>
      <c r="Q377" s="119">
        <v>5.0550659257098812E-4</v>
      </c>
      <c r="R377" s="119">
        <v>5.0550659257098812E-4</v>
      </c>
      <c r="S377" s="119">
        <v>5.0550659257098812E-4</v>
      </c>
      <c r="T377" s="119">
        <v>5.0550659257098812E-4</v>
      </c>
      <c r="U377" s="119">
        <v>5.6115662277203603E-4</v>
      </c>
      <c r="V377" s="119">
        <v>6.1680665297308393E-4</v>
      </c>
      <c r="W377" s="119">
        <v>6.1680665297308393E-4</v>
      </c>
      <c r="X377" s="119">
        <v>6.1680665297308393E-4</v>
      </c>
      <c r="Y377" s="119">
        <v>6.1680665297308393E-4</v>
      </c>
      <c r="Z377" s="119">
        <v>6.1680665297308393E-4</v>
      </c>
      <c r="AA377" s="119">
        <v>6.1680665297308393E-4</v>
      </c>
      <c r="AB377" s="119">
        <v>6.1680665297308393E-4</v>
      </c>
      <c r="AC377" s="119">
        <v>6.1680665297308393E-4</v>
      </c>
      <c r="AD377" s="119">
        <v>6.1680665297308393E-4</v>
      </c>
      <c r="AE377" s="119">
        <v>3.0840332648654197E-4</v>
      </c>
    </row>
    <row r="378" spans="1:122" s="119" customFormat="1" x14ac:dyDescent="0.2">
      <c r="A378" s="119" t="s">
        <v>11</v>
      </c>
      <c r="B378" s="119">
        <v>-3.6902246209143319E-3</v>
      </c>
      <c r="C378" s="119">
        <v>-4.1718339820915069E-3</v>
      </c>
      <c r="D378" s="119">
        <v>-5.4007194778846034E-3</v>
      </c>
      <c r="E378" s="119">
        <v>-5.145827095432578E-3</v>
      </c>
      <c r="F378" s="119">
        <v>-4.9860705512785961E-3</v>
      </c>
      <c r="G378" s="119">
        <v>-4.8680140960981923E-3</v>
      </c>
      <c r="H378" s="119">
        <v>-4.8680140960981923E-3</v>
      </c>
      <c r="I378" s="119">
        <v>-4.8680140960981923E-3</v>
      </c>
      <c r="J378" s="119">
        <v>-4.8680140960981923E-3</v>
      </c>
      <c r="K378" s="119">
        <v>-2.0003461034451284E-3</v>
      </c>
      <c r="L378" s="119">
        <v>8.6732188920793569E-4</v>
      </c>
      <c r="M378" s="119">
        <v>8.6732188920793569E-4</v>
      </c>
      <c r="N378" s="119">
        <v>8.6732188920793569E-4</v>
      </c>
      <c r="O378" s="119">
        <v>8.6732188920793569E-4</v>
      </c>
      <c r="P378" s="119">
        <v>8.6732188920793569E-4</v>
      </c>
      <c r="Q378" s="119">
        <v>8.6732188920793569E-4</v>
      </c>
      <c r="R378" s="119">
        <v>8.6732188920793569E-4</v>
      </c>
      <c r="S378" s="119">
        <v>8.6732188920793569E-4</v>
      </c>
      <c r="T378" s="119">
        <v>8.6732188920793569E-4</v>
      </c>
      <c r="U378" s="119">
        <v>7.0860637129338837E-4</v>
      </c>
      <c r="V378" s="119">
        <v>5.4989085337884094E-4</v>
      </c>
      <c r="W378" s="119">
        <v>5.4989085337884094E-4</v>
      </c>
      <c r="X378" s="119">
        <v>5.4989085337884094E-4</v>
      </c>
      <c r="Y378" s="119">
        <v>5.4989085337884094E-4</v>
      </c>
      <c r="Z378" s="119">
        <v>5.4989085337884094E-4</v>
      </c>
      <c r="AA378" s="119">
        <v>5.4989085337884094E-4</v>
      </c>
      <c r="AB378" s="119">
        <v>5.4989085337884094E-4</v>
      </c>
      <c r="AC378" s="119">
        <v>5.4989085337884094E-4</v>
      </c>
      <c r="AD378" s="119">
        <v>5.4989085337884094E-4</v>
      </c>
      <c r="AE378" s="119">
        <v>2.7494542668942047E-4</v>
      </c>
    </row>
    <row r="379" spans="1:122" s="119" customFormat="1" x14ac:dyDescent="0.2">
      <c r="A379" s="119" t="s">
        <v>12</v>
      </c>
      <c r="B379" s="119">
        <v>1.1403127329362235E-3</v>
      </c>
      <c r="C379" s="119">
        <v>9.4506994247554551E-4</v>
      </c>
      <c r="D379" s="119">
        <v>-9.0942424029197689E-4</v>
      </c>
      <c r="E379" s="119">
        <v>-1.8225700651584489E-3</v>
      </c>
      <c r="F379" s="119">
        <v>-2.9607996654239951E-3</v>
      </c>
      <c r="G379" s="119">
        <v>-3.2973624479236859E-3</v>
      </c>
      <c r="H379" s="119">
        <v>-3.2973624479236859E-3</v>
      </c>
      <c r="I379" s="119">
        <v>-3.2973624479236859E-3</v>
      </c>
      <c r="J379" s="119">
        <v>-3.2973624479236859E-3</v>
      </c>
      <c r="K379" s="119">
        <v>-1.6486397604340622E-3</v>
      </c>
      <c r="L379" s="119">
        <v>8.2927055561628782E-8</v>
      </c>
      <c r="M379" s="119">
        <v>8.2927055561628782E-8</v>
      </c>
      <c r="N379" s="119">
        <v>8.2927055561628782E-8</v>
      </c>
      <c r="O379" s="119">
        <v>8.2927055561628782E-8</v>
      </c>
      <c r="P379" s="119">
        <v>8.2927055561628782E-8</v>
      </c>
      <c r="Q379" s="119">
        <v>8.2927055561628782E-8</v>
      </c>
      <c r="R379" s="119">
        <v>8.2927055561628782E-8</v>
      </c>
      <c r="S379" s="119">
        <v>8.2927055561628782E-8</v>
      </c>
      <c r="T379" s="119">
        <v>8.2927055561628782E-8</v>
      </c>
      <c r="U379" s="119">
        <v>2.6716978256804448E-4</v>
      </c>
      <c r="V379" s="119">
        <v>5.3425663808052731E-4</v>
      </c>
      <c r="W379" s="119">
        <v>5.3425663808052731E-4</v>
      </c>
      <c r="X379" s="119">
        <v>5.3425663808052731E-4</v>
      </c>
      <c r="Y379" s="119">
        <v>5.3425663808052731E-4</v>
      </c>
      <c r="Z379" s="119">
        <v>5.3425663808052731E-4</v>
      </c>
      <c r="AA379" s="119">
        <v>5.3425663808052731E-4</v>
      </c>
      <c r="AB379" s="119">
        <v>5.3425663808052731E-4</v>
      </c>
      <c r="AC379" s="119">
        <v>5.3425663808052731E-4</v>
      </c>
      <c r="AD379" s="119">
        <v>5.3425663808052731E-4</v>
      </c>
      <c r="AE379" s="119">
        <v>2.6712831904026366E-4</v>
      </c>
    </row>
    <row r="380" spans="1:122" s="119" customFormat="1" x14ac:dyDescent="0.2">
      <c r="A380" s="119" t="s">
        <v>13</v>
      </c>
      <c r="B380" s="119">
        <v>6.1864064376996406E-3</v>
      </c>
      <c r="C380" s="119">
        <v>4.0117160646553863E-3</v>
      </c>
      <c r="D380" s="119">
        <v>6.3186822708878035E-4</v>
      </c>
      <c r="E380" s="119">
        <v>-1.5201626695921916E-3</v>
      </c>
      <c r="F380" s="119">
        <v>-3.289442290029311E-3</v>
      </c>
      <c r="G380" s="119">
        <v>-3.3248704884521153E-3</v>
      </c>
      <c r="H380" s="119">
        <v>-3.3248704884521153E-3</v>
      </c>
      <c r="I380" s="119">
        <v>-3.3248704884521153E-3</v>
      </c>
      <c r="J380" s="119">
        <v>-3.3248704884521153E-3</v>
      </c>
      <c r="K380" s="119">
        <v>-1.5817120474196089E-3</v>
      </c>
      <c r="L380" s="119">
        <v>1.6144639361289706E-4</v>
      </c>
      <c r="M380" s="119">
        <v>1.6144639361289706E-4</v>
      </c>
      <c r="N380" s="119">
        <v>1.6144639361289706E-4</v>
      </c>
      <c r="O380" s="119">
        <v>1.6144639361289706E-4</v>
      </c>
      <c r="P380" s="119">
        <v>1.6144639361289706E-4</v>
      </c>
      <c r="Q380" s="119">
        <v>1.6144639361289706E-4</v>
      </c>
      <c r="R380" s="119">
        <v>1.6144639361289706E-4</v>
      </c>
      <c r="S380" s="119">
        <v>1.6144639361289706E-4</v>
      </c>
      <c r="T380" s="119">
        <v>1.6144639361289706E-4</v>
      </c>
      <c r="U380" s="119">
        <v>4.2081210936156061E-4</v>
      </c>
      <c r="V380" s="119">
        <v>6.8017782511022419E-4</v>
      </c>
      <c r="W380" s="119">
        <v>6.8017782511022419E-4</v>
      </c>
      <c r="X380" s="119">
        <v>6.8017782511022419E-4</v>
      </c>
      <c r="Y380" s="119">
        <v>6.8017782511022419E-4</v>
      </c>
      <c r="Z380" s="119">
        <v>6.8017782511022419E-4</v>
      </c>
      <c r="AA380" s="119">
        <v>6.8017782511022419E-4</v>
      </c>
      <c r="AB380" s="119">
        <v>6.8017782511022419E-4</v>
      </c>
      <c r="AC380" s="119">
        <v>6.8017782511022419E-4</v>
      </c>
      <c r="AD380" s="119">
        <v>6.8017782511022419E-4</v>
      </c>
      <c r="AE380" s="119">
        <v>3.400889125551121E-4</v>
      </c>
    </row>
    <row r="381" spans="1:122" s="119" customFormat="1" x14ac:dyDescent="0.2">
      <c r="A381" s="119" t="s">
        <v>162</v>
      </c>
      <c r="B381" s="119">
        <v>1.3512217631474144E-2</v>
      </c>
      <c r="C381" s="119">
        <v>1.0067699718421138E-2</v>
      </c>
      <c r="D381" s="119">
        <v>6.5316939745763327E-3</v>
      </c>
      <c r="E381" s="119">
        <v>4.2273228749606763E-3</v>
      </c>
      <c r="F381" s="119">
        <v>7.5484079541995321E-4</v>
      </c>
      <c r="G381" s="119">
        <v>-9.7790212027657744E-4</v>
      </c>
      <c r="H381" s="119">
        <v>-9.7790212027657744E-4</v>
      </c>
      <c r="I381" s="119">
        <v>-9.7790212027657744E-4</v>
      </c>
      <c r="J381" s="119">
        <v>-9.7790212027657744E-4</v>
      </c>
      <c r="K381" s="119">
        <v>-1.046280847078637E-3</v>
      </c>
      <c r="L381" s="119">
        <v>-1.1146595738806967E-3</v>
      </c>
      <c r="M381" s="119">
        <v>-1.1146595738806967E-3</v>
      </c>
      <c r="N381" s="119">
        <v>-1.1146595738806967E-3</v>
      </c>
      <c r="O381" s="119">
        <v>-1.1146595738806967E-3</v>
      </c>
      <c r="P381" s="119">
        <v>-1.1146595738806967E-3</v>
      </c>
      <c r="Q381" s="119">
        <v>-1.1146595738806967E-3</v>
      </c>
      <c r="R381" s="119">
        <v>-1.1146595738806967E-3</v>
      </c>
      <c r="S381" s="119">
        <v>-1.1146595738806967E-3</v>
      </c>
      <c r="T381" s="119">
        <v>-1.1146595738806967E-3</v>
      </c>
      <c r="U381" s="119">
        <v>-3.0627355789420005E-4</v>
      </c>
      <c r="V381" s="119">
        <v>5.0211245809229661E-4</v>
      </c>
      <c r="W381" s="119">
        <v>5.0211245809229661E-4</v>
      </c>
      <c r="X381" s="119">
        <v>5.0211245809229661E-4</v>
      </c>
      <c r="Y381" s="119">
        <v>5.0211245809229661E-4</v>
      </c>
      <c r="Z381" s="119">
        <v>5.0211245809229661E-4</v>
      </c>
      <c r="AA381" s="119">
        <v>5.0211245809229661E-4</v>
      </c>
      <c r="AB381" s="119">
        <v>5.0211245809229661E-4</v>
      </c>
      <c r="AC381" s="119">
        <v>5.0211245809229661E-4</v>
      </c>
      <c r="AD381" s="119">
        <v>5.0211245809229661E-4</v>
      </c>
      <c r="AE381" s="119">
        <v>2.510562290461483E-4</v>
      </c>
    </row>
    <row r="382" spans="1:122" s="119" customFormat="1" x14ac:dyDescent="0.2">
      <c r="A382" s="119" t="s">
        <v>15</v>
      </c>
      <c r="B382" s="119">
        <v>1.9035212254373903E-2</v>
      </c>
      <c r="C382" s="119">
        <v>1.5401213969369184E-2</v>
      </c>
      <c r="D382" s="119">
        <v>1.1886692955409537E-2</v>
      </c>
      <c r="E382" s="119">
        <v>9.1450617987396277E-3</v>
      </c>
      <c r="F382" s="119">
        <v>5.2092300348727085E-3</v>
      </c>
      <c r="G382" s="119">
        <v>3.4676112907548033E-3</v>
      </c>
      <c r="H382" s="119">
        <v>3.4676112907548033E-3</v>
      </c>
      <c r="I382" s="119">
        <v>3.4676112907548033E-3</v>
      </c>
      <c r="J382" s="119">
        <v>3.4676112907548033E-3</v>
      </c>
      <c r="K382" s="119">
        <v>1.2118836713273565E-3</v>
      </c>
      <c r="L382" s="119">
        <v>-1.0438439481000904E-3</v>
      </c>
      <c r="M382" s="119">
        <v>-1.0438439481000904E-3</v>
      </c>
      <c r="N382" s="119">
        <v>-1.0438439481000904E-3</v>
      </c>
      <c r="O382" s="119">
        <v>-1.0438439481000904E-3</v>
      </c>
      <c r="P382" s="119">
        <v>-1.0438439481000904E-3</v>
      </c>
      <c r="Q382" s="119">
        <v>-1.0438439481000904E-3</v>
      </c>
      <c r="R382" s="119">
        <v>-1.0438439481000904E-3</v>
      </c>
      <c r="S382" s="119">
        <v>-1.0438439481000904E-3</v>
      </c>
      <c r="T382" s="119">
        <v>-1.0438439481000904E-3</v>
      </c>
      <c r="U382" s="119">
        <v>-2.9007363605174118E-4</v>
      </c>
      <c r="V382" s="119">
        <v>4.6369667599660818E-4</v>
      </c>
      <c r="W382" s="119">
        <v>4.6369667599660818E-4</v>
      </c>
      <c r="X382" s="119">
        <v>4.6369667599660818E-4</v>
      </c>
      <c r="Y382" s="119">
        <v>4.6369667599660818E-4</v>
      </c>
      <c r="Z382" s="119">
        <v>4.6369667599660818E-4</v>
      </c>
      <c r="AA382" s="119">
        <v>4.6369667599660818E-4</v>
      </c>
      <c r="AB382" s="119">
        <v>4.6369667599660818E-4</v>
      </c>
      <c r="AC382" s="119">
        <v>4.6369667599660818E-4</v>
      </c>
      <c r="AD382" s="119">
        <v>4.6369667599660818E-4</v>
      </c>
      <c r="AE382" s="119">
        <v>2.3184833799830409E-4</v>
      </c>
    </row>
    <row r="383" spans="1:122" s="119" customFormat="1" x14ac:dyDescent="0.2">
      <c r="A383" s="119" t="s">
        <v>16</v>
      </c>
      <c r="B383" s="119">
        <f>+B393</f>
        <v>2.1463178909745046E-2</v>
      </c>
      <c r="C383" s="119">
        <f t="shared" ref="C383:AE383" si="93">+C393</f>
        <v>1.8421025792865871E-2</v>
      </c>
      <c r="D383" s="119">
        <f t="shared" si="93"/>
        <v>1.5283677903762269E-2</v>
      </c>
      <c r="E383" s="119">
        <f t="shared" si="93"/>
        <v>1.2573476542533851E-2</v>
      </c>
      <c r="F383" s="119">
        <f t="shared" si="93"/>
        <v>6.9549830775917617E-3</v>
      </c>
      <c r="G383" s="119">
        <f t="shared" si="93"/>
        <v>3.4642864150270123E-3</v>
      </c>
      <c r="H383" s="119">
        <f t="shared" si="93"/>
        <v>3.4642864150270123E-3</v>
      </c>
      <c r="I383" s="119">
        <f t="shared" si="93"/>
        <v>3.4642864150270123E-3</v>
      </c>
      <c r="J383" s="119">
        <f t="shared" si="93"/>
        <v>3.4642864150270123E-3</v>
      </c>
      <c r="K383" s="119">
        <f t="shared" si="93"/>
        <v>6.5413524623984332E-4</v>
      </c>
      <c r="L383" s="119">
        <f t="shared" si="93"/>
        <v>-2.1560159225473253E-3</v>
      </c>
      <c r="M383" s="119">
        <f t="shared" si="93"/>
        <v>-2.1560159225473253E-3</v>
      </c>
      <c r="N383" s="119">
        <f t="shared" si="93"/>
        <v>-2.1560159225473253E-3</v>
      </c>
      <c r="O383" s="119">
        <f t="shared" si="93"/>
        <v>-2.1560159225473253E-3</v>
      </c>
      <c r="P383" s="119">
        <f t="shared" si="93"/>
        <v>-2.1560159225473253E-3</v>
      </c>
      <c r="Q383" s="119">
        <f t="shared" si="93"/>
        <v>-2.1560159225473253E-3</v>
      </c>
      <c r="R383" s="119">
        <f t="shared" si="93"/>
        <v>-2.1560159225473253E-3</v>
      </c>
      <c r="S383" s="119">
        <f t="shared" si="93"/>
        <v>-2.1560159225473253E-3</v>
      </c>
      <c r="T383" s="119">
        <f t="shared" si="93"/>
        <v>-2.1560159225473253E-3</v>
      </c>
      <c r="U383" s="119">
        <f t="shared" si="93"/>
        <v>-1.3243145878072803E-3</v>
      </c>
      <c r="V383" s="119">
        <f t="shared" si="93"/>
        <v>-4.9261325306723539E-4</v>
      </c>
      <c r="W383" s="119">
        <f t="shared" si="93"/>
        <v>-4.9261325306723539E-4</v>
      </c>
      <c r="X383" s="119">
        <f t="shared" si="93"/>
        <v>-4.9261325306723539E-4</v>
      </c>
      <c r="Y383" s="119">
        <f t="shared" si="93"/>
        <v>-4.9261325306723539E-4</v>
      </c>
      <c r="Z383" s="119">
        <f t="shared" si="93"/>
        <v>-4.9261325306723539E-4</v>
      </c>
      <c r="AA383" s="119">
        <f t="shared" si="93"/>
        <v>-4.9261325306723539E-4</v>
      </c>
      <c r="AB383" s="119">
        <f t="shared" si="93"/>
        <v>-4.9261325306723539E-4</v>
      </c>
      <c r="AC383" s="119">
        <f t="shared" si="93"/>
        <v>-4.9261325306723539E-4</v>
      </c>
      <c r="AD383" s="119">
        <f t="shared" si="93"/>
        <v>-4.9261325306723539E-4</v>
      </c>
      <c r="AE383" s="119">
        <f t="shared" si="93"/>
        <v>-7.463066265336177E-4</v>
      </c>
    </row>
    <row r="384" spans="1:122" s="119" customFormat="1" x14ac:dyDescent="0.2">
      <c r="A384" s="119" t="s">
        <v>17</v>
      </c>
      <c r="B384" s="119">
        <v>1.0561602408186887E-2</v>
      </c>
      <c r="C384" s="119">
        <v>7.9330626449506721E-3</v>
      </c>
      <c r="D384" s="119">
        <v>5.3270953220981663E-3</v>
      </c>
      <c r="E384" s="119">
        <v>2.7395642009361929E-3</v>
      </c>
      <c r="F384" s="119">
        <v>4.3227802735918383E-6</v>
      </c>
      <c r="G384" s="119">
        <v>-9.3967138859383636E-4</v>
      </c>
      <c r="H384" s="119">
        <v>-9.3967138859383636E-4</v>
      </c>
      <c r="I384" s="119">
        <v>-9.3967138859383636E-4</v>
      </c>
      <c r="J384" s="119">
        <v>-9.3967138859383636E-4</v>
      </c>
      <c r="K384" s="119">
        <v>-8.3687180507177519E-4</v>
      </c>
      <c r="L384" s="119">
        <v>-7.3407222154971391E-4</v>
      </c>
      <c r="M384" s="119">
        <v>-7.3407222154971391E-4</v>
      </c>
      <c r="N384" s="119">
        <v>-7.3407222154971391E-4</v>
      </c>
      <c r="O384" s="119">
        <v>-7.3407222154971391E-4</v>
      </c>
      <c r="P384" s="119">
        <v>-7.3407222154971391E-4</v>
      </c>
      <c r="Q384" s="119">
        <v>-7.3407222154971391E-4</v>
      </c>
      <c r="R384" s="119">
        <v>-7.3407222154971391E-4</v>
      </c>
      <c r="S384" s="119">
        <v>-7.3407222154971391E-4</v>
      </c>
      <c r="T384" s="119">
        <v>-7.3407222154971391E-4</v>
      </c>
      <c r="U384" s="119">
        <v>-6.8399827976049112E-5</v>
      </c>
      <c r="V384" s="119">
        <v>5.9727256559761565E-4</v>
      </c>
      <c r="W384" s="119">
        <v>5.9727256559761565E-4</v>
      </c>
      <c r="X384" s="119">
        <v>5.9727256559761565E-4</v>
      </c>
      <c r="Y384" s="119">
        <v>5.9727256559761565E-4</v>
      </c>
      <c r="Z384" s="119">
        <v>5.9727256559761565E-4</v>
      </c>
      <c r="AA384" s="119">
        <v>5.9727256559761565E-4</v>
      </c>
      <c r="AB384" s="119">
        <v>5.9727256559761565E-4</v>
      </c>
      <c r="AC384" s="119">
        <v>5.9727256559761565E-4</v>
      </c>
      <c r="AD384" s="119">
        <v>5.9727256559761565E-4</v>
      </c>
      <c r="AE384" s="119">
        <v>2.9863628279880783E-4</v>
      </c>
    </row>
    <row r="385" spans="1:59" s="119" customFormat="1" x14ac:dyDescent="0.2">
      <c r="A385" s="119" t="s">
        <v>18</v>
      </c>
      <c r="B385" s="119">
        <v>7.2735310330082183E-3</v>
      </c>
      <c r="C385" s="119">
        <v>5.3378559601259274E-3</v>
      </c>
      <c r="D385" s="119">
        <v>3.1516690413397443E-3</v>
      </c>
      <c r="E385" s="119">
        <v>9.2338789546880036E-4</v>
      </c>
      <c r="F385" s="119">
        <v>-1.342972225334763E-3</v>
      </c>
      <c r="G385" s="119">
        <v>-2.5633551865262534E-3</v>
      </c>
      <c r="H385" s="119">
        <v>-2.5633551865262534E-3</v>
      </c>
      <c r="I385" s="119">
        <v>-2.5633551865262534E-3</v>
      </c>
      <c r="J385" s="119">
        <v>-2.5633551865262534E-3</v>
      </c>
      <c r="K385" s="119">
        <v>-1.0205071447542142E-3</v>
      </c>
      <c r="L385" s="119">
        <v>5.2234089701782465E-4</v>
      </c>
      <c r="M385" s="119">
        <v>5.2234089701782465E-4</v>
      </c>
      <c r="N385" s="119">
        <v>5.2234089701782465E-4</v>
      </c>
      <c r="O385" s="119">
        <v>5.2234089701782465E-4</v>
      </c>
      <c r="P385" s="119">
        <v>5.2234089701782465E-4</v>
      </c>
      <c r="Q385" s="119">
        <v>5.2234089701782465E-4</v>
      </c>
      <c r="R385" s="119">
        <v>5.2234089701782465E-4</v>
      </c>
      <c r="S385" s="119">
        <v>5.2234089701782465E-4</v>
      </c>
      <c r="T385" s="119">
        <v>5.2234089701782465E-4</v>
      </c>
      <c r="U385" s="119">
        <v>5.6284392576038127E-4</v>
      </c>
      <c r="V385" s="119">
        <v>6.0334695450293778E-4</v>
      </c>
      <c r="W385" s="119">
        <v>6.0334695450293778E-4</v>
      </c>
      <c r="X385" s="119">
        <v>6.0334695450293778E-4</v>
      </c>
      <c r="Y385" s="119">
        <v>6.0334695450293778E-4</v>
      </c>
      <c r="Z385" s="119">
        <v>6.0334695450293778E-4</v>
      </c>
      <c r="AA385" s="119">
        <v>6.0334695450293778E-4</v>
      </c>
      <c r="AB385" s="119">
        <v>6.0334695450293778E-4</v>
      </c>
      <c r="AC385" s="119">
        <v>6.0334695450293778E-4</v>
      </c>
      <c r="AD385" s="119">
        <v>6.0334695450293778E-4</v>
      </c>
      <c r="AE385" s="119">
        <v>3.0167347725146889E-4</v>
      </c>
    </row>
    <row r="386" spans="1:59" s="119" customFormat="1" x14ac:dyDescent="0.2">
      <c r="A386" s="119" t="s">
        <v>19</v>
      </c>
      <c r="B386" s="119">
        <v>1.4276192989357461E-2</v>
      </c>
      <c r="C386" s="119">
        <v>1.1656207940794016E-2</v>
      </c>
      <c r="D386" s="119">
        <v>8.9367234613343793E-3</v>
      </c>
      <c r="E386" s="119">
        <v>6.4426526819549345E-3</v>
      </c>
      <c r="F386" s="119">
        <v>2.6853765187099788E-3</v>
      </c>
      <c r="G386" s="119">
        <v>7.4677571723251457E-4</v>
      </c>
      <c r="H386" s="119">
        <v>7.4677571723251457E-4</v>
      </c>
      <c r="I386" s="119">
        <v>7.4677571723251457E-4</v>
      </c>
      <c r="J386" s="119">
        <v>7.4677571723251457E-4</v>
      </c>
      <c r="K386" s="119">
        <v>-1.4462911875713505E-4</v>
      </c>
      <c r="L386" s="119">
        <v>-1.0360339547467847E-3</v>
      </c>
      <c r="M386" s="119">
        <v>-1.0360339547467847E-3</v>
      </c>
      <c r="N386" s="119">
        <v>-1.0360339547467847E-3</v>
      </c>
      <c r="O386" s="119">
        <v>-1.0360339547467847E-3</v>
      </c>
      <c r="P386" s="119">
        <v>-1.0360339547467847E-3</v>
      </c>
      <c r="Q386" s="119">
        <v>-1.0360339547467847E-3</v>
      </c>
      <c r="R386" s="119">
        <v>-1.0360339547467847E-3</v>
      </c>
      <c r="S386" s="119">
        <v>-1.0360339547467847E-3</v>
      </c>
      <c r="T386" s="119">
        <v>-1.0360339547467847E-3</v>
      </c>
      <c r="U386" s="119">
        <v>-2.7212723119892528E-4</v>
      </c>
      <c r="V386" s="119">
        <v>4.9177949234893411E-4</v>
      </c>
      <c r="W386" s="119">
        <v>4.9177949234893411E-4</v>
      </c>
      <c r="X386" s="119">
        <v>4.9177949234893411E-4</v>
      </c>
      <c r="Y386" s="119">
        <v>4.9177949234893411E-4</v>
      </c>
      <c r="Z386" s="119">
        <v>4.9177949234893411E-4</v>
      </c>
      <c r="AA386" s="119">
        <v>4.9177949234893411E-4</v>
      </c>
      <c r="AB386" s="119">
        <v>4.9177949234893411E-4</v>
      </c>
      <c r="AC386" s="119">
        <v>4.9177949234893411E-4</v>
      </c>
      <c r="AD386" s="119">
        <v>4.9177949234893411E-4</v>
      </c>
      <c r="AE386" s="119">
        <v>2.4588974617446705E-4</v>
      </c>
    </row>
    <row r="387" spans="1:59" s="43" customFormat="1" x14ac:dyDescent="0.2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</row>
    <row r="388" spans="1:59" s="43" customFormat="1" x14ac:dyDescent="0.2">
      <c r="A388" s="45"/>
    </row>
    <row r="389" spans="1:59" s="43" customFormat="1" x14ac:dyDescent="0.2">
      <c r="A389" s="39"/>
      <c r="B389" s="119">
        <v>9.3279313555020352E-3</v>
      </c>
    </row>
    <row r="390" spans="1:59" s="43" customFormat="1" x14ac:dyDescent="0.2"/>
    <row r="391" spans="1:59" x14ac:dyDescent="0.2">
      <c r="A391" t="s">
        <v>163</v>
      </c>
      <c r="B391" s="120">
        <v>-1E-3</v>
      </c>
      <c r="C391">
        <f>+B391</f>
        <v>-1E-3</v>
      </c>
      <c r="D391">
        <f t="shared" ref="D391:AE391" si="94">+C391</f>
        <v>-1E-3</v>
      </c>
      <c r="E391">
        <f t="shared" si="94"/>
        <v>-1E-3</v>
      </c>
      <c r="F391">
        <f t="shared" si="94"/>
        <v>-1E-3</v>
      </c>
      <c r="G391">
        <f t="shared" si="94"/>
        <v>-1E-3</v>
      </c>
      <c r="H391">
        <f t="shared" si="94"/>
        <v>-1E-3</v>
      </c>
      <c r="I391">
        <f t="shared" si="94"/>
        <v>-1E-3</v>
      </c>
      <c r="J391">
        <f t="shared" si="94"/>
        <v>-1E-3</v>
      </c>
      <c r="K391">
        <f t="shared" si="94"/>
        <v>-1E-3</v>
      </c>
      <c r="L391">
        <f t="shared" si="94"/>
        <v>-1E-3</v>
      </c>
      <c r="M391">
        <f t="shared" si="94"/>
        <v>-1E-3</v>
      </c>
      <c r="N391">
        <f t="shared" si="94"/>
        <v>-1E-3</v>
      </c>
      <c r="O391">
        <f t="shared" si="94"/>
        <v>-1E-3</v>
      </c>
      <c r="P391">
        <f t="shared" si="94"/>
        <v>-1E-3</v>
      </c>
      <c r="Q391">
        <f t="shared" si="94"/>
        <v>-1E-3</v>
      </c>
      <c r="R391">
        <f t="shared" si="94"/>
        <v>-1E-3</v>
      </c>
      <c r="S391">
        <f t="shared" si="94"/>
        <v>-1E-3</v>
      </c>
      <c r="T391">
        <f t="shared" si="94"/>
        <v>-1E-3</v>
      </c>
      <c r="U391">
        <f t="shared" si="94"/>
        <v>-1E-3</v>
      </c>
      <c r="V391">
        <f t="shared" si="94"/>
        <v>-1E-3</v>
      </c>
      <c r="W391">
        <f t="shared" si="94"/>
        <v>-1E-3</v>
      </c>
      <c r="X391">
        <f t="shared" si="94"/>
        <v>-1E-3</v>
      </c>
      <c r="Y391">
        <f t="shared" si="94"/>
        <v>-1E-3</v>
      </c>
      <c r="Z391">
        <f t="shared" si="94"/>
        <v>-1E-3</v>
      </c>
      <c r="AA391">
        <f t="shared" si="94"/>
        <v>-1E-3</v>
      </c>
      <c r="AB391">
        <f t="shared" si="94"/>
        <v>-1E-3</v>
      </c>
      <c r="AC391">
        <f t="shared" si="94"/>
        <v>-1E-3</v>
      </c>
      <c r="AD391">
        <f t="shared" si="94"/>
        <v>-1E-3</v>
      </c>
      <c r="AE391">
        <f t="shared" si="94"/>
        <v>-1E-3</v>
      </c>
    </row>
    <row r="392" spans="1:59" s="119" customFormat="1" x14ac:dyDescent="0.2">
      <c r="A392" s="119" t="s">
        <v>16</v>
      </c>
      <c r="B392" s="119">
        <v>2.2463178909745047E-2</v>
      </c>
      <c r="C392" s="119">
        <v>1.9421025792865872E-2</v>
      </c>
      <c r="D392" s="119">
        <v>1.628367790376227E-2</v>
      </c>
      <c r="E392" s="119">
        <v>1.3573476542533852E-2</v>
      </c>
      <c r="F392" s="119">
        <v>7.9549830775917617E-3</v>
      </c>
      <c r="G392" s="119">
        <v>4.4642864150270124E-3</v>
      </c>
      <c r="H392" s="119">
        <v>4.4642864150270124E-3</v>
      </c>
      <c r="I392" s="119">
        <v>4.4642864150270124E-3</v>
      </c>
      <c r="J392" s="119">
        <v>4.4642864150270124E-3</v>
      </c>
      <c r="K392" s="119">
        <v>1.6541352462398433E-3</v>
      </c>
      <c r="L392" s="119">
        <v>-1.1560159225473252E-3</v>
      </c>
      <c r="M392" s="119">
        <v>-1.1560159225473252E-3</v>
      </c>
      <c r="N392" s="119">
        <v>-1.1560159225473252E-3</v>
      </c>
      <c r="O392" s="119">
        <v>-1.1560159225473252E-3</v>
      </c>
      <c r="P392" s="119">
        <v>-1.1560159225473252E-3</v>
      </c>
      <c r="Q392" s="119">
        <v>-1.1560159225473252E-3</v>
      </c>
      <c r="R392" s="119">
        <v>-1.1560159225473252E-3</v>
      </c>
      <c r="S392" s="119">
        <v>-1.1560159225473252E-3</v>
      </c>
      <c r="T392" s="119">
        <v>-1.1560159225473252E-3</v>
      </c>
      <c r="U392" s="119">
        <v>-3.2431458780728025E-4</v>
      </c>
      <c r="V392" s="119">
        <v>5.0738674693276463E-4</v>
      </c>
      <c r="W392" s="119">
        <v>5.0738674693276463E-4</v>
      </c>
      <c r="X392" s="119">
        <v>5.0738674693276463E-4</v>
      </c>
      <c r="Y392" s="119">
        <v>5.0738674693276463E-4</v>
      </c>
      <c r="Z392" s="119">
        <v>5.0738674693276463E-4</v>
      </c>
      <c r="AA392" s="119">
        <v>5.0738674693276463E-4</v>
      </c>
      <c r="AB392" s="119">
        <v>5.0738674693276463E-4</v>
      </c>
      <c r="AC392" s="119">
        <v>5.0738674693276463E-4</v>
      </c>
      <c r="AD392" s="119">
        <v>5.0738674693276463E-4</v>
      </c>
      <c r="AE392" s="119">
        <v>2.5369337346638232E-4</v>
      </c>
    </row>
    <row r="393" spans="1:59" x14ac:dyDescent="0.2">
      <c r="A393" t="s">
        <v>164</v>
      </c>
      <c r="B393" s="22">
        <f>+B392+B391</f>
        <v>2.1463178909745046E-2</v>
      </c>
      <c r="C393" s="22">
        <f t="shared" ref="C393:AE393" si="95">+C392+C391</f>
        <v>1.8421025792865871E-2</v>
      </c>
      <c r="D393" s="22">
        <f t="shared" si="95"/>
        <v>1.5283677903762269E-2</v>
      </c>
      <c r="E393" s="22">
        <f t="shared" si="95"/>
        <v>1.2573476542533851E-2</v>
      </c>
      <c r="F393" s="22">
        <f t="shared" si="95"/>
        <v>6.9549830775917617E-3</v>
      </c>
      <c r="G393" s="22">
        <f t="shared" si="95"/>
        <v>3.4642864150270123E-3</v>
      </c>
      <c r="H393" s="22">
        <f t="shared" si="95"/>
        <v>3.4642864150270123E-3</v>
      </c>
      <c r="I393" s="22">
        <f t="shared" si="95"/>
        <v>3.4642864150270123E-3</v>
      </c>
      <c r="J393" s="22">
        <f t="shared" si="95"/>
        <v>3.4642864150270123E-3</v>
      </c>
      <c r="K393" s="22">
        <f t="shared" si="95"/>
        <v>6.5413524623984332E-4</v>
      </c>
      <c r="L393" s="22">
        <f t="shared" si="95"/>
        <v>-2.1560159225473253E-3</v>
      </c>
      <c r="M393" s="22">
        <f t="shared" si="95"/>
        <v>-2.1560159225473253E-3</v>
      </c>
      <c r="N393" s="22">
        <f t="shared" si="95"/>
        <v>-2.1560159225473253E-3</v>
      </c>
      <c r="O393" s="22">
        <f t="shared" si="95"/>
        <v>-2.1560159225473253E-3</v>
      </c>
      <c r="P393" s="22">
        <f t="shared" si="95"/>
        <v>-2.1560159225473253E-3</v>
      </c>
      <c r="Q393" s="22">
        <f t="shared" si="95"/>
        <v>-2.1560159225473253E-3</v>
      </c>
      <c r="R393" s="22">
        <f t="shared" si="95"/>
        <v>-2.1560159225473253E-3</v>
      </c>
      <c r="S393" s="22">
        <f t="shared" si="95"/>
        <v>-2.1560159225473253E-3</v>
      </c>
      <c r="T393" s="22">
        <f t="shared" si="95"/>
        <v>-2.1560159225473253E-3</v>
      </c>
      <c r="U393" s="22">
        <f t="shared" si="95"/>
        <v>-1.3243145878072803E-3</v>
      </c>
      <c r="V393" s="22">
        <f t="shared" si="95"/>
        <v>-4.9261325306723539E-4</v>
      </c>
      <c r="W393" s="22">
        <f t="shared" si="95"/>
        <v>-4.9261325306723539E-4</v>
      </c>
      <c r="X393" s="22">
        <f t="shared" si="95"/>
        <v>-4.9261325306723539E-4</v>
      </c>
      <c r="Y393" s="22">
        <f t="shared" si="95"/>
        <v>-4.9261325306723539E-4</v>
      </c>
      <c r="Z393" s="22">
        <f t="shared" si="95"/>
        <v>-4.9261325306723539E-4</v>
      </c>
      <c r="AA393" s="22">
        <f t="shared" si="95"/>
        <v>-4.9261325306723539E-4</v>
      </c>
      <c r="AB393" s="22">
        <f t="shared" si="95"/>
        <v>-4.9261325306723539E-4</v>
      </c>
      <c r="AC393" s="22">
        <f t="shared" si="95"/>
        <v>-4.9261325306723539E-4</v>
      </c>
      <c r="AD393" s="22">
        <f t="shared" si="95"/>
        <v>-4.9261325306723539E-4</v>
      </c>
      <c r="AE393" s="22">
        <f t="shared" si="95"/>
        <v>-7.463066265336177E-4</v>
      </c>
    </row>
    <row r="394" spans="1:59" x14ac:dyDescent="0.2">
      <c r="A394" s="9"/>
    </row>
    <row r="395" spans="1:59" x14ac:dyDescent="0.2">
      <c r="C395" s="16"/>
      <c r="D395" s="16"/>
      <c r="E395" s="16"/>
      <c r="F395" s="16"/>
      <c r="G395" s="16"/>
      <c r="H395" s="16"/>
      <c r="I395" s="16"/>
      <c r="J395" s="16"/>
      <c r="K395" s="16"/>
    </row>
    <row r="396" spans="1:59" x14ac:dyDescent="0.2">
      <c r="A396" s="9" t="s">
        <v>165</v>
      </c>
    </row>
    <row r="397" spans="1:59" x14ac:dyDescent="0.2">
      <c r="A397" t="s">
        <v>166</v>
      </c>
      <c r="B397" t="s">
        <v>62</v>
      </c>
      <c r="C397" s="16" t="s">
        <v>167</v>
      </c>
      <c r="D397" s="16"/>
      <c r="E397" s="16"/>
      <c r="F397" s="16" t="s">
        <v>168</v>
      </c>
      <c r="G397" s="16" t="s">
        <v>169</v>
      </c>
      <c r="H397" s="16" t="s">
        <v>170</v>
      </c>
      <c r="I397" s="16" t="s">
        <v>171</v>
      </c>
      <c r="J397" s="16" t="s">
        <v>172</v>
      </c>
      <c r="K397" s="16" t="s">
        <v>173</v>
      </c>
      <c r="L397" t="s">
        <v>174</v>
      </c>
      <c r="M397" t="s">
        <v>175</v>
      </c>
      <c r="N397" t="s">
        <v>176</v>
      </c>
      <c r="O397" t="s">
        <v>177</v>
      </c>
      <c r="P397" t="s">
        <v>178</v>
      </c>
      <c r="Q397" t="s">
        <v>179</v>
      </c>
      <c r="R397" t="s">
        <v>180</v>
      </c>
      <c r="S397" t="s">
        <v>181</v>
      </c>
      <c r="T397" t="s">
        <v>182</v>
      </c>
      <c r="U397" t="s">
        <v>183</v>
      </c>
      <c r="V397" t="s">
        <v>184</v>
      </c>
      <c r="W397" t="s">
        <v>185</v>
      </c>
      <c r="X397" t="s">
        <v>186</v>
      </c>
      <c r="Y397" t="s">
        <v>187</v>
      </c>
      <c r="Z397" t="s">
        <v>188</v>
      </c>
      <c r="AA397" t="s">
        <v>189</v>
      </c>
      <c r="AB397" t="s">
        <v>190</v>
      </c>
      <c r="AC397" t="s">
        <v>191</v>
      </c>
      <c r="AD397" t="s">
        <v>192</v>
      </c>
      <c r="AE397" t="s">
        <v>193</v>
      </c>
      <c r="AF397" t="s">
        <v>194</v>
      </c>
      <c r="AG397" t="s">
        <v>195</v>
      </c>
      <c r="AH397" t="s">
        <v>196</v>
      </c>
      <c r="AI397" t="s">
        <v>197</v>
      </c>
      <c r="AJ397">
        <v>2009</v>
      </c>
      <c r="AK397">
        <v>2010</v>
      </c>
      <c r="AL397">
        <v>2011</v>
      </c>
      <c r="AM397">
        <v>2012</v>
      </c>
      <c r="AN397">
        <v>2013</v>
      </c>
      <c r="AO397">
        <v>2014</v>
      </c>
      <c r="AP397">
        <v>2015</v>
      </c>
    </row>
    <row r="398" spans="1:59" x14ac:dyDescent="0.2">
      <c r="A398" t="s">
        <v>198</v>
      </c>
      <c r="B398" t="s">
        <v>8</v>
      </c>
      <c r="C398" s="16" t="s">
        <v>199</v>
      </c>
      <c r="D398" s="16"/>
      <c r="E398" s="16"/>
      <c r="F398" s="16">
        <v>1</v>
      </c>
      <c r="G398" s="16">
        <v>1314363.7173962819</v>
      </c>
      <c r="H398" s="16">
        <v>1256088.0461092019</v>
      </c>
      <c r="I398" s="16">
        <v>1188264.7103808247</v>
      </c>
      <c r="J398" s="16">
        <v>1179858.49380991</v>
      </c>
      <c r="K398" s="16">
        <v>1223307.0004944529</v>
      </c>
      <c r="L398">
        <v>1220194.3524509005</v>
      </c>
      <c r="M398">
        <v>1243353.1514840091</v>
      </c>
      <c r="N398">
        <v>1283237.1209399276</v>
      </c>
      <c r="O398">
        <v>1337002.9587132963</v>
      </c>
      <c r="P398">
        <v>1361349.8861904622</v>
      </c>
      <c r="Q398">
        <v>1364841.029158049</v>
      </c>
      <c r="R398">
        <v>1346946.9356478327</v>
      </c>
      <c r="S398">
        <v>1347291.6611765504</v>
      </c>
      <c r="T398">
        <v>1412017.4245371229</v>
      </c>
      <c r="U398">
        <v>1452508.7172939132</v>
      </c>
      <c r="V398">
        <v>1457256.4601529909</v>
      </c>
      <c r="W398">
        <v>1479369.0631470231</v>
      </c>
      <c r="X398">
        <v>1539641.8405585655</v>
      </c>
      <c r="Y398">
        <v>1561618.2155789135</v>
      </c>
      <c r="Z398">
        <v>1568724.174127253</v>
      </c>
      <c r="AA398">
        <v>1607616.8175862972</v>
      </c>
      <c r="AB398">
        <v>1602486.5508495553</v>
      </c>
      <c r="AC398">
        <v>1603767.0347324291</v>
      </c>
      <c r="AD398">
        <v>1605635.5117033538</v>
      </c>
      <c r="AE398">
        <v>1640735.3331518343</v>
      </c>
      <c r="AF398">
        <v>1662133.4550980104</v>
      </c>
      <c r="AG398">
        <v>1649268.4574346123</v>
      </c>
      <c r="AH398">
        <v>1672059.3455196833</v>
      </c>
      <c r="AI398">
        <v>1619139.6317005781</v>
      </c>
      <c r="AJ398">
        <v>1547634.7667194505</v>
      </c>
      <c r="AK398">
        <v>1520388.3062762269</v>
      </c>
      <c r="AL398">
        <v>1547099.217709667</v>
      </c>
      <c r="AM398">
        <v>1576001.3154644044</v>
      </c>
      <c r="AN398">
        <v>1599812.6252128347</v>
      </c>
      <c r="AO398">
        <v>1610918.6846237304</v>
      </c>
      <c r="AP398">
        <v>1622101.8434109497</v>
      </c>
    </row>
    <row r="399" spans="1:59" x14ac:dyDescent="0.2">
      <c r="A399" t="s">
        <v>198</v>
      </c>
      <c r="B399" t="s">
        <v>200</v>
      </c>
      <c r="C399" s="16" t="s">
        <v>199</v>
      </c>
      <c r="D399" s="16"/>
      <c r="E399" s="16"/>
      <c r="F399" s="16">
        <v>2</v>
      </c>
      <c r="G399" s="16">
        <v>1267525.4730367702</v>
      </c>
      <c r="H399" s="16">
        <v>1193843.0307974163</v>
      </c>
      <c r="I399" s="16">
        <v>1165648.5516768757</v>
      </c>
      <c r="J399" s="16">
        <v>1135217.7843369858</v>
      </c>
      <c r="K399" s="16">
        <v>1142004.7212266074</v>
      </c>
      <c r="L399">
        <v>1159552.5555424578</v>
      </c>
      <c r="M399">
        <v>1173411.3647384078</v>
      </c>
      <c r="N399">
        <v>1173646.5362252179</v>
      </c>
      <c r="O399">
        <v>1160318.5038710281</v>
      </c>
      <c r="P399">
        <v>1189510.7164216216</v>
      </c>
      <c r="Q399">
        <v>1166185.1498623001</v>
      </c>
      <c r="R399">
        <v>1149535.6767610447</v>
      </c>
      <c r="S399">
        <v>1136387.8731042901</v>
      </c>
      <c r="T399">
        <v>1102771.190482558</v>
      </c>
      <c r="U399">
        <v>1106828.1132708283</v>
      </c>
      <c r="V399">
        <v>1133585.6055021756</v>
      </c>
      <c r="W399">
        <v>1157957.5528649634</v>
      </c>
      <c r="X399">
        <v>1140390.8907751399</v>
      </c>
      <c r="Y399">
        <v>1156887.4279315372</v>
      </c>
      <c r="Z399">
        <v>1090665.1316068366</v>
      </c>
      <c r="AA399">
        <v>1088784.4568913023</v>
      </c>
      <c r="AB399">
        <v>1132455.3127750773</v>
      </c>
      <c r="AC399">
        <v>1110317.5726384965</v>
      </c>
      <c r="AD399">
        <v>1140401.479287335</v>
      </c>
      <c r="AE399">
        <v>1147547.4805081061</v>
      </c>
      <c r="AF399">
        <v>1146050.6191660517</v>
      </c>
      <c r="AG399">
        <v>1162400.7620887056</v>
      </c>
      <c r="AH399">
        <v>1137586.8138516315</v>
      </c>
      <c r="AI399">
        <v>1126168.4850703676</v>
      </c>
      <c r="AJ399">
        <v>1050663.4414481118</v>
      </c>
      <c r="AK399">
        <v>1017506.3645641387</v>
      </c>
      <c r="AL399">
        <v>1005649.9822312765</v>
      </c>
      <c r="AM399">
        <v>999884.89810087043</v>
      </c>
      <c r="AN399">
        <v>995643.93856160576</v>
      </c>
      <c r="AO399">
        <v>992648.65032473765</v>
      </c>
      <c r="AP399">
        <v>989662.3730919793</v>
      </c>
    </row>
    <row r="400" spans="1:59" x14ac:dyDescent="0.2">
      <c r="A400" t="s">
        <v>198</v>
      </c>
      <c r="B400" t="s">
        <v>10</v>
      </c>
      <c r="C400" s="16" t="s">
        <v>199</v>
      </c>
      <c r="D400" s="16"/>
      <c r="E400" s="16"/>
      <c r="F400" s="16">
        <v>3</v>
      </c>
      <c r="G400" s="16">
        <v>279025.68553861754</v>
      </c>
      <c r="H400" s="16">
        <v>269684.69757552253</v>
      </c>
      <c r="I400" s="16">
        <v>261219.01389218782</v>
      </c>
      <c r="J400" s="16">
        <v>255550.71559971428</v>
      </c>
      <c r="K400" s="16">
        <v>275906.42651907518</v>
      </c>
      <c r="L400">
        <v>267715.33941447065</v>
      </c>
      <c r="M400">
        <v>273057.78625346487</v>
      </c>
      <c r="N400">
        <v>269106.48405749281</v>
      </c>
      <c r="O400">
        <v>294554.03791002848</v>
      </c>
      <c r="P400">
        <v>304978.64649892715</v>
      </c>
      <c r="Q400">
        <v>328888.90793943353</v>
      </c>
      <c r="R400">
        <v>327099.89119296876</v>
      </c>
      <c r="S400">
        <v>334882.31987586053</v>
      </c>
      <c r="T400">
        <v>323634.17266015906</v>
      </c>
      <c r="U400">
        <v>347995.39307749446</v>
      </c>
      <c r="V400">
        <v>353212.27874108555</v>
      </c>
      <c r="W400">
        <v>358216.72574224306</v>
      </c>
      <c r="X400">
        <v>363848.05132710986</v>
      </c>
      <c r="Y400">
        <v>356956.31313791737</v>
      </c>
      <c r="Z400">
        <v>346652.7693402805</v>
      </c>
      <c r="AA400">
        <v>352845.67403951171</v>
      </c>
      <c r="AB400">
        <v>355751.11446154735</v>
      </c>
      <c r="AC400">
        <v>356313.27013302379</v>
      </c>
      <c r="AD400">
        <v>363488.24863209674</v>
      </c>
      <c r="AE400">
        <v>371273.75371096266</v>
      </c>
      <c r="AF400">
        <v>369965.92574248294</v>
      </c>
      <c r="AG400">
        <v>370840.08463962062</v>
      </c>
      <c r="AH400">
        <v>374527.3411777984</v>
      </c>
      <c r="AI400">
        <v>374095.24558346992</v>
      </c>
      <c r="AJ400">
        <v>348373.87694613362</v>
      </c>
      <c r="AK400">
        <v>347636.07207438571</v>
      </c>
      <c r="AL400">
        <v>352601.68025667267</v>
      </c>
      <c r="AM400">
        <v>361154.03399968066</v>
      </c>
      <c r="AN400">
        <v>368601.8172552085</v>
      </c>
      <c r="AO400">
        <v>375179.42469702213</v>
      </c>
      <c r="AP400">
        <v>381874.40790214809</v>
      </c>
    </row>
    <row r="401" spans="1:62" x14ac:dyDescent="0.2">
      <c r="A401" t="s">
        <v>198</v>
      </c>
      <c r="B401" t="s">
        <v>11</v>
      </c>
      <c r="C401" s="16" t="s">
        <v>199</v>
      </c>
      <c r="D401" s="16"/>
      <c r="E401" s="16"/>
      <c r="F401" s="16">
        <v>4</v>
      </c>
      <c r="G401" s="16">
        <v>614951.62572766794</v>
      </c>
      <c r="H401" s="16">
        <v>603047.09059708111</v>
      </c>
      <c r="I401" s="16">
        <v>610501.78965478344</v>
      </c>
      <c r="J401" s="16">
        <v>611367.40596503846</v>
      </c>
      <c r="K401" s="16">
        <v>621568.7027379513</v>
      </c>
      <c r="L401">
        <v>664756.5408659617</v>
      </c>
      <c r="M401">
        <v>678839.7504291014</v>
      </c>
      <c r="N401">
        <v>699480.21756150562</v>
      </c>
      <c r="O401">
        <v>717486.45462350361</v>
      </c>
      <c r="P401">
        <v>708217.77055285964</v>
      </c>
      <c r="Q401">
        <v>677114.02582136972</v>
      </c>
      <c r="R401">
        <v>636512.01825064037</v>
      </c>
      <c r="S401">
        <v>575267.0968037803</v>
      </c>
      <c r="T401">
        <v>520262.63530783757</v>
      </c>
      <c r="U401">
        <v>450210.15538888227</v>
      </c>
      <c r="V401">
        <v>435391.00048263569</v>
      </c>
      <c r="W401">
        <v>428394.5828262209</v>
      </c>
      <c r="X401">
        <v>417066.38229527028</v>
      </c>
      <c r="Y401">
        <v>405050.3144265312</v>
      </c>
      <c r="Z401">
        <v>402038.66204431019</v>
      </c>
      <c r="AA401">
        <v>404211.79939743935</v>
      </c>
      <c r="AB401">
        <v>410677.10065159429</v>
      </c>
      <c r="AC401">
        <v>403615.71407977864</v>
      </c>
      <c r="AD401">
        <v>418291.55722635612</v>
      </c>
      <c r="AE401">
        <v>424478.87772348587</v>
      </c>
      <c r="AF401">
        <v>431236.18180563999</v>
      </c>
      <c r="AG401">
        <v>448614.44327989389</v>
      </c>
      <c r="AH401">
        <v>447813.56580269168</v>
      </c>
      <c r="AI401">
        <v>455281.10146489576</v>
      </c>
      <c r="AJ401">
        <v>413663.88346267253</v>
      </c>
      <c r="AK401">
        <v>401743.955207425</v>
      </c>
      <c r="AL401">
        <v>401593.09480756422</v>
      </c>
      <c r="AM401">
        <v>405544.21540571708</v>
      </c>
      <c r="AN401">
        <v>410674.22032566211</v>
      </c>
      <c r="AO401">
        <v>416698.96766405215</v>
      </c>
      <c r="AP401">
        <v>422812.10034219554</v>
      </c>
    </row>
    <row r="402" spans="1:62" x14ac:dyDescent="0.2">
      <c r="A402" t="s">
        <v>198</v>
      </c>
      <c r="B402" t="s">
        <v>42</v>
      </c>
      <c r="C402" s="16" t="s">
        <v>199</v>
      </c>
      <c r="D402" s="16"/>
      <c r="E402" s="16"/>
      <c r="F402" s="16">
        <v>5</v>
      </c>
      <c r="G402" s="16">
        <v>388270.79440418287</v>
      </c>
      <c r="H402" s="16">
        <v>380754.45796601818</v>
      </c>
      <c r="I402" s="16">
        <v>385461.23782330088</v>
      </c>
      <c r="J402" s="16">
        <v>386007.77436108823</v>
      </c>
      <c r="K402" s="16">
        <v>392448.71286138869</v>
      </c>
      <c r="L402">
        <v>419716.83529088832</v>
      </c>
      <c r="M402">
        <v>428608.75253457471</v>
      </c>
      <c r="N402">
        <v>441640.8191802869</v>
      </c>
      <c r="O402">
        <v>453009.67434839747</v>
      </c>
      <c r="P402">
        <v>447157.57285515894</v>
      </c>
      <c r="Q402">
        <v>427519.15713172662</v>
      </c>
      <c r="R402">
        <v>401883.68748769141</v>
      </c>
      <c r="S402">
        <v>363214.60636239825</v>
      </c>
      <c r="T402">
        <v>311627.47808356344</v>
      </c>
      <c r="U402">
        <v>275579.20598547056</v>
      </c>
      <c r="V402">
        <v>260818.54696443983</v>
      </c>
      <c r="W402">
        <v>245467.21426735786</v>
      </c>
      <c r="X402">
        <v>227044.3858752891</v>
      </c>
      <c r="Y402">
        <v>230791.26880912585</v>
      </c>
      <c r="Z402">
        <v>223296.15135081645</v>
      </c>
      <c r="AA402">
        <v>223887.27633573595</v>
      </c>
      <c r="AB402">
        <v>235329.82778808393</v>
      </c>
      <c r="AC402">
        <v>239424.47394584824</v>
      </c>
      <c r="AD402">
        <v>250599.64293456197</v>
      </c>
      <c r="AE402">
        <v>255589.4179190046</v>
      </c>
      <c r="AF402">
        <v>256666.29327477043</v>
      </c>
      <c r="AG402">
        <v>265374.77430179663</v>
      </c>
      <c r="AH402">
        <v>266323.29397467716</v>
      </c>
      <c r="AI402">
        <v>269732.84678728803</v>
      </c>
      <c r="AJ402">
        <v>246933.20669597047</v>
      </c>
      <c r="AK402">
        <v>239010.14858341764</v>
      </c>
      <c r="AL402">
        <v>236045.24307229093</v>
      </c>
      <c r="AM402">
        <v>235108.89922357284</v>
      </c>
      <c r="AN402">
        <v>234407.14308532837</v>
      </c>
      <c r="AO402">
        <v>233854.80132513191</v>
      </c>
      <c r="AP402">
        <v>233303.761067168</v>
      </c>
    </row>
    <row r="403" spans="1:62" x14ac:dyDescent="0.2">
      <c r="A403" t="s">
        <v>198</v>
      </c>
      <c r="B403" t="s">
        <v>13</v>
      </c>
      <c r="C403" s="16" t="s">
        <v>199</v>
      </c>
      <c r="D403" s="16"/>
      <c r="E403" s="16"/>
      <c r="F403" s="16">
        <v>6</v>
      </c>
      <c r="G403" s="16">
        <v>415440.98766264052</v>
      </c>
      <c r="H403" s="16">
        <v>409504.00513513153</v>
      </c>
      <c r="I403" s="16">
        <v>436891.13853812497</v>
      </c>
      <c r="J403" s="16">
        <v>453930.57424591249</v>
      </c>
      <c r="K403" s="16">
        <v>496548.5980250751</v>
      </c>
      <c r="L403">
        <v>534812.90337246645</v>
      </c>
      <c r="M403">
        <v>571950.16392493469</v>
      </c>
      <c r="N403">
        <v>604454.31671673968</v>
      </c>
      <c r="O403">
        <v>646716.72541242617</v>
      </c>
      <c r="P403">
        <v>661741.5048686713</v>
      </c>
      <c r="Q403">
        <v>677473.86920134153</v>
      </c>
      <c r="R403">
        <v>700681.37985842896</v>
      </c>
      <c r="S403">
        <v>733375.30413029005</v>
      </c>
      <c r="T403">
        <v>773852.06272006477</v>
      </c>
      <c r="U403">
        <v>834212.24516734644</v>
      </c>
      <c r="V403">
        <v>905731.91353173018</v>
      </c>
      <c r="W403">
        <v>942884.55290860345</v>
      </c>
      <c r="X403">
        <v>943707.31927777512</v>
      </c>
      <c r="Y403">
        <v>904428.90203919588</v>
      </c>
      <c r="Z403">
        <v>936866.61415851209</v>
      </c>
      <c r="AA403">
        <v>953598.55556156824</v>
      </c>
      <c r="AB403">
        <v>993191.93987985363</v>
      </c>
      <c r="AC403">
        <v>1042604.5640649915</v>
      </c>
      <c r="AD403">
        <v>1228798.8537994882</v>
      </c>
      <c r="AE403">
        <v>1442967.3310863678</v>
      </c>
      <c r="AF403">
        <v>1600741.1280266049</v>
      </c>
      <c r="AG403">
        <v>1749964.0696763168</v>
      </c>
      <c r="AH403">
        <v>1888838.6532145536</v>
      </c>
      <c r="AI403">
        <v>2011747.3857926731</v>
      </c>
      <c r="AJ403">
        <v>2059633.3345978153</v>
      </c>
      <c r="AK403">
        <v>2128251.0382694509</v>
      </c>
      <c r="AL403">
        <v>2255188.7293894994</v>
      </c>
      <c r="AM403">
        <v>2398731.708998811</v>
      </c>
      <c r="AN403">
        <v>2543664.163563014</v>
      </c>
      <c r="AO403">
        <v>2688893.2077317745</v>
      </c>
      <c r="AP403">
        <v>2842414.0207481277</v>
      </c>
    </row>
    <row r="404" spans="1:62" x14ac:dyDescent="0.2">
      <c r="A404" t="s">
        <v>198</v>
      </c>
      <c r="B404" t="s">
        <v>14</v>
      </c>
      <c r="C404" s="16" t="s">
        <v>199</v>
      </c>
      <c r="D404" s="16"/>
      <c r="E404" s="16"/>
      <c r="F404" s="16">
        <v>7</v>
      </c>
      <c r="G404" s="16">
        <v>97046.065805887411</v>
      </c>
      <c r="H404" s="16">
        <v>103897.19038767568</v>
      </c>
      <c r="I404" s="16">
        <v>110091.03926022153</v>
      </c>
      <c r="J404" s="16">
        <v>117714.10162031719</v>
      </c>
      <c r="K404" s="16">
        <v>122489.80903185235</v>
      </c>
      <c r="L404">
        <v>133502.37396813187</v>
      </c>
      <c r="M404">
        <v>145577.90233982037</v>
      </c>
      <c r="N404">
        <v>153979.36603247077</v>
      </c>
      <c r="O404">
        <v>165940.84861766305</v>
      </c>
      <c r="P404">
        <v>182743.6092620531</v>
      </c>
      <c r="Q404">
        <v>193755.0123769007</v>
      </c>
      <c r="R404">
        <v>203917.73002042063</v>
      </c>
      <c r="S404">
        <v>217261.29658242545</v>
      </c>
      <c r="T404">
        <v>223141.65565916005</v>
      </c>
      <c r="U404">
        <v>240552.47064189625</v>
      </c>
      <c r="V404">
        <v>256889.38194993828</v>
      </c>
      <c r="W404">
        <v>278334.79608016182</v>
      </c>
      <c r="X404">
        <v>293693.14538286353</v>
      </c>
      <c r="Y404">
        <v>305269.20189155202</v>
      </c>
      <c r="Z404">
        <v>323096.96894628019</v>
      </c>
      <c r="AA404">
        <v>332263.90801689244</v>
      </c>
      <c r="AB404">
        <v>342715.10489161167</v>
      </c>
      <c r="AC404">
        <v>350980.33369644533</v>
      </c>
      <c r="AD404">
        <v>367566.15299208503</v>
      </c>
      <c r="AE404">
        <v>385713.02484145534</v>
      </c>
      <c r="AF404">
        <v>405151.58969265595</v>
      </c>
      <c r="AG404">
        <v>433040.64835022361</v>
      </c>
      <c r="AH404">
        <v>467453.66888450854</v>
      </c>
      <c r="AI404">
        <v>501228.28360645863</v>
      </c>
      <c r="AJ404">
        <v>516216.52730183006</v>
      </c>
      <c r="AK404">
        <v>537167.8809194559</v>
      </c>
      <c r="AL404">
        <v>565769.36949535692</v>
      </c>
      <c r="AM404">
        <v>599773.8104287585</v>
      </c>
      <c r="AN404">
        <v>637948.33119106619</v>
      </c>
      <c r="AO404">
        <v>679135.63233360613</v>
      </c>
      <c r="AP404">
        <v>722982.07324102172</v>
      </c>
    </row>
    <row r="405" spans="1:62" x14ac:dyDescent="0.2">
      <c r="A405" t="s">
        <v>198</v>
      </c>
      <c r="B405" t="s">
        <v>15</v>
      </c>
      <c r="C405" s="16" t="s">
        <v>199</v>
      </c>
      <c r="D405" s="16"/>
      <c r="E405" s="16"/>
      <c r="F405" s="16">
        <v>8</v>
      </c>
      <c r="G405" s="16">
        <v>200199.42628330056</v>
      </c>
      <c r="H405" s="16">
        <v>195192.92849596811</v>
      </c>
      <c r="I405" s="16">
        <v>197941.79200567846</v>
      </c>
      <c r="J405" s="16">
        <v>208908.33727979893</v>
      </c>
      <c r="K405" s="16">
        <v>223774.12735918924</v>
      </c>
      <c r="L405">
        <v>237773.68922109017</v>
      </c>
      <c r="M405">
        <v>259958.79983788441</v>
      </c>
      <c r="N405">
        <v>263081.34439366462</v>
      </c>
      <c r="O405">
        <v>273240.43314593472</v>
      </c>
      <c r="P405">
        <v>287975.64477547584</v>
      </c>
      <c r="Q405">
        <v>306761.96701636317</v>
      </c>
      <c r="R405">
        <v>449852.40842210304</v>
      </c>
      <c r="S405">
        <v>341612.90251829772</v>
      </c>
      <c r="T405">
        <v>359971.75559381233</v>
      </c>
      <c r="U405">
        <v>389074.2310809457</v>
      </c>
      <c r="V405">
        <v>385115.50160375156</v>
      </c>
      <c r="W405">
        <v>385056.17432709615</v>
      </c>
      <c r="X405">
        <v>393093.78941846674</v>
      </c>
      <c r="Y405">
        <v>432053.45988060121</v>
      </c>
      <c r="Z405">
        <v>435415.33162476972</v>
      </c>
      <c r="AA405">
        <v>483902.49202213</v>
      </c>
      <c r="AB405">
        <v>483420.08006230608</v>
      </c>
      <c r="AC405">
        <v>496935.90543434478</v>
      </c>
      <c r="AD405">
        <v>519437.04036845238</v>
      </c>
      <c r="AE405">
        <v>548368.57109664078</v>
      </c>
      <c r="AF405">
        <v>589674.9604345517</v>
      </c>
      <c r="AG405">
        <v>615569.6459787559</v>
      </c>
      <c r="AH405">
        <v>631398.61500677175</v>
      </c>
      <c r="AI405">
        <v>663241.73043146462</v>
      </c>
      <c r="AJ405">
        <v>662358.99116971937</v>
      </c>
      <c r="AK405">
        <v>676866.66642828949</v>
      </c>
      <c r="AL405">
        <v>700268.61784123653</v>
      </c>
      <c r="AM405">
        <v>724929.46615236974</v>
      </c>
      <c r="AN405">
        <v>750987.29243302625</v>
      </c>
      <c r="AO405">
        <v>778140.22590212966</v>
      </c>
      <c r="AP405">
        <v>806274.90940003714</v>
      </c>
    </row>
    <row r="406" spans="1:62" x14ac:dyDescent="0.2">
      <c r="A406" t="s">
        <v>198</v>
      </c>
      <c r="B406" t="s">
        <v>16</v>
      </c>
      <c r="C406" s="16" t="s">
        <v>199</v>
      </c>
      <c r="D406" s="16"/>
      <c r="E406" s="16"/>
      <c r="F406" s="16">
        <v>9</v>
      </c>
      <c r="G406" s="16">
        <v>105047.91820937904</v>
      </c>
      <c r="H406" s="16">
        <v>111908.90490645768</v>
      </c>
      <c r="I406" s="16">
        <v>118175.83729173674</v>
      </c>
      <c r="J406" s="16">
        <v>118382.9884669427</v>
      </c>
      <c r="K406" s="16">
        <v>128089.76216896919</v>
      </c>
      <c r="L406">
        <v>130846.63812050728</v>
      </c>
      <c r="M406">
        <v>134730.2566347984</v>
      </c>
      <c r="N406">
        <v>131771.90565631512</v>
      </c>
      <c r="O406">
        <v>140372.35029927024</v>
      </c>
      <c r="P406">
        <v>135501.48202210994</v>
      </c>
      <c r="Q406">
        <v>132352.21123243927</v>
      </c>
      <c r="R406">
        <v>133693.23811837783</v>
      </c>
      <c r="S406">
        <v>136025.67496860874</v>
      </c>
      <c r="T406">
        <v>138210.61862488175</v>
      </c>
      <c r="U406">
        <v>141568.21569807208</v>
      </c>
      <c r="V406">
        <v>140171.27269946321</v>
      </c>
      <c r="W406">
        <v>144609.01019720416</v>
      </c>
      <c r="X406">
        <v>149590.42368335504</v>
      </c>
      <c r="Y406">
        <v>149631.46690378431</v>
      </c>
      <c r="Z406">
        <v>151011.77982315849</v>
      </c>
      <c r="AA406">
        <v>159489.18081165064</v>
      </c>
      <c r="AB406">
        <v>162431.30982628948</v>
      </c>
      <c r="AC406">
        <v>162812.56659736333</v>
      </c>
      <c r="AD406">
        <v>171047.38787937848</v>
      </c>
      <c r="AE406">
        <v>185494.20656369903</v>
      </c>
      <c r="AF406">
        <v>191377.08401697254</v>
      </c>
      <c r="AG406">
        <v>190863.61665124225</v>
      </c>
      <c r="AH406">
        <v>186330.14341355144</v>
      </c>
      <c r="AI406">
        <v>194081.64047494909</v>
      </c>
      <c r="AJ406">
        <v>194775.85197538271</v>
      </c>
      <c r="AK406">
        <v>199497.9020334894</v>
      </c>
      <c r="AL406">
        <v>207430.73070372813</v>
      </c>
      <c r="AM406">
        <v>215617.76023298269</v>
      </c>
      <c r="AN406">
        <v>224503.17968252819</v>
      </c>
      <c r="AO406">
        <v>233944.49804952013</v>
      </c>
      <c r="AP406">
        <v>243782.86421170569</v>
      </c>
    </row>
    <row r="407" spans="1:62" x14ac:dyDescent="0.2">
      <c r="A407" t="s">
        <v>198</v>
      </c>
      <c r="B407" t="s">
        <v>17</v>
      </c>
      <c r="C407" s="16" t="s">
        <v>199</v>
      </c>
      <c r="D407" s="16"/>
      <c r="E407" s="16"/>
      <c r="F407" s="16">
        <v>10</v>
      </c>
      <c r="G407" s="16">
        <v>253967.70967423273</v>
      </c>
      <c r="H407" s="16">
        <v>252915.28370264385</v>
      </c>
      <c r="I407" s="16">
        <v>261225.09268770021</v>
      </c>
      <c r="J407" s="16">
        <v>246791.29292465138</v>
      </c>
      <c r="K407" s="16">
        <v>250338.49698505327</v>
      </c>
      <c r="L407">
        <v>248568.29235070597</v>
      </c>
      <c r="M407">
        <v>258517.45456782437</v>
      </c>
      <c r="N407">
        <v>268370.55843861698</v>
      </c>
      <c r="O407">
        <v>274624.27706371259</v>
      </c>
      <c r="P407">
        <v>282363.22912010364</v>
      </c>
      <c r="Q407">
        <v>302586.35433298681</v>
      </c>
      <c r="R407">
        <v>298167.83017327043</v>
      </c>
      <c r="S407">
        <v>309969.71017669007</v>
      </c>
      <c r="T407">
        <v>308134.9868410324</v>
      </c>
      <c r="U407">
        <v>327518.17765828833</v>
      </c>
      <c r="V407">
        <v>335892.42107684963</v>
      </c>
      <c r="W407">
        <v>345928.29469580523</v>
      </c>
      <c r="X407">
        <v>366677.5187221645</v>
      </c>
      <c r="Y407">
        <v>379201.01567496505</v>
      </c>
      <c r="Z407">
        <v>378127.79069732624</v>
      </c>
      <c r="AA407">
        <v>371032.32533094741</v>
      </c>
      <c r="AB407">
        <v>387446.53074693785</v>
      </c>
      <c r="AC407">
        <v>378920.41798994481</v>
      </c>
      <c r="AD407">
        <v>387939.11477432115</v>
      </c>
      <c r="AE407">
        <v>391264.19619444013</v>
      </c>
      <c r="AF407">
        <v>412272.39850714797</v>
      </c>
      <c r="AG407">
        <v>433868.01277641841</v>
      </c>
      <c r="AH407">
        <v>450610.32696400443</v>
      </c>
      <c r="AI407">
        <v>467162.12487020355</v>
      </c>
      <c r="AJ407">
        <v>455902.56520768203</v>
      </c>
      <c r="AK407">
        <v>458702.1936373887</v>
      </c>
      <c r="AL407">
        <v>470111.99721925374</v>
      </c>
      <c r="AM407">
        <v>484189.79645976686</v>
      </c>
      <c r="AN407">
        <v>499373.01689921151</v>
      </c>
      <c r="AO407">
        <v>515649.44071796298</v>
      </c>
      <c r="AP407">
        <v>532456.37372195767</v>
      </c>
    </row>
    <row r="408" spans="1:62" x14ac:dyDescent="0.2">
      <c r="A408" t="s">
        <v>198</v>
      </c>
      <c r="B408" t="s">
        <v>18</v>
      </c>
      <c r="C408" s="16" t="s">
        <v>199</v>
      </c>
      <c r="D408" s="16"/>
      <c r="E408" s="16"/>
      <c r="F408" s="16">
        <v>11</v>
      </c>
      <c r="G408" s="16">
        <v>281318.34538020985</v>
      </c>
      <c r="H408" s="16">
        <v>275930.03383302799</v>
      </c>
      <c r="I408" s="16">
        <v>273142.57128979464</v>
      </c>
      <c r="J408" s="16">
        <v>272293.85187546985</v>
      </c>
      <c r="K408" s="16">
        <v>284815.12326761137</v>
      </c>
      <c r="L408">
        <v>288896.35478242883</v>
      </c>
      <c r="M408">
        <v>295112.39894914348</v>
      </c>
      <c r="N408">
        <v>307377.63232763257</v>
      </c>
      <c r="O408">
        <v>327602.71937788947</v>
      </c>
      <c r="P408">
        <v>345043.79488621454</v>
      </c>
      <c r="Q408">
        <v>360978.06448847498</v>
      </c>
      <c r="R408">
        <v>364064.46999436873</v>
      </c>
      <c r="S408">
        <v>383795.69323428802</v>
      </c>
      <c r="T408">
        <v>397594.40650767187</v>
      </c>
      <c r="U408">
        <v>409386.25010067434</v>
      </c>
      <c r="V408">
        <v>420902.84433744906</v>
      </c>
      <c r="W408">
        <v>440746.14634903253</v>
      </c>
      <c r="X408">
        <v>467976.16494766972</v>
      </c>
      <c r="Y408">
        <v>462648.67108726205</v>
      </c>
      <c r="Z408">
        <v>461256.83657908434</v>
      </c>
      <c r="AA408">
        <v>486761.64098327298</v>
      </c>
      <c r="AB408">
        <v>496662.77844508982</v>
      </c>
      <c r="AC408">
        <v>499837.83250382298</v>
      </c>
      <c r="AD408">
        <v>515728.63140351884</v>
      </c>
      <c r="AE408">
        <v>527123.66764760111</v>
      </c>
      <c r="AF408">
        <v>541778.26149727893</v>
      </c>
      <c r="AG408">
        <v>538455.49681707262</v>
      </c>
      <c r="AH408">
        <v>551732.49100480089</v>
      </c>
      <c r="AI408">
        <v>550833.24536751222</v>
      </c>
      <c r="AJ408">
        <v>524288.81572582631</v>
      </c>
      <c r="AK408">
        <v>520380.70948738616</v>
      </c>
      <c r="AL408">
        <v>528160.39334826323</v>
      </c>
      <c r="AM408">
        <v>539235.1364814688</v>
      </c>
      <c r="AN408">
        <v>550078.28848855034</v>
      </c>
      <c r="AO408">
        <v>559388.3311225794</v>
      </c>
      <c r="AP408">
        <v>568855.94567984424</v>
      </c>
    </row>
    <row r="409" spans="1:62" x14ac:dyDescent="0.2">
      <c r="A409" s="9" t="s">
        <v>198</v>
      </c>
      <c r="B409" t="s">
        <v>19</v>
      </c>
      <c r="C409" s="16" t="s">
        <v>199</v>
      </c>
      <c r="D409" s="16"/>
      <c r="E409" s="16"/>
      <c r="F409" s="16">
        <v>12</v>
      </c>
      <c r="G409" s="16">
        <v>114842.25088082974</v>
      </c>
      <c r="H409" s="16">
        <v>115234.33049385523</v>
      </c>
      <c r="I409" s="16">
        <v>118437.2254987707</v>
      </c>
      <c r="J409" s="16">
        <v>123976.67951417055</v>
      </c>
      <c r="K409" s="16">
        <v>128708.51932277439</v>
      </c>
      <c r="L409">
        <v>137664.12461998998</v>
      </c>
      <c r="M409">
        <v>146882.21830603667</v>
      </c>
      <c r="N409">
        <v>156853.69847012887</v>
      </c>
      <c r="O409">
        <v>173131.01661685004</v>
      </c>
      <c r="P409">
        <v>182416.1425463426</v>
      </c>
      <c r="Q409">
        <v>205544.25143861378</v>
      </c>
      <c r="R409">
        <v>222644.73407285273</v>
      </c>
      <c r="S409">
        <v>238915.86106652097</v>
      </c>
      <c r="T409">
        <v>252781.61298213663</v>
      </c>
      <c r="U409">
        <v>266566.82463618787</v>
      </c>
      <c r="V409">
        <v>287032.77295749012</v>
      </c>
      <c r="W409">
        <v>303035.88659428904</v>
      </c>
      <c r="X409">
        <v>316270.08773633157</v>
      </c>
      <c r="Y409">
        <v>243463.74263861516</v>
      </c>
      <c r="Z409">
        <v>251847.78970137329</v>
      </c>
      <c r="AA409">
        <v>270605.87302325264</v>
      </c>
      <c r="AB409">
        <v>293432.34962205414</v>
      </c>
      <c r="AC409">
        <v>303470.31418351078</v>
      </c>
      <c r="AD409">
        <v>317066.37899905187</v>
      </c>
      <c r="AE409">
        <v>351444.13955640345</v>
      </c>
      <c r="AF409">
        <v>363952.10273783345</v>
      </c>
      <c r="AG409">
        <v>371739.98800534202</v>
      </c>
      <c r="AH409">
        <v>429852.57124489098</v>
      </c>
      <c r="AI409">
        <v>438154.63920924382</v>
      </c>
      <c r="AJ409">
        <v>445845.12673328683</v>
      </c>
      <c r="AK409">
        <v>462021.88136052591</v>
      </c>
      <c r="AL409">
        <v>486779.38811244513</v>
      </c>
      <c r="AM409">
        <v>516824.69098069851</v>
      </c>
      <c r="AN409">
        <v>551176.5362992466</v>
      </c>
      <c r="AO409">
        <v>589681.76369320275</v>
      </c>
      <c r="AP409">
        <v>630876.96868782956</v>
      </c>
    </row>
    <row r="410" spans="1:62" x14ac:dyDescent="0.2">
      <c r="G410">
        <v>5332000.0000000019</v>
      </c>
      <c r="H410">
        <v>5167999.9999999991</v>
      </c>
      <c r="I410">
        <v>5126999.9999999991</v>
      </c>
      <c r="J410">
        <v>5109999.9999999991</v>
      </c>
      <c r="K410">
        <v>5290000.0000000009</v>
      </c>
      <c r="L410">
        <v>5443999.9999999981</v>
      </c>
      <c r="M410">
        <v>5610000.0000000009</v>
      </c>
      <c r="N410">
        <v>5753000</v>
      </c>
      <c r="O410">
        <v>5963999.9999999991</v>
      </c>
      <c r="P410">
        <v>6089000</v>
      </c>
      <c r="Q410">
        <v>6144000.0000000009</v>
      </c>
      <c r="R410">
        <v>6235000.0000000009</v>
      </c>
      <c r="S410">
        <v>6118000</v>
      </c>
      <c r="T410">
        <v>6124000</v>
      </c>
      <c r="U410">
        <v>6242000</v>
      </c>
      <c r="V410">
        <v>6371999.9999999991</v>
      </c>
      <c r="W410">
        <v>6510000</v>
      </c>
      <c r="X410">
        <v>6619000.0000000009</v>
      </c>
      <c r="Y410">
        <v>6588000.0000000009</v>
      </c>
      <c r="Z410">
        <v>6569000</v>
      </c>
      <c r="AA410">
        <v>6735000.0000000009</v>
      </c>
      <c r="AB410">
        <v>6896000</v>
      </c>
      <c r="AC410">
        <v>6948999.9999999991</v>
      </c>
      <c r="AD410">
        <v>7285999.9999999991</v>
      </c>
      <c r="AE410">
        <v>7672000.0000000019</v>
      </c>
      <c r="AF410">
        <v>7971000</v>
      </c>
      <c r="AG410">
        <v>8230000.0000000028</v>
      </c>
      <c r="AH410">
        <v>8504526.8300595637</v>
      </c>
      <c r="AI410">
        <v>8670866.3603591025</v>
      </c>
      <c r="AJ410">
        <v>8466290.3879838809</v>
      </c>
      <c r="AK410">
        <v>8509173.118841581</v>
      </c>
      <c r="AL410">
        <v>8756698.4441872537</v>
      </c>
      <c r="AM410">
        <v>9056995.731929101</v>
      </c>
      <c r="AN410">
        <v>9366870.5529972836</v>
      </c>
      <c r="AO410">
        <v>9674133.6281854492</v>
      </c>
      <c r="AP410">
        <v>9997397.641504962</v>
      </c>
    </row>
    <row r="411" spans="1:62" s="123" customFormat="1" ht="18" customHeight="1" x14ac:dyDescent="0.2">
      <c r="A411" s="121"/>
      <c r="B411" s="122">
        <v>2005</v>
      </c>
      <c r="C411" s="123">
        <f>+B411+10</f>
        <v>2015</v>
      </c>
      <c r="D411" s="123">
        <f t="shared" ref="D411:BJ411" si="96">+C411+10</f>
        <v>2025</v>
      </c>
      <c r="E411" s="123">
        <f t="shared" si="96"/>
        <v>2035</v>
      </c>
      <c r="F411" s="123">
        <f t="shared" si="96"/>
        <v>2045</v>
      </c>
      <c r="G411" s="123">
        <f t="shared" si="96"/>
        <v>2055</v>
      </c>
      <c r="H411" s="123">
        <f t="shared" si="96"/>
        <v>2065</v>
      </c>
      <c r="I411" s="123">
        <f t="shared" si="96"/>
        <v>2075</v>
      </c>
      <c r="J411" s="123">
        <f t="shared" si="96"/>
        <v>2085</v>
      </c>
      <c r="K411" s="123">
        <f t="shared" si="96"/>
        <v>2095</v>
      </c>
      <c r="L411" s="123">
        <f t="shared" si="96"/>
        <v>2105</v>
      </c>
      <c r="M411" s="124">
        <f t="shared" si="96"/>
        <v>2115</v>
      </c>
      <c r="N411" s="123">
        <f t="shared" si="96"/>
        <v>2125</v>
      </c>
      <c r="O411" s="123">
        <f t="shared" si="96"/>
        <v>2135</v>
      </c>
      <c r="P411" s="123">
        <f t="shared" si="96"/>
        <v>2145</v>
      </c>
      <c r="Q411" s="123">
        <f t="shared" si="96"/>
        <v>2155</v>
      </c>
      <c r="R411" s="123">
        <f t="shared" si="96"/>
        <v>2165</v>
      </c>
      <c r="S411" s="123">
        <f t="shared" si="96"/>
        <v>2175</v>
      </c>
      <c r="T411" s="123">
        <f t="shared" si="96"/>
        <v>2185</v>
      </c>
      <c r="U411" s="123">
        <f t="shared" si="96"/>
        <v>2195</v>
      </c>
      <c r="V411" s="123">
        <f t="shared" si="96"/>
        <v>2205</v>
      </c>
      <c r="W411" s="123">
        <f t="shared" si="96"/>
        <v>2215</v>
      </c>
      <c r="X411" s="123">
        <f t="shared" si="96"/>
        <v>2225</v>
      </c>
      <c r="Y411" s="123">
        <f t="shared" si="96"/>
        <v>2235</v>
      </c>
      <c r="Z411" s="123">
        <f t="shared" si="96"/>
        <v>2245</v>
      </c>
      <c r="AA411" s="123">
        <f t="shared" si="96"/>
        <v>2255</v>
      </c>
      <c r="AB411" s="123">
        <f t="shared" si="96"/>
        <v>2265</v>
      </c>
      <c r="AC411" s="123">
        <f t="shared" si="96"/>
        <v>2275</v>
      </c>
      <c r="AD411" s="123">
        <f t="shared" si="96"/>
        <v>2285</v>
      </c>
      <c r="AE411" s="123">
        <f t="shared" si="96"/>
        <v>2295</v>
      </c>
      <c r="AF411" s="123">
        <f t="shared" si="96"/>
        <v>2305</v>
      </c>
      <c r="AG411" s="123">
        <f t="shared" si="96"/>
        <v>2315</v>
      </c>
      <c r="AH411" s="123">
        <f t="shared" si="96"/>
        <v>2325</v>
      </c>
      <c r="AI411" s="123">
        <f t="shared" si="96"/>
        <v>2335</v>
      </c>
      <c r="AJ411" s="123">
        <f t="shared" si="96"/>
        <v>2345</v>
      </c>
      <c r="AK411" s="123">
        <f t="shared" si="96"/>
        <v>2355</v>
      </c>
      <c r="AL411" s="123">
        <f t="shared" si="96"/>
        <v>2365</v>
      </c>
      <c r="AM411" s="123">
        <f t="shared" si="96"/>
        <v>2375</v>
      </c>
      <c r="AN411" s="123">
        <f t="shared" si="96"/>
        <v>2385</v>
      </c>
      <c r="AO411" s="123">
        <f t="shared" si="96"/>
        <v>2395</v>
      </c>
      <c r="AP411" s="123">
        <f t="shared" si="96"/>
        <v>2405</v>
      </c>
      <c r="AQ411" s="123">
        <f t="shared" si="96"/>
        <v>2415</v>
      </c>
      <c r="AR411" s="123">
        <f t="shared" si="96"/>
        <v>2425</v>
      </c>
      <c r="AS411" s="123">
        <f t="shared" si="96"/>
        <v>2435</v>
      </c>
      <c r="AT411" s="123">
        <f t="shared" si="96"/>
        <v>2445</v>
      </c>
      <c r="AU411" s="123">
        <f t="shared" si="96"/>
        <v>2455</v>
      </c>
      <c r="AV411" s="123">
        <f t="shared" si="96"/>
        <v>2465</v>
      </c>
      <c r="AW411" s="123">
        <f t="shared" si="96"/>
        <v>2475</v>
      </c>
      <c r="AX411" s="123">
        <f t="shared" si="96"/>
        <v>2485</v>
      </c>
      <c r="AY411" s="123">
        <f t="shared" si="96"/>
        <v>2495</v>
      </c>
      <c r="AZ411" s="123">
        <f t="shared" si="96"/>
        <v>2505</v>
      </c>
      <c r="BA411" s="123">
        <f t="shared" si="96"/>
        <v>2515</v>
      </c>
      <c r="BB411" s="123">
        <f t="shared" si="96"/>
        <v>2525</v>
      </c>
      <c r="BC411" s="123">
        <f t="shared" si="96"/>
        <v>2535</v>
      </c>
      <c r="BD411" s="123">
        <f t="shared" si="96"/>
        <v>2545</v>
      </c>
      <c r="BE411" s="123">
        <f t="shared" si="96"/>
        <v>2555</v>
      </c>
      <c r="BF411" s="123">
        <f t="shared" si="96"/>
        <v>2565</v>
      </c>
      <c r="BG411" s="123">
        <f t="shared" si="96"/>
        <v>2575</v>
      </c>
      <c r="BH411" s="123">
        <f t="shared" si="96"/>
        <v>2585</v>
      </c>
      <c r="BI411" s="123">
        <f t="shared" si="96"/>
        <v>2595</v>
      </c>
      <c r="BJ411" s="123">
        <f t="shared" si="96"/>
        <v>2605</v>
      </c>
    </row>
    <row r="412" spans="1:62" ht="21.75" customHeight="1" x14ac:dyDescent="0.2">
      <c r="A412" s="23" t="s">
        <v>201</v>
      </c>
    </row>
    <row r="413" spans="1:62" s="30" customFormat="1" x14ac:dyDescent="0.2">
      <c r="A413" t="s">
        <v>8</v>
      </c>
      <c r="B413" s="100">
        <f>+[1]US!B71</f>
        <v>1.6614140194193698</v>
      </c>
      <c r="C413" s="100">
        <f>+[1]US!C71</f>
        <v>1.6230895636787737</v>
      </c>
      <c r="D413" s="100">
        <f>+[1]US!D71</f>
        <v>1.7927116912107417</v>
      </c>
      <c r="E413" s="100">
        <f>+[1]US!E71</f>
        <v>1.9150805387196277</v>
      </c>
      <c r="F413" s="100">
        <f>+[1]US!F71</f>
        <v>2.0057957823545594</v>
      </c>
      <c r="G413" s="100">
        <f>+[1]US!G71</f>
        <v>2.0632679273068191</v>
      </c>
      <c r="H413" s="100">
        <f>+[1]US!H71</f>
        <v>2.1001271404456272</v>
      </c>
      <c r="I413" s="100">
        <f>+[1]US!I71</f>
        <v>2.1372018627646279</v>
      </c>
      <c r="J413" s="100">
        <f>+[1]US!J71</f>
        <v>2.1762247364571983</v>
      </c>
      <c r="K413" s="100">
        <f>+[1]US!K71</f>
        <v>2.218255833597421</v>
      </c>
      <c r="L413" s="100">
        <f>+[1]US!L71</f>
        <v>2.2565300336688145</v>
      </c>
      <c r="M413" s="100">
        <f>+[1]US!M71</f>
        <v>2.2854883019677525</v>
      </c>
      <c r="N413" s="100">
        <f>+[1]US!N71</f>
        <v>2.3425142793719571</v>
      </c>
      <c r="O413" s="100">
        <f>+[1]US!O71</f>
        <v>2.3850607906802574</v>
      </c>
      <c r="P413" s="100">
        <f>+[1]US!P71</f>
        <v>2.4207385963690036</v>
      </c>
      <c r="Q413" s="100">
        <f>+[1]US!Q71</f>
        <v>2.4534299112030711</v>
      </c>
      <c r="R413" s="100">
        <f>+[1]US!R71</f>
        <v>2.4851035000253745</v>
      </c>
      <c r="S413" s="100">
        <f>+[1]US!S71</f>
        <v>2.5167256190806269</v>
      </c>
      <c r="T413" s="100">
        <f>+[1]US!T71</f>
        <v>2.5487126983473574</v>
      </c>
      <c r="U413" s="100">
        <f>+[1]US!U71</f>
        <v>2.5811527616874463</v>
      </c>
      <c r="V413" s="100">
        <f>+[1]US!V71</f>
        <v>2.6116708986230952</v>
      </c>
      <c r="W413" s="100">
        <f>+[1]US!W71</f>
        <v>2.6394667696416914</v>
      </c>
    </row>
    <row r="414" spans="1:62" s="30" customFormat="1" x14ac:dyDescent="0.2">
      <c r="A414" s="9" t="s">
        <v>56</v>
      </c>
      <c r="B414" s="100">
        <f>+[1]EU!B71</f>
        <v>1.1456625342073461</v>
      </c>
      <c r="C414" s="100">
        <f>+[1]EU!C71</f>
        <v>0.99377439380320809</v>
      </c>
      <c r="D414" s="100">
        <f>+[1]EU!D71</f>
        <v>1.106091255414513</v>
      </c>
      <c r="E414" s="100">
        <f>+[1]EU!E71</f>
        <v>1.1892314226187017</v>
      </c>
      <c r="F414" s="100">
        <f>+[1]EU!F71</f>
        <v>1.2526671192260233</v>
      </c>
      <c r="G414" s="100">
        <f>+[1]EU!G71</f>
        <v>1.2934475727858736</v>
      </c>
      <c r="H414" s="100">
        <f>+[1]EU!H71</f>
        <v>1.3194319482310419</v>
      </c>
      <c r="I414" s="100">
        <f>+[1]EU!I71</f>
        <v>1.3402649351734717</v>
      </c>
      <c r="J414" s="100">
        <f>+[1]EU!J71</f>
        <v>1.3572558668675279</v>
      </c>
      <c r="K414" s="100">
        <f>+[1]EU!K71</f>
        <v>1.3711609644633775</v>
      </c>
      <c r="L414" s="100">
        <f>+[1]EU!L71</f>
        <v>1.4024204335630075</v>
      </c>
      <c r="M414" s="100">
        <f>+[1]EU!M71</f>
        <v>1.4506136471675921</v>
      </c>
      <c r="N414" s="100">
        <f>+[1]EU!N71</f>
        <v>1.509015538880679</v>
      </c>
      <c r="O414" s="100">
        <f>+[1]EU!O71</f>
        <v>1.5587291186920482</v>
      </c>
      <c r="P414" s="100">
        <f>+[1]EU!P71</f>
        <v>1.6032382479079768</v>
      </c>
      <c r="Q414" s="100">
        <f>+[1]EU!Q71</f>
        <v>1.6444224617964252</v>
      </c>
      <c r="R414" s="100">
        <f>+[1]EU!R71</f>
        <v>1.6833037905009958</v>
      </c>
      <c r="S414" s="100">
        <f>+[1]EU!S71</f>
        <v>1.7204420000633165</v>
      </c>
      <c r="T414" s="100">
        <f>+[1]EU!T71</f>
        <v>1.7561340447812306</v>
      </c>
      <c r="U414" s="100">
        <f>+[1]EU!U71</f>
        <v>1.7905120755409798</v>
      </c>
      <c r="V414" s="100">
        <f>+[1]EU!V71</f>
        <v>1.8247987119384603</v>
      </c>
      <c r="W414" s="100">
        <f>+[1]EU!W71</f>
        <v>1.8592463887239199</v>
      </c>
    </row>
    <row r="415" spans="1:62" s="30" customFormat="1" x14ac:dyDescent="0.2">
      <c r="A415" t="s">
        <v>10</v>
      </c>
      <c r="B415" s="100">
        <f>+[1]Japan!B71</f>
        <v>0.3698406448791311</v>
      </c>
      <c r="C415" s="100">
        <f>+[1]Japan!C71</f>
        <v>0.38197401254589891</v>
      </c>
      <c r="D415" s="100">
        <f>+[1]Japan!D71</f>
        <v>0.38396443104633809</v>
      </c>
      <c r="E415" s="100">
        <f>+[1]Japan!E71</f>
        <v>0.37213345448920249</v>
      </c>
      <c r="F415" s="100">
        <f>+[1]Japan!F71</f>
        <v>0.34673424717075035</v>
      </c>
      <c r="G415" s="100">
        <f>+[1]Japan!G71</f>
        <v>0.33343958325857775</v>
      </c>
      <c r="H415" s="100">
        <f>+[1]Japan!H71</f>
        <v>0.32660746027111942</v>
      </c>
      <c r="I415" s="100">
        <f>+[1]Japan!I71</f>
        <v>0.31936920099165278</v>
      </c>
      <c r="J415" s="100">
        <f>+[1]Japan!J71</f>
        <v>0.31205265927498638</v>
      </c>
      <c r="K415" s="100">
        <f>+[1]Japan!K71</f>
        <v>0.3048371746296667</v>
      </c>
      <c r="L415" s="100">
        <f>+[1]Japan!L71</f>
        <v>0.30456258660117497</v>
      </c>
      <c r="M415" s="100">
        <f>+[1]Japan!M71</f>
        <v>0.31054266869809588</v>
      </c>
      <c r="N415" s="100">
        <f>+[1]Japan!N71</f>
        <v>0.32000046428557938</v>
      </c>
      <c r="O415" s="100">
        <f>+[1]Japan!O71</f>
        <v>0.32741439677874973</v>
      </c>
      <c r="P415" s="100">
        <f>+[1]Japan!P71</f>
        <v>0.3337602935676417</v>
      </c>
      <c r="Q415" s="100">
        <f>+[1]Japan!Q71</f>
        <v>0.33954589126265861</v>
      </c>
      <c r="R415" s="100">
        <f>+[1]Japan!R71</f>
        <v>0.34503650364267086</v>
      </c>
      <c r="S415" s="100">
        <f>+[1]Japan!S71</f>
        <v>0.35036952243261688</v>
      </c>
      <c r="T415" s="100">
        <f>+[1]Japan!T71</f>
        <v>0.35561196592035704</v>
      </c>
      <c r="U415" s="100">
        <f>+[1]Japan!U71</f>
        <v>0.36078905196665384</v>
      </c>
      <c r="V415" s="100">
        <f>+[1]Japan!V71</f>
        <v>0.36604238641711134</v>
      </c>
      <c r="W415" s="100">
        <f>+[1]Japan!W71</f>
        <v>0.37138821559282664</v>
      </c>
    </row>
    <row r="416" spans="1:62" s="30" customFormat="1" x14ac:dyDescent="0.2">
      <c r="A416" t="s">
        <v>11</v>
      </c>
      <c r="B416" s="100">
        <f>+[1]Russia!B71</f>
        <v>0.43100236821563387</v>
      </c>
      <c r="C416" s="100">
        <f>+[1]Russia!C71</f>
        <v>0.42305073907611485</v>
      </c>
      <c r="D416" s="100">
        <f>+[1]Russia!D71</f>
        <v>0.44320939329804349</v>
      </c>
      <c r="E416" s="100">
        <f>+[1]Russia!E71</f>
        <v>0.44909807025495407</v>
      </c>
      <c r="F416" s="100">
        <f>+[1]Russia!F71</f>
        <v>0.45111929433085413</v>
      </c>
      <c r="G416" s="100">
        <f>+[1]Russia!G71</f>
        <v>0.45168804674739166</v>
      </c>
      <c r="H416" s="100">
        <f>+[1]Russia!H71</f>
        <v>0.45090521720165361</v>
      </c>
      <c r="I416" s="100">
        <f>+[1]Russia!I71</f>
        <v>0.44808864609071658</v>
      </c>
      <c r="J416" s="100">
        <f>+[1]Russia!J71</f>
        <v>0.44383991686422614</v>
      </c>
      <c r="K416" s="100">
        <f>+[1]Russia!K71</f>
        <v>0.43856389961583087</v>
      </c>
      <c r="L416" s="100">
        <f>+[1]Russia!L71</f>
        <v>0.44508825228759791</v>
      </c>
      <c r="M416" s="100">
        <f>+[1]Russia!M71</f>
        <v>0.46337786489258959</v>
      </c>
      <c r="N416" s="100">
        <f>+[1]Russia!N71</f>
        <v>0.48544267463249491</v>
      </c>
      <c r="O416" s="100">
        <f>+[1]Russia!O71</f>
        <v>0.50499246408152776</v>
      </c>
      <c r="P416" s="100">
        <f>+[1]Russia!P71</f>
        <v>0.52308509046407203</v>
      </c>
      <c r="Q416" s="100">
        <f>+[1]Russia!Q71</f>
        <v>0.54028693936789141</v>
      </c>
      <c r="R416" s="100">
        <f>+[1]Russia!R71</f>
        <v>0.55690476353845297</v>
      </c>
      <c r="S416" s="100">
        <f>+[1]Russia!S71</f>
        <v>0.57310367082458513</v>
      </c>
      <c r="T416" s="100">
        <f>+[1]Russia!T71</f>
        <v>0.58896441446270098</v>
      </c>
      <c r="U416" s="100">
        <f>+[1]Russia!U71</f>
        <v>0.60450927499467655</v>
      </c>
      <c r="V416" s="100">
        <f>+[1]Russia!V71</f>
        <v>0.61902873374006007</v>
      </c>
      <c r="W416" s="100">
        <f>+[1]Russia!W71</f>
        <v>0.6322762867738172</v>
      </c>
    </row>
    <row r="417" spans="1:23" s="30" customFormat="1" x14ac:dyDescent="0.2">
      <c r="A417" t="s">
        <v>42</v>
      </c>
      <c r="B417" s="100">
        <f>+[1]Eurasia!B71</f>
        <v>0.25652713039837899</v>
      </c>
      <c r="C417" s="100">
        <f>+[1]Eurasia!C71</f>
        <v>0.23333916590858167</v>
      </c>
      <c r="D417" s="100">
        <f>+[1]Eurasia!D71</f>
        <v>0.26348479109060952</v>
      </c>
      <c r="E417" s="100">
        <f>+[1]Eurasia!E71</f>
        <v>0.28531310462545034</v>
      </c>
      <c r="F417" s="100">
        <f>+[1]Eurasia!F71</f>
        <v>0.30208716301773098</v>
      </c>
      <c r="G417" s="100">
        <f>+[1]Eurasia!G71</f>
        <v>0.3141177691965481</v>
      </c>
      <c r="H417" s="100">
        <f>+[1]Eurasia!H71</f>
        <v>0.32362835195944928</v>
      </c>
      <c r="I417" s="100">
        <f>+[1]Eurasia!I71</f>
        <v>0.33141707635740358</v>
      </c>
      <c r="J417" s="100">
        <f>+[1]Eurasia!J71</f>
        <v>0.33782001430216069</v>
      </c>
      <c r="K417" s="100">
        <f>+[1]Eurasia!K71</f>
        <v>0.34308125669277145</v>
      </c>
      <c r="L417" s="100">
        <f>+[1]Eurasia!L71</f>
        <v>0.35316005785956639</v>
      </c>
      <c r="M417" s="100">
        <f>+[1]Eurasia!M71</f>
        <v>0.36833001687402228</v>
      </c>
      <c r="N417" s="100">
        <f>+[1]Eurasia!N71</f>
        <v>0.38488364837607203</v>
      </c>
      <c r="O417" s="100">
        <f>+[1]Eurasia!O71</f>
        <v>0.39976067908483648</v>
      </c>
      <c r="P417" s="100">
        <f>+[1]Eurasia!P71</f>
        <v>0.41348422357796666</v>
      </c>
      <c r="Q417" s="100">
        <f>+[1]Eurasia!Q71</f>
        <v>0.42633704555946184</v>
      </c>
      <c r="R417" s="100">
        <f>+[1]Eurasia!R71</f>
        <v>0.43847643084571658</v>
      </c>
      <c r="S417" s="100">
        <f>+[1]Eurasia!S71</f>
        <v>0.44999130492206085</v>
      </c>
      <c r="T417" s="100">
        <f>+[1]Eurasia!T71</f>
        <v>0.46092811366457981</v>
      </c>
      <c r="U417" s="100">
        <f>+[1]Eurasia!U71</f>
        <v>0.47130087886555017</v>
      </c>
      <c r="V417" s="100">
        <f>+[1]Eurasia!V71</f>
        <v>0.48199771465140917</v>
      </c>
      <c r="W417" s="100">
        <f>+[1]Eurasia!W71</f>
        <v>0.4932274806331064</v>
      </c>
    </row>
    <row r="418" spans="1:23" s="30" customFormat="1" x14ac:dyDescent="0.2">
      <c r="A418" t="s">
        <v>13</v>
      </c>
      <c r="B418" s="100">
        <f>+[1]China!B71</f>
        <v>1.5999444497034192</v>
      </c>
      <c r="C418" s="100">
        <f>+[1]China!C71</f>
        <v>2.8420864715293934</v>
      </c>
      <c r="D418" s="100">
        <f>+[1]China!D71</f>
        <v>3.2061376566936595</v>
      </c>
      <c r="E418" s="100">
        <f>+[1]China!E71</f>
        <v>3.4258658102514969</v>
      </c>
      <c r="F418" s="100">
        <f>+[1]China!F71</f>
        <v>3.5445986629828994</v>
      </c>
      <c r="G418" s="100">
        <f>+[1]China!G71</f>
        <v>3.5874903562761942</v>
      </c>
      <c r="H418" s="100">
        <f>+[1]China!H71</f>
        <v>3.615972784108028</v>
      </c>
      <c r="I418" s="100">
        <f>+[1]China!I71</f>
        <v>3.629481377005003</v>
      </c>
      <c r="J418" s="100">
        <f>+[1]China!J71</f>
        <v>3.6318577360394895</v>
      </c>
      <c r="K418" s="100">
        <f>+[1]China!K71</f>
        <v>3.6241141153565777</v>
      </c>
      <c r="L418" s="100">
        <f>+[1]China!L71</f>
        <v>3.6748345461151657</v>
      </c>
      <c r="M418" s="100">
        <f>+[1]China!M71</f>
        <v>3.7966654992511124</v>
      </c>
      <c r="N418" s="100">
        <f>+[1]China!N71</f>
        <v>3.8864983379209037</v>
      </c>
      <c r="O418" s="100">
        <f>+[1]China!O71</f>
        <v>3.9758776601230412</v>
      </c>
      <c r="P418" s="100">
        <f>+[1]China!P71</f>
        <v>4.0626995306342453</v>
      </c>
      <c r="Q418" s="100">
        <f>+[1]China!Q71</f>
        <v>4.1458577704997488</v>
      </c>
      <c r="R418" s="100">
        <f>+[1]China!R71</f>
        <v>4.2248139300799625</v>
      </c>
      <c r="S418" s="100">
        <f>+[1]China!S71</f>
        <v>4.2993001450281412</v>
      </c>
      <c r="T418" s="100">
        <f>+[1]China!T71</f>
        <v>4.3691316597407299</v>
      </c>
      <c r="U418" s="100">
        <f>+[1]China!U71</f>
        <v>4.4340812825911478</v>
      </c>
      <c r="V418" s="100">
        <f>+[1]China!V71</f>
        <v>4.5019912209716928</v>
      </c>
      <c r="W418" s="100">
        <f>+[1]China!W71</f>
        <v>4.5744276190461139</v>
      </c>
    </row>
    <row r="419" spans="1:23" s="30" customFormat="1" x14ac:dyDescent="0.2">
      <c r="A419" t="s">
        <v>14</v>
      </c>
      <c r="B419" s="100">
        <f>+[1]India!B71</f>
        <v>0.40499472440009932</v>
      </c>
      <c r="C419" s="100">
        <f>+[1]India!C71</f>
        <v>0.72268116278293004</v>
      </c>
      <c r="D419" s="100">
        <f>+[1]India!D71</f>
        <v>0.95136415657421813</v>
      </c>
      <c r="E419" s="100">
        <f>+[1]India!E71</f>
        <v>1.1734121911428506</v>
      </c>
      <c r="F419" s="100">
        <f>+[1]India!F71</f>
        <v>1.3877544322073625</v>
      </c>
      <c r="G419" s="100">
        <f>+[1]India!G71</f>
        <v>1.5666798695438477</v>
      </c>
      <c r="H419" s="100">
        <f>+[1]India!H71</f>
        <v>1.7202446238719169</v>
      </c>
      <c r="I419" s="100">
        <f>+[1]India!I71</f>
        <v>1.8697544930003287</v>
      </c>
      <c r="J419" s="100">
        <f>+[1]India!J71</f>
        <v>2.0153049734975514</v>
      </c>
      <c r="K419" s="100">
        <f>+[1]India!K71</f>
        <v>2.1569130035423534</v>
      </c>
      <c r="L419" s="100">
        <f>+[1]India!L71</f>
        <v>2.2932145381290616</v>
      </c>
      <c r="M419" s="100">
        <f>+[1]India!M71</f>
        <v>2.4238548520276879</v>
      </c>
      <c r="N419" s="100">
        <f>+[1]India!N71</f>
        <v>2.5518391587013176</v>
      </c>
      <c r="O419" s="100">
        <f>+[1]India!O71</f>
        <v>2.6690876081434101</v>
      </c>
      <c r="P419" s="100">
        <f>+[1]India!P71</f>
        <v>2.7768567292402708</v>
      </c>
      <c r="Q419" s="100">
        <f>+[1]India!Q71</f>
        <v>2.8758574231306961</v>
      </c>
      <c r="R419" s="100">
        <f>+[1]India!R71</f>
        <v>2.9665441811816722</v>
      </c>
      <c r="S419" s="100">
        <f>+[1]India!S71</f>
        <v>3.0492493850710729</v>
      </c>
      <c r="T419" s="100">
        <f>+[1]India!T71</f>
        <v>3.1242294178803078</v>
      </c>
      <c r="U419" s="100">
        <f>+[1]India!U71</f>
        <v>3.1916673585352386</v>
      </c>
      <c r="V419" s="100">
        <f>+[1]India!V71</f>
        <v>3.2701280434948452</v>
      </c>
      <c r="W419" s="100">
        <f>+[1]India!W71</f>
        <v>3.3647211053071073</v>
      </c>
    </row>
    <row r="420" spans="1:23" s="30" customFormat="1" x14ac:dyDescent="0.2">
      <c r="A420" t="s">
        <v>15</v>
      </c>
      <c r="B420" s="100">
        <f>+[1]MidEast!B71</f>
        <v>0.58943423723936128</v>
      </c>
      <c r="C420" s="100">
        <f>+[1]MidEast!C71</f>
        <v>0.80698509993939882</v>
      </c>
      <c r="D420" s="100">
        <f>+[1]MidEast!D71</f>
        <v>1.0437807646262807</v>
      </c>
      <c r="E420" s="100">
        <f>+[1]MidEast!E71</f>
        <v>1.2741570701987794</v>
      </c>
      <c r="F420" s="100">
        <f>+[1]MidEast!F71</f>
        <v>1.4943348640734322</v>
      </c>
      <c r="G420" s="100">
        <f>+[1]MidEast!G71</f>
        <v>1.6747197332386352</v>
      </c>
      <c r="H420" s="100">
        <f>+[1]MidEast!H71</f>
        <v>1.8347303154409633</v>
      </c>
      <c r="I420" s="100">
        <f>+[1]MidEast!I71</f>
        <v>1.9989180768349732</v>
      </c>
      <c r="J420" s="100">
        <f>+[1]MidEast!J71</f>
        <v>2.1686475625758823</v>
      </c>
      <c r="K420" s="100">
        <f>+[1]MidEast!K71</f>
        <v>2.3449627288598589</v>
      </c>
      <c r="L420" s="100">
        <f>+[1]MidEast!L71</f>
        <v>2.4723182617969615</v>
      </c>
      <c r="M420" s="100">
        <f>+[1]MidEast!M71</f>
        <v>2.5384392181623525</v>
      </c>
      <c r="N420" s="100">
        <f>+[1]MidEast!N71</f>
        <v>2.6206100353716599</v>
      </c>
      <c r="O420" s="100">
        <f>+[1]MidEast!O71</f>
        <v>2.6857717381647794</v>
      </c>
      <c r="P420" s="100">
        <f>+[1]MidEast!P71</f>
        <v>2.7397239837985961</v>
      </c>
      <c r="Q420" s="100">
        <f>+[1]MidEast!Q71</f>
        <v>2.7856459181929547</v>
      </c>
      <c r="R420" s="100">
        <f>+[1]MidEast!R71</f>
        <v>2.8253350639565067</v>
      </c>
      <c r="S420" s="100">
        <f>+[1]MidEast!S71</f>
        <v>2.8598454957461161</v>
      </c>
      <c r="T420" s="100">
        <f>+[1]MidEast!T71</f>
        <v>2.8898041132982546</v>
      </c>
      <c r="U420" s="100">
        <f>+[1]MidEast!U71</f>
        <v>2.9155630005540618</v>
      </c>
      <c r="V420" s="100">
        <f>+[1]MidEast!V71</f>
        <v>2.9528266614703571</v>
      </c>
      <c r="W420" s="100">
        <f>+[1]MidEast!W71</f>
        <v>3.0053335151292324</v>
      </c>
    </row>
    <row r="421" spans="1:23" s="30" customFormat="1" x14ac:dyDescent="0.2">
      <c r="A421" t="s">
        <v>16</v>
      </c>
      <c r="B421" s="100">
        <f>+[1]Africa!B71</f>
        <v>0.1913029872516217</v>
      </c>
      <c r="C421" s="100">
        <f>+[1]Africa!C71</f>
        <v>0.24390148283972424</v>
      </c>
      <c r="D421" s="100">
        <f>+[1]Africa!D71</f>
        <v>0.35373965665690793</v>
      </c>
      <c r="E421" s="100">
        <f>+[1]Africa!E71</f>
        <v>0.48190410400724792</v>
      </c>
      <c r="F421" s="100">
        <f>+[1]Africa!F71</f>
        <v>0.62614981120205215</v>
      </c>
      <c r="G421" s="100">
        <f>+[1]Africa!G71</f>
        <v>0.75923102203317983</v>
      </c>
      <c r="H421" s="100">
        <f>+[1]Africa!H71</f>
        <v>0.87886281142558276</v>
      </c>
      <c r="I421" s="100">
        <f>+[1]Africa!I71</f>
        <v>1.0061000537074152</v>
      </c>
      <c r="J421" s="100">
        <f>+[1]Africa!J71</f>
        <v>1.1410759569932325</v>
      </c>
      <c r="K421" s="100">
        <f>+[1]Africa!K71</f>
        <v>1.2837912721323812</v>
      </c>
      <c r="L421" s="100">
        <f>+[1]Africa!L71</f>
        <v>1.3950952995648955</v>
      </c>
      <c r="M421" s="100">
        <f>+[1]Africa!M71</f>
        <v>1.4668987160732347</v>
      </c>
      <c r="N421" s="100">
        <f>+[1]Africa!N71</f>
        <v>1.5300805204545829</v>
      </c>
      <c r="O421" s="100">
        <f>+[1]Africa!O71</f>
        <v>1.5871286069457242</v>
      </c>
      <c r="P421" s="100">
        <f>+[1]Africa!P71</f>
        <v>1.6379273181744898</v>
      </c>
      <c r="Q421" s="100">
        <f>+[1]Africa!Q71</f>
        <v>1.6824993000530297</v>
      </c>
      <c r="R421" s="100">
        <f>+[1]Africa!R71</f>
        <v>1.7209689530123982</v>
      </c>
      <c r="S421" s="100">
        <f>+[1]Africa!S71</f>
        <v>1.7535273679637569</v>
      </c>
      <c r="T421" s="100">
        <f>+[1]Africa!T71</f>
        <v>1.7803973252844589</v>
      </c>
      <c r="U421" s="100">
        <f>+[1]Africa!U71</f>
        <v>1.8018013712341094</v>
      </c>
      <c r="V421" s="100">
        <f>+[1]Africa!V71</f>
        <v>1.828560198022104</v>
      </c>
      <c r="W421" s="100">
        <f>+[1]Africa!W71</f>
        <v>1.8634157086655028</v>
      </c>
    </row>
    <row r="422" spans="1:23" s="30" customFormat="1" x14ac:dyDescent="0.2">
      <c r="A422" t="s">
        <v>17</v>
      </c>
      <c r="B422" s="100">
        <f>+[1]LatAm!B71</f>
        <v>0.41212692374686288</v>
      </c>
      <c r="C422" s="100">
        <f>+[1]LatAm!C71</f>
        <v>0.5327436469074458</v>
      </c>
      <c r="D422" s="100">
        <f>+[1]LatAm!D71</f>
        <v>0.67574720152887058</v>
      </c>
      <c r="E422" s="100">
        <f>+[1]LatAm!E71</f>
        <v>0.81197781032526706</v>
      </c>
      <c r="F422" s="100">
        <f>+[1]LatAm!F71</f>
        <v>0.93424012241292442</v>
      </c>
      <c r="G422" s="100">
        <f>+[1]LatAm!G71</f>
        <v>1.035030590943139</v>
      </c>
      <c r="H422" s="100">
        <f>+[1]LatAm!H71</f>
        <v>1.1254773872033221</v>
      </c>
      <c r="I422" s="100">
        <f>+[1]LatAm!I71</f>
        <v>1.2127498120482492</v>
      </c>
      <c r="J422" s="100">
        <f>+[1]LatAm!J71</f>
        <v>1.2971344111085013</v>
      </c>
      <c r="K422" s="100">
        <f>+[1]LatAm!K71</f>
        <v>1.3788466485156408</v>
      </c>
      <c r="L422" s="100">
        <f>+[1]LatAm!L71</f>
        <v>1.4594777331695084</v>
      </c>
      <c r="M422" s="100">
        <f>+[1]LatAm!M71</f>
        <v>1.5370979158703137</v>
      </c>
      <c r="N422" s="100">
        <f>+[1]LatAm!N71</f>
        <v>1.6226875353492025</v>
      </c>
      <c r="O422" s="100">
        <f>+[1]LatAm!O71</f>
        <v>1.6981448386054088</v>
      </c>
      <c r="P422" s="100">
        <f>+[1]LatAm!P71</f>
        <v>1.7662201509901805</v>
      </c>
      <c r="Q422" s="100">
        <f>+[1]LatAm!Q71</f>
        <v>1.8284258776479538</v>
      </c>
      <c r="R422" s="100">
        <f>+[1]LatAm!R71</f>
        <v>1.8856249852260745</v>
      </c>
      <c r="S422" s="100">
        <f>+[1]LatAm!S71</f>
        <v>1.9383345664493503</v>
      </c>
      <c r="T422" s="100">
        <f>+[1]LatAm!T71</f>
        <v>1.9868750235683095</v>
      </c>
      <c r="U422" s="100">
        <f>+[1]LatAm!U71</f>
        <v>2.0314385400669597</v>
      </c>
      <c r="V422" s="100">
        <f>+[1]LatAm!V71</f>
        <v>2.0818053229962508</v>
      </c>
      <c r="W422" s="100">
        <f>+[1]LatAm!W71</f>
        <v>2.140673514253578</v>
      </c>
    </row>
    <row r="423" spans="1:23" s="30" customFormat="1" x14ac:dyDescent="0.2">
      <c r="A423" t="s">
        <v>18</v>
      </c>
      <c r="B423" s="100">
        <f>+[1]OHI!B71</f>
        <v>0.54156849752830349</v>
      </c>
      <c r="C423" s="100">
        <f>+[1]OHI!C71</f>
        <v>0.56942681429125508</v>
      </c>
      <c r="D423" s="100">
        <f>+[1]OHI!D71</f>
        <v>0.6198785706466845</v>
      </c>
      <c r="E423" s="100">
        <f>+[1]OHI!E71</f>
        <v>0.65004151405599497</v>
      </c>
      <c r="F423" s="100">
        <f>+[1]OHI!F71</f>
        <v>0.66254100523390036</v>
      </c>
      <c r="G423" s="100">
        <f>+[1]OHI!G71</f>
        <v>0.65997094055135097</v>
      </c>
      <c r="H423" s="100">
        <f>+[1]OHI!H71</f>
        <v>0.64939804972843074</v>
      </c>
      <c r="I423" s="100">
        <f>+[1]OHI!I71</f>
        <v>0.63845975824239232</v>
      </c>
      <c r="J423" s="100">
        <f>+[1]OHI!J71</f>
        <v>0.62769242509150358</v>
      </c>
      <c r="K423" s="100">
        <f>+[1]OHI!K71</f>
        <v>0.61728528405323779</v>
      </c>
      <c r="L423" s="100">
        <f>+[1]OHI!L71</f>
        <v>0.61694898431684086</v>
      </c>
      <c r="M423" s="100">
        <f>+[1]OHI!M71</f>
        <v>0.62584552503744173</v>
      </c>
      <c r="N423" s="100">
        <f>+[1]OHI!N71</f>
        <v>0.63954190361073893</v>
      </c>
      <c r="O423" s="100">
        <f>+[1]OHI!O71</f>
        <v>0.65016036257938015</v>
      </c>
      <c r="P423" s="100">
        <f>+[1]OHI!P71</f>
        <v>0.65923389506907637</v>
      </c>
      <c r="Q423" s="100">
        <f>+[1]OHI!Q71</f>
        <v>0.66755260579980868</v>
      </c>
      <c r="R423" s="100">
        <f>+[1]OHI!R71</f>
        <v>0.67551806280560078</v>
      </c>
      <c r="S423" s="100">
        <f>+[1]OHI!S71</f>
        <v>0.68332753928561574</v>
      </c>
      <c r="T423" s="100">
        <f>+[1]OHI!T71</f>
        <v>0.69106511873388576</v>
      </c>
      <c r="U423" s="100">
        <f>+[1]OHI!U71</f>
        <v>0.69874578533247145</v>
      </c>
      <c r="V423" s="100">
        <f>+[1]OHI!V71</f>
        <v>0.70654018742027791</v>
      </c>
      <c r="W423" s="100">
        <f>+[1]OHI!W71</f>
        <v>0.7144341493965134</v>
      </c>
    </row>
    <row r="424" spans="1:23" s="30" customFormat="1" x14ac:dyDescent="0.2">
      <c r="A424" t="s">
        <v>19</v>
      </c>
      <c r="B424" s="100">
        <f>+[1]OthAsia!B71</f>
        <v>0.36381783863801526</v>
      </c>
      <c r="C424" s="100">
        <f>+[1]OthAsia!C71</f>
        <v>0.63050158117884181</v>
      </c>
      <c r="D424" s="100">
        <f>+[1]OthAsia!D71</f>
        <v>0.8782657880475192</v>
      </c>
      <c r="E424" s="100">
        <f>+[1]OthAsia!E71</f>
        <v>1.15098457244476</v>
      </c>
      <c r="F424" s="100">
        <f>+[1]OthAsia!F71</f>
        <v>1.4382766488998717</v>
      </c>
      <c r="G424" s="100">
        <f>+[1]OthAsia!G71</f>
        <v>1.7050548497709852</v>
      </c>
      <c r="H424" s="100">
        <f>+[1]OthAsia!H71</f>
        <v>1.956065324812265</v>
      </c>
      <c r="I424" s="100">
        <f>+[1]OthAsia!I71</f>
        <v>2.2153299483003179</v>
      </c>
      <c r="J424" s="100">
        <f>+[1]OthAsia!J71</f>
        <v>2.4819120411883295</v>
      </c>
      <c r="K424" s="100">
        <f>+[1]OthAsia!K71</f>
        <v>2.7547871425843264</v>
      </c>
      <c r="L424" s="100">
        <f>+[1]OthAsia!L71</f>
        <v>3.0072400297040569</v>
      </c>
      <c r="M424" s="100">
        <f>+[1]OthAsia!M71</f>
        <v>3.2389224568624817</v>
      </c>
      <c r="N424" s="100">
        <f>+[1]OthAsia!N71</f>
        <v>3.4395394816835436</v>
      </c>
      <c r="O424" s="100">
        <f>+[1]OthAsia!O71</f>
        <v>3.6353218090893189</v>
      </c>
      <c r="P424" s="100">
        <f>+[1]OthAsia!P71</f>
        <v>3.8229175672042568</v>
      </c>
      <c r="Q424" s="100">
        <f>+[1]OthAsia!Q71</f>
        <v>4.0003124704777253</v>
      </c>
      <c r="R424" s="100">
        <f>+[1]OthAsia!R71</f>
        <v>4.1663139845744075</v>
      </c>
      <c r="S424" s="100">
        <f>+[1]OthAsia!S71</f>
        <v>4.3202332930329224</v>
      </c>
      <c r="T424" s="100">
        <f>+[1]OthAsia!T71</f>
        <v>4.4616720620087698</v>
      </c>
      <c r="U424" s="100">
        <f>+[1]OthAsia!U71</f>
        <v>4.5903709578971146</v>
      </c>
      <c r="V424" s="100">
        <f>+[1]OthAsia!V71</f>
        <v>4.7313563993776047</v>
      </c>
      <c r="W424" s="100">
        <f>+[1]OthAsia!W71</f>
        <v>4.8917808064143493</v>
      </c>
    </row>
    <row r="425" spans="1:23" s="30" customFormat="1" x14ac:dyDescent="0.2">
      <c r="B425" s="30">
        <f>SUM(B413:B424)</f>
        <v>7.9676363556275431</v>
      </c>
      <c r="C425" s="30">
        <f>SUM(C413:C424)</f>
        <v>10.003554134481567</v>
      </c>
      <c r="D425" s="30">
        <f t="shared" ref="D425:W425" si="97">SUM(D413:D424)</f>
        <v>11.718375356834388</v>
      </c>
      <c r="E425" s="30">
        <f t="shared" si="97"/>
        <v>13.17919966313433</v>
      </c>
      <c r="F425" s="30">
        <f t="shared" si="97"/>
        <v>14.44629915311236</v>
      </c>
      <c r="G425" s="30">
        <f t="shared" si="97"/>
        <v>15.444138261652544</v>
      </c>
      <c r="H425" s="30">
        <f t="shared" si="97"/>
        <v>16.3014514146994</v>
      </c>
      <c r="I425" s="30">
        <f t="shared" si="97"/>
        <v>17.147135240516555</v>
      </c>
      <c r="J425" s="30">
        <f t="shared" si="97"/>
        <v>17.990818300260589</v>
      </c>
      <c r="K425" s="30">
        <f t="shared" si="97"/>
        <v>18.836599324043444</v>
      </c>
      <c r="L425" s="30">
        <f t="shared" si="97"/>
        <v>19.680890756776655</v>
      </c>
      <c r="M425" s="30">
        <f t="shared" si="97"/>
        <v>20.506076682884675</v>
      </c>
      <c r="N425" s="30">
        <f t="shared" si="97"/>
        <v>21.33265357863873</v>
      </c>
      <c r="O425" s="30">
        <f t="shared" si="97"/>
        <v>22.077450072968485</v>
      </c>
      <c r="P425" s="30">
        <f t="shared" si="97"/>
        <v>22.759885626997775</v>
      </c>
      <c r="Q425" s="30">
        <f t="shared" si="97"/>
        <v>23.390173614991426</v>
      </c>
      <c r="R425" s="30">
        <f t="shared" si="97"/>
        <v>23.973944149389833</v>
      </c>
      <c r="S425" s="30">
        <f t="shared" si="97"/>
        <v>24.514449909900179</v>
      </c>
      <c r="T425" s="30">
        <f t="shared" si="97"/>
        <v>25.013525957690941</v>
      </c>
      <c r="U425" s="30">
        <f t="shared" si="97"/>
        <v>25.471932339266409</v>
      </c>
      <c r="V425" s="30">
        <f t="shared" si="97"/>
        <v>25.976746479123264</v>
      </c>
      <c r="W425" s="30">
        <f t="shared" si="97"/>
        <v>26.550391559577761</v>
      </c>
    </row>
    <row r="426" spans="1:23" x14ac:dyDescent="0.2">
      <c r="A426" s="9"/>
    </row>
    <row r="427" spans="1:23" ht="16" x14ac:dyDescent="0.25">
      <c r="A427" s="125"/>
      <c r="E427" s="125"/>
      <c r="F427" s="125"/>
      <c r="G427" s="125"/>
      <c r="H427" s="125"/>
      <c r="I427" s="125"/>
      <c r="J427" s="125"/>
      <c r="K427" s="125"/>
    </row>
    <row r="428" spans="1:23" x14ac:dyDescent="0.2">
      <c r="J428" s="7"/>
    </row>
    <row r="429" spans="1:23" x14ac:dyDescent="0.2">
      <c r="A429" s="9"/>
    </row>
    <row r="433" spans="1:13" x14ac:dyDescent="0.2">
      <c r="A433" s="9"/>
    </row>
    <row r="434" spans="1:13" ht="16" x14ac:dyDescent="0.25">
      <c r="A434" s="125"/>
      <c r="E434" s="125"/>
      <c r="F434" s="125"/>
      <c r="G434" s="125"/>
      <c r="H434" s="125"/>
      <c r="I434" s="125"/>
      <c r="J434" s="125"/>
      <c r="K434" s="125"/>
    </row>
    <row r="435" spans="1:13" s="16" customFormat="1" x14ac:dyDescent="0.2"/>
    <row r="436" spans="1:13" s="16" customFormat="1" x14ac:dyDescent="0.2">
      <c r="J436"/>
      <c r="K436"/>
    </row>
    <row r="437" spans="1:13" s="16" customFormat="1" x14ac:dyDescent="0.2"/>
    <row r="438" spans="1:13" s="16" customFormat="1" x14ac:dyDescent="0.2"/>
    <row r="439" spans="1:13" s="16" customFormat="1" x14ac:dyDescent="0.2"/>
    <row r="440" spans="1:13" s="16" customFormat="1" x14ac:dyDescent="0.2"/>
    <row r="441" spans="1:13" s="16" customFormat="1" x14ac:dyDescent="0.2">
      <c r="A441" s="9"/>
    </row>
    <row r="442" spans="1:13" s="16" customFormat="1" ht="16" x14ac:dyDescent="0.25">
      <c r="A442"/>
      <c r="J442" s="126"/>
      <c r="K442" s="126"/>
    </row>
    <row r="443" spans="1:13" s="16" customFormat="1" x14ac:dyDescent="0.2">
      <c r="A443" s="9"/>
    </row>
    <row r="444" spans="1:13" s="16" customFormat="1" ht="16" x14ac:dyDescent="0.25">
      <c r="A444"/>
      <c r="M444" s="126"/>
    </row>
    <row r="445" spans="1:13" s="16" customFormat="1" ht="16" x14ac:dyDescent="0.25">
      <c r="A445"/>
      <c r="M445" s="126"/>
    </row>
    <row r="446" spans="1:13" s="16" customFormat="1" x14ac:dyDescent="0.2">
      <c r="A446"/>
    </row>
    <row r="447" spans="1:13" s="16" customFormat="1" ht="16" x14ac:dyDescent="0.25">
      <c r="A447"/>
      <c r="J447" s="126"/>
      <c r="K447" s="126"/>
    </row>
    <row r="448" spans="1:13" s="16" customFormat="1" x14ac:dyDescent="0.2">
      <c r="A448"/>
    </row>
    <row r="449" spans="1:1" s="16" customFormat="1" x14ac:dyDescent="0.2">
      <c r="A449"/>
    </row>
    <row r="450" spans="1:1" s="16" customFormat="1" x14ac:dyDescent="0.2">
      <c r="A450"/>
    </row>
    <row r="451" spans="1:1" s="16" customFormat="1" x14ac:dyDescent="0.2">
      <c r="A451"/>
    </row>
    <row r="452" spans="1:1" s="16" customFormat="1" x14ac:dyDescent="0.2">
      <c r="A452"/>
    </row>
    <row r="453" spans="1:1" s="16" customFormat="1" x14ac:dyDescent="0.2">
      <c r="A453"/>
    </row>
    <row r="454" spans="1:1" s="16" customFormat="1" x14ac:dyDescent="0.2">
      <c r="A454" s="9"/>
    </row>
    <row r="455" spans="1:1" s="16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Tjallingii</dc:creator>
  <cp:lastModifiedBy>Marya El Malki</cp:lastModifiedBy>
  <dcterms:created xsi:type="dcterms:W3CDTF">2020-11-20T09:14:45Z</dcterms:created>
  <dcterms:modified xsi:type="dcterms:W3CDTF">2022-11-13T19:29:51Z</dcterms:modified>
</cp:coreProperties>
</file>