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ksuprod-my.sharepoint.com/personal/mklukow_kent_edu/Documents/Misc/Connectivity Paper/connectivity_paper/"/>
    </mc:Choice>
  </mc:AlternateContent>
  <xr:revisionPtr revIDLastSave="0" documentId="8_{5084D076-9011-4AF2-B1C6-73970D089334}" xr6:coauthVersionLast="47" xr6:coauthVersionMax="47" xr10:uidLastSave="{00000000-0000-0000-0000-000000000000}"/>
  <bookViews>
    <workbookView xWindow="-110" yWindow="-110" windowWidth="19420" windowHeight="10300" activeTab="4" xr2:uid="{18DD64DC-6BA2-4FD3-A60D-512AFDEE27B7}"/>
  </bookViews>
  <sheets>
    <sheet name="RawNutrients" sheetId="1" r:id="rId1"/>
    <sheet name="Sheet1" sheetId="6" r:id="rId2"/>
    <sheet name="NutrientPivotTable" sheetId="4" r:id="rId3"/>
    <sheet name="RawHydrology" sheetId="2" r:id="rId4"/>
    <sheet name="Summary" sheetId="3" r:id="rId5"/>
    <sheet name="Notes" sheetId="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3" i="2" l="1"/>
  <c r="AD14" i="2"/>
  <c r="AD15" i="2"/>
  <c r="AD12" i="2"/>
  <c r="AD8" i="2"/>
  <c r="AD9" i="2"/>
  <c r="AD10" i="2"/>
  <c r="AD7" i="2"/>
  <c r="AA13" i="2"/>
  <c r="AA14" i="2"/>
  <c r="AA15" i="2"/>
  <c r="AA12" i="2"/>
  <c r="AA8" i="2"/>
  <c r="AA9" i="2"/>
  <c r="AA10" i="2"/>
  <c r="AA7" i="2"/>
  <c r="U23" i="2" l="1"/>
  <c r="T23" i="2"/>
  <c r="AA11" i="2" s="1"/>
  <c r="U18" i="2"/>
  <c r="T18" i="2"/>
  <c r="AD11" i="2" s="1"/>
  <c r="U11" i="2"/>
  <c r="T11" i="2"/>
  <c r="AA16" i="2" s="1"/>
  <c r="U6" i="2"/>
  <c r="T6" i="2"/>
  <c r="O11" i="2"/>
  <c r="N11" i="2"/>
  <c r="O6" i="2"/>
  <c r="N6" i="2"/>
  <c r="V6" i="2" l="1"/>
  <c r="AD16" i="2"/>
  <c r="T24" i="2"/>
  <c r="V23" i="2"/>
  <c r="AB3" i="3"/>
  <c r="AC3" i="3"/>
  <c r="AD3" i="3"/>
  <c r="AE3" i="3"/>
  <c r="AF3" i="3"/>
  <c r="AB4" i="3"/>
  <c r="AC4" i="3"/>
  <c r="AD4" i="3"/>
  <c r="AE4" i="3"/>
  <c r="AF4" i="3"/>
  <c r="AB5" i="3"/>
  <c r="AC5" i="3"/>
  <c r="AD5" i="3"/>
  <c r="AE5" i="3"/>
  <c r="AF5" i="3"/>
  <c r="AB7" i="3"/>
  <c r="AC7" i="3"/>
  <c r="AD7" i="3"/>
  <c r="AE7" i="3"/>
  <c r="AF7" i="3"/>
  <c r="AB8" i="3"/>
  <c r="AC8" i="3"/>
  <c r="AD8" i="3"/>
  <c r="AE8" i="3"/>
  <c r="AF8" i="3"/>
  <c r="AB9" i="3"/>
  <c r="AC9" i="3"/>
  <c r="AD9" i="3"/>
  <c r="AE9" i="3"/>
  <c r="AF9" i="3"/>
  <c r="AB10" i="3"/>
  <c r="AC10" i="3"/>
  <c r="AD10" i="3"/>
  <c r="AE10" i="3"/>
  <c r="AF10" i="3"/>
  <c r="AJ9" i="3"/>
  <c r="AJ10" i="3"/>
  <c r="AJ4" i="3"/>
  <c r="AN18" i="3" l="1"/>
  <c r="AN23" i="3"/>
  <c r="AN24" i="3"/>
  <c r="AN25" i="3"/>
  <c r="AN22" i="3"/>
  <c r="AN19" i="3"/>
  <c r="AN20" i="3"/>
  <c r="AN17" i="3"/>
  <c r="AN21" i="3" s="1"/>
  <c r="AN9" i="3"/>
  <c r="AN10" i="3"/>
  <c r="AN11" i="3"/>
  <c r="AN8" i="3"/>
  <c r="AM8" i="3"/>
  <c r="AN4" i="3"/>
  <c r="AN5" i="3"/>
  <c r="AN6" i="3"/>
  <c r="AN3" i="3"/>
  <c r="AM20" i="3"/>
  <c r="AL20" i="3"/>
  <c r="AK20" i="3"/>
  <c r="AJ20" i="3"/>
  <c r="AM6" i="3"/>
  <c r="AL6" i="3"/>
  <c r="AK6" i="3"/>
  <c r="AJ6" i="3"/>
  <c r="R69" i="3"/>
  <c r="R70" i="3"/>
  <c r="R71" i="3"/>
  <c r="R72" i="3"/>
  <c r="R73" i="3"/>
  <c r="R74" i="3"/>
  <c r="R75" i="3"/>
  <c r="R61" i="3"/>
  <c r="R62" i="3"/>
  <c r="R63" i="3"/>
  <c r="R64" i="3"/>
  <c r="R42" i="3"/>
  <c r="R43" i="3"/>
  <c r="R44" i="3"/>
  <c r="R45" i="3"/>
  <c r="R46" i="3"/>
  <c r="R47" i="3"/>
  <c r="R48" i="3"/>
  <c r="R49" i="3"/>
  <c r="R34" i="3"/>
  <c r="R35" i="3"/>
  <c r="R36" i="3"/>
  <c r="R37" i="3"/>
  <c r="AN12" i="3" l="1"/>
  <c r="AN26" i="3"/>
  <c r="AN27" i="3" s="1"/>
  <c r="AN7" i="3"/>
  <c r="AN13" i="3" s="1"/>
  <c r="AN28" i="3" s="1"/>
  <c r="O73" i="3"/>
  <c r="P73" i="3"/>
  <c r="Q73" i="3"/>
  <c r="O74" i="3"/>
  <c r="P74" i="3"/>
  <c r="Q74" i="3"/>
  <c r="O75" i="3"/>
  <c r="P75" i="3"/>
  <c r="Q75" i="3"/>
  <c r="N74" i="3"/>
  <c r="N75" i="3"/>
  <c r="N73" i="3"/>
  <c r="O46" i="3"/>
  <c r="P46" i="3"/>
  <c r="Q46" i="3"/>
  <c r="O47" i="3"/>
  <c r="P47" i="3"/>
  <c r="Q47" i="3"/>
  <c r="O48" i="3"/>
  <c r="P48" i="3"/>
  <c r="Q48" i="3"/>
  <c r="O49" i="3"/>
  <c r="P49" i="3"/>
  <c r="Q49" i="3"/>
  <c r="N47" i="3"/>
  <c r="N48" i="3"/>
  <c r="N49" i="3"/>
  <c r="N46" i="3"/>
  <c r="AM23" i="3"/>
  <c r="AM24" i="3"/>
  <c r="AM25" i="3"/>
  <c r="AL23" i="3"/>
  <c r="AL24" i="3"/>
  <c r="AL25" i="3"/>
  <c r="AK23" i="3"/>
  <c r="AK24" i="3"/>
  <c r="AK25" i="3"/>
  <c r="AM22" i="3"/>
  <c r="AL22" i="3"/>
  <c r="AK22" i="3"/>
  <c r="AJ23" i="3"/>
  <c r="AJ24" i="3"/>
  <c r="AJ25" i="3"/>
  <c r="AJ22" i="3"/>
  <c r="AJ26" i="3" s="1"/>
  <c r="AK18" i="3"/>
  <c r="AK19" i="3"/>
  <c r="AL18" i="3"/>
  <c r="AL19" i="3"/>
  <c r="AM18" i="3"/>
  <c r="AM19" i="3"/>
  <c r="AM17" i="3"/>
  <c r="AL17" i="3"/>
  <c r="AL21" i="3" s="1"/>
  <c r="AK17" i="3"/>
  <c r="AJ18" i="3"/>
  <c r="AJ19" i="3"/>
  <c r="AJ17" i="3"/>
  <c r="I2" i="2"/>
  <c r="H2" i="2"/>
  <c r="AM21" i="3" l="1"/>
  <c r="AK21" i="3"/>
  <c r="AJ21" i="3"/>
  <c r="AJ27" i="3" s="1"/>
  <c r="AL26" i="3"/>
  <c r="AL27" i="3" s="1"/>
  <c r="AM26" i="3"/>
  <c r="AM27" i="3" s="1"/>
  <c r="AK26" i="3"/>
  <c r="Q72" i="3"/>
  <c r="P72" i="3"/>
  <c r="O72" i="3"/>
  <c r="N72" i="3"/>
  <c r="Q71" i="3"/>
  <c r="P71" i="3"/>
  <c r="O71" i="3"/>
  <c r="N71" i="3"/>
  <c r="Q70" i="3"/>
  <c r="P70" i="3"/>
  <c r="O70" i="3"/>
  <c r="N70" i="3"/>
  <c r="Q69" i="3"/>
  <c r="P69" i="3"/>
  <c r="O69" i="3"/>
  <c r="N69" i="3"/>
  <c r="Q64" i="3"/>
  <c r="P64" i="3"/>
  <c r="O64" i="3"/>
  <c r="N64" i="3"/>
  <c r="Q63" i="3"/>
  <c r="P63" i="3"/>
  <c r="O63" i="3"/>
  <c r="N63" i="3"/>
  <c r="Q62" i="3"/>
  <c r="P62" i="3"/>
  <c r="O62" i="3"/>
  <c r="N62" i="3"/>
  <c r="Q61" i="3"/>
  <c r="P61" i="3"/>
  <c r="O61" i="3"/>
  <c r="N61" i="3"/>
  <c r="AK27" i="3" l="1"/>
  <c r="AK9" i="3"/>
  <c r="AL9" i="3"/>
  <c r="AM9" i="3"/>
  <c r="AK10" i="3"/>
  <c r="AL10" i="3"/>
  <c r="AM10" i="3"/>
  <c r="AK11" i="3"/>
  <c r="AL11" i="3"/>
  <c r="AM11" i="3"/>
  <c r="AL8" i="3"/>
  <c r="AK8" i="3"/>
  <c r="AJ11" i="3"/>
  <c r="AJ8" i="3"/>
  <c r="AK4" i="3"/>
  <c r="AL4" i="3"/>
  <c r="AM4" i="3"/>
  <c r="AK5" i="3"/>
  <c r="AL5" i="3"/>
  <c r="AM5" i="3"/>
  <c r="AM3" i="3"/>
  <c r="AL3" i="3"/>
  <c r="AK3" i="3"/>
  <c r="AK7" i="3" s="1"/>
  <c r="AJ5" i="3"/>
  <c r="AJ3" i="3"/>
  <c r="Q45" i="3"/>
  <c r="P45" i="3"/>
  <c r="O45" i="3"/>
  <c r="N45" i="3"/>
  <c r="Q44" i="3"/>
  <c r="P44" i="3"/>
  <c r="O44" i="3"/>
  <c r="N44" i="3"/>
  <c r="Q43" i="3"/>
  <c r="P43" i="3"/>
  <c r="O43" i="3"/>
  <c r="N43" i="3"/>
  <c r="Q42" i="3"/>
  <c r="P42" i="3"/>
  <c r="O42" i="3"/>
  <c r="N42" i="3"/>
  <c r="Q37" i="3"/>
  <c r="P37" i="3"/>
  <c r="O37" i="3"/>
  <c r="N37" i="3"/>
  <c r="Q36" i="3"/>
  <c r="P36" i="3"/>
  <c r="O36" i="3"/>
  <c r="N36" i="3"/>
  <c r="Q35" i="3"/>
  <c r="P35" i="3"/>
  <c r="O35" i="3"/>
  <c r="N35" i="3"/>
  <c r="Q34" i="3"/>
  <c r="P34" i="3"/>
  <c r="O34" i="3"/>
  <c r="N34" i="3"/>
  <c r="AJ7" i="3" l="1"/>
  <c r="AJ12" i="3"/>
  <c r="AL7" i="3"/>
  <c r="AM7" i="3"/>
  <c r="AM12" i="3"/>
  <c r="AL12" i="3"/>
  <c r="AK12" i="3"/>
  <c r="AK13" i="3" s="1"/>
  <c r="AK28" i="3" s="1"/>
  <c r="AM13" i="3" l="1"/>
  <c r="AM28" i="3" s="1"/>
  <c r="AJ13" i="3"/>
  <c r="AJ28" i="3" s="1"/>
  <c r="AL13" i="3"/>
  <c r="AL28" i="3" s="1"/>
</calcChain>
</file>

<file path=xl/sharedStrings.xml><?xml version="1.0" encoding="utf-8"?>
<sst xmlns="http://schemas.openxmlformats.org/spreadsheetml/2006/main" count="5029" uniqueCount="772">
  <si>
    <t>Spring Creek</t>
  </si>
  <si>
    <t>Springcreek (Upstream of SC conncetor)</t>
  </si>
  <si>
    <t>Fall</t>
  </si>
  <si>
    <t>Dayton</t>
  </si>
  <si>
    <t>Yes</t>
  </si>
  <si>
    <t>North Pool (near SC connector)</t>
  </si>
  <si>
    <t>W01521</t>
  </si>
  <si>
    <t>EE_W0001_2</t>
  </si>
  <si>
    <t>No water flowing from Springcreek or GMR into wetland</t>
  </si>
  <si>
    <t>Connecting Channel</t>
  </si>
  <si>
    <t>South Pool (near GMR connector)</t>
  </si>
  <si>
    <t>W01522</t>
  </si>
  <si>
    <t>EE_W0002_4</t>
  </si>
  <si>
    <t>chl a = 308.86 ug/L</t>
  </si>
  <si>
    <t>Great Miami River (wetland inflow)</t>
  </si>
  <si>
    <t>W01523</t>
  </si>
  <si>
    <t>EE_W0003_5</t>
  </si>
  <si>
    <t>chl a = 208.03 ug/L</t>
  </si>
  <si>
    <t>W01534</t>
  </si>
  <si>
    <t>EE_W0007_1</t>
  </si>
  <si>
    <t>spring creek not flowing into wetland</t>
  </si>
  <si>
    <t>W01535</t>
  </si>
  <si>
    <t>EE_W0008_2</t>
  </si>
  <si>
    <t>W01536</t>
  </si>
  <si>
    <t>EE_W0006_3</t>
  </si>
  <si>
    <t>Small stagnant pool -- No flow between North and South Pools</t>
  </si>
  <si>
    <t>W01537</t>
  </si>
  <si>
    <t>EE_W0005_4</t>
  </si>
  <si>
    <t>W01538</t>
  </si>
  <si>
    <t>EE_W0004_5</t>
  </si>
  <si>
    <t>W01544</t>
  </si>
  <si>
    <t>EE_W0009_1</t>
  </si>
  <si>
    <r>
      <t xml:space="preserve">High flow but not flowing into wetland; </t>
    </r>
    <r>
      <rPr>
        <sz val="12"/>
        <color rgb="FFFF0000"/>
        <rFont val="Arial"/>
        <family val="2"/>
      </rPr>
      <t>forgot sonde at lab</t>
    </r>
    <r>
      <rPr>
        <sz val="12"/>
        <color theme="1"/>
        <rFont val="Arial"/>
        <family val="2"/>
      </rPr>
      <t>; cond. measured back at lab</t>
    </r>
  </si>
  <si>
    <t>W01545</t>
  </si>
  <si>
    <t>EE_W0010_2</t>
  </si>
  <si>
    <t>forgot sonde at lab; cond. measured back at lab</t>
  </si>
  <si>
    <t>W01546</t>
  </si>
  <si>
    <t>EE_W0011_3</t>
  </si>
  <si>
    <r>
      <t xml:space="preserve">North Pool flowing into South Pool; </t>
    </r>
    <r>
      <rPr>
        <sz val="12"/>
        <color rgb="FFFF0000"/>
        <rFont val="Arial"/>
        <family val="2"/>
      </rPr>
      <t>forgot sonde at lab</t>
    </r>
    <r>
      <rPr>
        <sz val="12"/>
        <color theme="1"/>
        <rFont val="Arial"/>
        <family val="2"/>
      </rPr>
      <t>; cond. measured back at lab</t>
    </r>
  </si>
  <si>
    <t>W01547</t>
  </si>
  <si>
    <t>EE_W0012_4</t>
  </si>
  <si>
    <t>W01548</t>
  </si>
  <si>
    <t>EE_W0013_5</t>
  </si>
  <si>
    <t>Great Miami River (upstream at covered bridge)</t>
  </si>
  <si>
    <t>W01549</t>
  </si>
  <si>
    <t>EE_W0014_6</t>
  </si>
  <si>
    <r>
      <rPr>
        <sz val="12"/>
        <color rgb="FFFF0000"/>
        <rFont val="Arial"/>
        <family val="2"/>
      </rPr>
      <t>forgot sonde at lab</t>
    </r>
    <r>
      <rPr>
        <sz val="12"/>
        <color theme="1"/>
        <rFont val="Arial"/>
        <family val="2"/>
      </rPr>
      <t>; cond. measured back at lab</t>
    </r>
  </si>
  <si>
    <t>W01550</t>
  </si>
  <si>
    <t>EE_W0015_1</t>
  </si>
  <si>
    <t>High flow but not flowing into wetland - Looks like it did overflow into wetland overnight/early morning</t>
  </si>
  <si>
    <t>W01551</t>
  </si>
  <si>
    <t>EE_W0016_2</t>
  </si>
  <si>
    <t>Water level up</t>
  </si>
  <si>
    <t>W01552</t>
  </si>
  <si>
    <t>EE_W0017_3</t>
  </si>
  <si>
    <t>North Pool flowing into South Pool</t>
  </si>
  <si>
    <t>W01553</t>
  </si>
  <si>
    <t>EE_W0018_4</t>
  </si>
  <si>
    <t>Water level up - probably groundwater connection to river because GMR never overflowed into wetland</t>
  </si>
  <si>
    <t>W01554</t>
  </si>
  <si>
    <t>EE_W0019_5</t>
  </si>
  <si>
    <t>High flow but not flowing into wetland</t>
  </si>
  <si>
    <t>W01555</t>
  </si>
  <si>
    <t>EE_W0020_6</t>
  </si>
  <si>
    <t>W01561</t>
  </si>
  <si>
    <t>EE_W0021_1</t>
  </si>
  <si>
    <t>Not flowing into wetland</t>
  </si>
  <si>
    <t>W01562</t>
  </si>
  <si>
    <t>EE_W0022_2</t>
  </si>
  <si>
    <t>W01563</t>
  </si>
  <si>
    <t>EE_W0023_3</t>
  </si>
  <si>
    <t>W01564</t>
  </si>
  <si>
    <t>EE_W0024_4</t>
  </si>
  <si>
    <t>W01565</t>
  </si>
  <si>
    <t>EE_W0025_5</t>
  </si>
  <si>
    <t>W01566</t>
  </si>
  <si>
    <t>EE_W0026_6</t>
  </si>
  <si>
    <t>W01572</t>
  </si>
  <si>
    <t>EE_W0027_1</t>
  </si>
  <si>
    <t>W01573</t>
  </si>
  <si>
    <t>EE_W0028_2</t>
  </si>
  <si>
    <t>W01574</t>
  </si>
  <si>
    <t>EE_W0024_3</t>
  </si>
  <si>
    <t>No flow between pools</t>
  </si>
  <si>
    <t>W01575</t>
  </si>
  <si>
    <t>EE_W0030_4</t>
  </si>
  <si>
    <t>W01576</t>
  </si>
  <si>
    <t>EE_W0031_5</t>
  </si>
  <si>
    <t>W01577</t>
  </si>
  <si>
    <t>EE_W0032_6</t>
  </si>
  <si>
    <t>W01583</t>
  </si>
  <si>
    <t>EE_W0033_1</t>
  </si>
  <si>
    <t>Winter</t>
  </si>
  <si>
    <t>W01584</t>
  </si>
  <si>
    <t>EE_W0034_2</t>
  </si>
  <si>
    <t>W01585</t>
  </si>
  <si>
    <t>EE_W0035_3</t>
  </si>
  <si>
    <t>W01586</t>
  </si>
  <si>
    <t>EE_W0036_4</t>
  </si>
  <si>
    <t>W01587</t>
  </si>
  <si>
    <t>EE_W0037_5</t>
  </si>
  <si>
    <t>W01588</t>
  </si>
  <si>
    <t>EE_W0038_6</t>
  </si>
  <si>
    <t>W01589</t>
  </si>
  <si>
    <t>EE_W0039_1</t>
  </si>
  <si>
    <t>high flow; overflowed into wetland night before</t>
  </si>
  <si>
    <t>W01590</t>
  </si>
  <si>
    <t>EE_W0040_2</t>
  </si>
  <si>
    <t>W01591</t>
  </si>
  <si>
    <t>EE_W0041_3</t>
  </si>
  <si>
    <t>deep; fully connecting N and S pools</t>
  </si>
  <si>
    <t>W01592</t>
  </si>
  <si>
    <t>EE_W0042_4</t>
  </si>
  <si>
    <t>*2,3, and 4 are basically one large pool due to high water level</t>
  </si>
  <si>
    <t>W01593</t>
  </si>
  <si>
    <t>EE_W0043_5</t>
  </si>
  <si>
    <t>very high flow (&gt;5000 cfs at sampling); overflowed into wetland night before (&gt;10000 cfs)</t>
  </si>
  <si>
    <t>W01594</t>
  </si>
  <si>
    <t>EE_W0044_6</t>
  </si>
  <si>
    <t>very high flow (&gt;5000 cfs at sampling)</t>
  </si>
  <si>
    <t>Springcreek (Upstream of SC Connector)</t>
  </si>
  <si>
    <t>W01604</t>
  </si>
  <si>
    <t>02212022_EE_W0045_1</t>
  </si>
  <si>
    <t>Outflowing into Springcreek</t>
  </si>
  <si>
    <t>North Pool (Near SC Conncetor)</t>
  </si>
  <si>
    <t>W01605</t>
  </si>
  <si>
    <t>02212022_EE_W0046_2</t>
  </si>
  <si>
    <t>Shallow and Turbid</t>
  </si>
  <si>
    <t>W01606</t>
  </si>
  <si>
    <t>02212022_EE_W0047_3</t>
  </si>
  <si>
    <t>Turbid</t>
  </si>
  <si>
    <t>South Pool (Near GMR Connector)</t>
  </si>
  <si>
    <t>W01607</t>
  </si>
  <si>
    <t>02212022_EE_W0048_4</t>
  </si>
  <si>
    <t>Great Miami River (Wetland inflow)</t>
  </si>
  <si>
    <t>W01608</t>
  </si>
  <si>
    <t>02212022_EE_W0049_5</t>
  </si>
  <si>
    <t>Turbid 3-5' below notch</t>
  </si>
  <si>
    <t>Great Miami River (Upstream at Covered Bridge)</t>
  </si>
  <si>
    <t>W01609</t>
  </si>
  <si>
    <t>02212022_EE_W0050_6</t>
  </si>
  <si>
    <t>W01620</t>
  </si>
  <si>
    <t>032122_SC_W0051_1</t>
  </si>
  <si>
    <t>Spring</t>
  </si>
  <si>
    <t>W01621</t>
  </si>
  <si>
    <t>032122_SC_W0052_2</t>
  </si>
  <si>
    <t>W01622</t>
  </si>
  <si>
    <t>032122_SC_W0053_3</t>
  </si>
  <si>
    <t>W01623</t>
  </si>
  <si>
    <t>032122_SC_W0054_4</t>
  </si>
  <si>
    <t>W01624</t>
  </si>
  <si>
    <t>032122_SC_W0055_5</t>
  </si>
  <si>
    <t>W01625</t>
  </si>
  <si>
    <t>032122_SC_W0056_6</t>
  </si>
  <si>
    <t>W01631</t>
  </si>
  <si>
    <t>04192022_SPC_1</t>
  </si>
  <si>
    <t>W01632</t>
  </si>
  <si>
    <t>04192022_SPC_2</t>
  </si>
  <si>
    <t>W01633</t>
  </si>
  <si>
    <t>04192022_SPC_3</t>
  </si>
  <si>
    <t>W01634</t>
  </si>
  <si>
    <t>04192022_SPC_4</t>
  </si>
  <si>
    <t>W01635</t>
  </si>
  <si>
    <t>04192022_SPC_5</t>
  </si>
  <si>
    <t>W01636</t>
  </si>
  <si>
    <t>04192022_SPC_6</t>
  </si>
  <si>
    <t>W01647</t>
  </si>
  <si>
    <t>052022_SPC_1</t>
  </si>
  <si>
    <t>Data is in Survey123</t>
  </si>
  <si>
    <t>W01648</t>
  </si>
  <si>
    <t>052022_SPC_2</t>
  </si>
  <si>
    <t>W01649</t>
  </si>
  <si>
    <t>052022_SPC_3</t>
  </si>
  <si>
    <t>W01650</t>
  </si>
  <si>
    <t>052022_SPC_4</t>
  </si>
  <si>
    <t>W01651</t>
  </si>
  <si>
    <t>052022_SPC_5</t>
  </si>
  <si>
    <t>W01652</t>
  </si>
  <si>
    <t>052022_SPC_6</t>
  </si>
  <si>
    <t>W02047</t>
  </si>
  <si>
    <t>SPC_070622_1</t>
  </si>
  <si>
    <t>Summer</t>
  </si>
  <si>
    <t>Lake</t>
  </si>
  <si>
    <t>9/21/22 (TP) 9/22/21 (TN)</t>
  </si>
  <si>
    <t>W02048</t>
  </si>
  <si>
    <t>SPC_070622_2</t>
  </si>
  <si>
    <t>raining</t>
  </si>
  <si>
    <t>W02049</t>
  </si>
  <si>
    <t>SPC_070622_3</t>
  </si>
  <si>
    <t>W02050</t>
  </si>
  <si>
    <t>SPC_070622_4</t>
  </si>
  <si>
    <t>W02051</t>
  </si>
  <si>
    <t>SPC_070622_5</t>
  </si>
  <si>
    <t>W02052</t>
  </si>
  <si>
    <t>SPC_070622_6</t>
  </si>
  <si>
    <t>W01693</t>
  </si>
  <si>
    <t>SPC_080522_1</t>
  </si>
  <si>
    <t>W01694</t>
  </si>
  <si>
    <t>SPC_080522_2</t>
  </si>
  <si>
    <t>W01695</t>
  </si>
  <si>
    <t>SPC_080522_3</t>
  </si>
  <si>
    <t>Thick algal mats in connecting channel - no flow between N pool and S pool</t>
  </si>
  <si>
    <t>W01696</t>
  </si>
  <si>
    <t>SPC_080522_4</t>
  </si>
  <si>
    <t>Red/brown algae near connecting channel - may be Euglena</t>
  </si>
  <si>
    <t>W01697</t>
  </si>
  <si>
    <t>SPC_080522_5</t>
  </si>
  <si>
    <t>GMR Flow at USGS 03262700 (Troy, OH) 154 cfs</t>
  </si>
  <si>
    <t>W01698</t>
  </si>
  <si>
    <t>SPC_080522_6</t>
  </si>
  <si>
    <t>W01714</t>
  </si>
  <si>
    <t>SPC_090722_1</t>
  </si>
  <si>
    <t>W01715</t>
  </si>
  <si>
    <t>SPC_090722_2</t>
  </si>
  <si>
    <t>W01716</t>
  </si>
  <si>
    <t>SPC_090722_3</t>
  </si>
  <si>
    <t>Connecting channel not flowing. Small pool of water left in middle</t>
  </si>
  <si>
    <t>W01717</t>
  </si>
  <si>
    <t>SPC_090722_4</t>
  </si>
  <si>
    <t>W01718</t>
  </si>
  <si>
    <t>SPC_090722_5</t>
  </si>
  <si>
    <t>W01719</t>
  </si>
  <si>
    <t>SPC_090722_6</t>
  </si>
  <si>
    <t>W01726</t>
  </si>
  <si>
    <t>SPC_100322_2</t>
  </si>
  <si>
    <t>Water low - HOBO Exposed</t>
  </si>
  <si>
    <t>2/1/23 (TN) 2/3/23 (TP)</t>
  </si>
  <si>
    <t>W01728</t>
  </si>
  <si>
    <t>SPC_100322_4</t>
  </si>
  <si>
    <t>W01729</t>
  </si>
  <si>
    <t>SPC_100322_5</t>
  </si>
  <si>
    <t>W01730</t>
  </si>
  <si>
    <t>SPC_100322_6</t>
  </si>
  <si>
    <t>W01742</t>
  </si>
  <si>
    <t>SPC_110222_2</t>
  </si>
  <si>
    <t>Water low - HOBO Exposed (no longer under water but some areas still have 45 cm+ water depth)</t>
  </si>
  <si>
    <t>W01744</t>
  </si>
  <si>
    <t>SPC_110222_4</t>
  </si>
  <si>
    <t>Water level low - HOBO almost exposed</t>
  </si>
  <si>
    <t>W01745</t>
  </si>
  <si>
    <t>SPC_110222_5</t>
  </si>
  <si>
    <t>W01746</t>
  </si>
  <si>
    <t>SPC_110222_6</t>
  </si>
  <si>
    <t>NO SAMPLE</t>
  </si>
  <si>
    <t>W01759</t>
  </si>
  <si>
    <t>SPC_120722_2</t>
  </si>
  <si>
    <t>3/28/23 (NOx) 3/29/23 (SRP)</t>
  </si>
  <si>
    <t>W01761</t>
  </si>
  <si>
    <t>SPC_120722_4</t>
  </si>
  <si>
    <t>W10762</t>
  </si>
  <si>
    <t>SPC_120722_5</t>
  </si>
  <si>
    <t>W01763</t>
  </si>
  <si>
    <t>SPC_120722_6</t>
  </si>
  <si>
    <t>W02127</t>
  </si>
  <si>
    <t>010523_SPC_1</t>
  </si>
  <si>
    <t xml:space="preserve">Lake </t>
  </si>
  <si>
    <t>W02133</t>
  </si>
  <si>
    <t>010523_SPC_2</t>
  </si>
  <si>
    <t>W02135</t>
  </si>
  <si>
    <t>010523_SPC_4</t>
  </si>
  <si>
    <t>W02136</t>
  </si>
  <si>
    <t>010523_SPC_5</t>
  </si>
  <si>
    <t>W02137</t>
  </si>
  <si>
    <t>010523_SPC_6</t>
  </si>
  <si>
    <t>W01789</t>
  </si>
  <si>
    <t>SPC_020923_1</t>
  </si>
  <si>
    <t>Did not overflow into wetland; may not have been peak flow yet</t>
  </si>
  <si>
    <t>W01790</t>
  </si>
  <si>
    <t>SPC_020923_2</t>
  </si>
  <si>
    <t>W01791</t>
  </si>
  <si>
    <t>SPC_020923_4</t>
  </si>
  <si>
    <t>W01792</t>
  </si>
  <si>
    <t>SPC_020923_5</t>
  </si>
  <si>
    <t>Did not overflow into wetland; was not at peak flow yet (rising limb sampling)</t>
  </si>
  <si>
    <t>W01793</t>
  </si>
  <si>
    <t>SPC_020923_6</t>
  </si>
  <si>
    <t>Great Miami River (Downstream at Barbie Memorial Park)</t>
  </si>
  <si>
    <t>W01794</t>
  </si>
  <si>
    <t>SPC_020923_7</t>
  </si>
  <si>
    <t>*New site added Jan 2023</t>
  </si>
  <si>
    <t>W02159</t>
  </si>
  <si>
    <t>021323_SPC_1</t>
  </si>
  <si>
    <t>W02162</t>
  </si>
  <si>
    <t>021323_SPC_2</t>
  </si>
  <si>
    <t>W02163</t>
  </si>
  <si>
    <t>021323_SPC_3</t>
  </si>
  <si>
    <t>W02164</t>
  </si>
  <si>
    <t>021323_SPC_4</t>
  </si>
  <si>
    <t>W02166</t>
  </si>
  <si>
    <t>021323_SPC_5</t>
  </si>
  <si>
    <t>W02165</t>
  </si>
  <si>
    <t>021323_SPC_6</t>
  </si>
  <si>
    <t>W02167</t>
  </si>
  <si>
    <t>021323_SPC_7</t>
  </si>
  <si>
    <t>W01811</t>
  </si>
  <si>
    <t>SPC_030223_1</t>
  </si>
  <si>
    <t>GMR Flow at USGS 03262700 Troy OH 12:00pm was 1580 cfs and height was 3.93 ft</t>
  </si>
  <si>
    <t>W01812</t>
  </si>
  <si>
    <t>SPC_030223_2</t>
  </si>
  <si>
    <t>W01813</t>
  </si>
  <si>
    <t>SPC_030223_4</t>
  </si>
  <si>
    <t>W01814</t>
  </si>
  <si>
    <t>SPC_030223_5</t>
  </si>
  <si>
    <t>W01815</t>
  </si>
  <si>
    <t>SPC_030223_6</t>
  </si>
  <si>
    <t>W01816</t>
  </si>
  <si>
    <t>SPC_030223_7</t>
  </si>
  <si>
    <t>W01839</t>
  </si>
  <si>
    <t>SPC_041123_1</t>
  </si>
  <si>
    <t>GMR Flow at USGS 03262700 Troy, OH 1:00pm was 785 cfs and height was 3.08 ft; peaked Apr 7 at 4940 cfs, 6.25 ft</t>
  </si>
  <si>
    <t>W01840</t>
  </si>
  <si>
    <t>SPC_041123_2</t>
  </si>
  <si>
    <t>W01841</t>
  </si>
  <si>
    <t>SPC_041123_4</t>
  </si>
  <si>
    <t>W01842</t>
  </si>
  <si>
    <t>SPC_041123_5</t>
  </si>
  <si>
    <t>W01843</t>
  </si>
  <si>
    <t>SPC_041123_6</t>
  </si>
  <si>
    <t>W01844</t>
  </si>
  <si>
    <t>SPC_041123_7</t>
  </si>
  <si>
    <t>W02273</t>
  </si>
  <si>
    <t>052423_SPC_1</t>
  </si>
  <si>
    <t>creek flowing towards GMR</t>
  </si>
  <si>
    <t>W02275</t>
  </si>
  <si>
    <t>052423_SPC_2</t>
  </si>
  <si>
    <t>algae growth on water surface</t>
  </si>
  <si>
    <t>W02293</t>
  </si>
  <si>
    <t>052423_SPC_3</t>
  </si>
  <si>
    <t>W02282</t>
  </si>
  <si>
    <t>052423_SPC_4</t>
  </si>
  <si>
    <t>W02287</t>
  </si>
  <si>
    <t>052423_SPC_5</t>
  </si>
  <si>
    <t>W02283</t>
  </si>
  <si>
    <t>052423_SPC_6</t>
  </si>
  <si>
    <t>W02292</t>
  </si>
  <si>
    <t>052423_SPC_7</t>
  </si>
  <si>
    <t>W01894</t>
  </si>
  <si>
    <t>SPC_060723_1</t>
  </si>
  <si>
    <t>W01895</t>
  </si>
  <si>
    <t>SPC_060723_2</t>
  </si>
  <si>
    <t>W01896</t>
  </si>
  <si>
    <t>SPC_060723_4</t>
  </si>
  <si>
    <t>W01897</t>
  </si>
  <si>
    <t>SPC_060723_5</t>
  </si>
  <si>
    <t>W01898</t>
  </si>
  <si>
    <t>SPC_060723_6</t>
  </si>
  <si>
    <t>W01899</t>
  </si>
  <si>
    <t>SPC_060723_7</t>
  </si>
  <si>
    <t>W02338</t>
  </si>
  <si>
    <t>062823_SPC_1</t>
  </si>
  <si>
    <t>yes</t>
  </si>
  <si>
    <t>W02323</t>
  </si>
  <si>
    <t>062823_SPC_2</t>
  </si>
  <si>
    <t>W02339</t>
  </si>
  <si>
    <t>062823_SPC_3</t>
  </si>
  <si>
    <t>algae galore</t>
  </si>
  <si>
    <t>W02342</t>
  </si>
  <si>
    <t>062823_SPC_4</t>
  </si>
  <si>
    <t>W02340</t>
  </si>
  <si>
    <t>062823_SPC_5</t>
  </si>
  <si>
    <t>W02343</t>
  </si>
  <si>
    <t>062823_SPC_6</t>
  </si>
  <si>
    <t>W02341</t>
  </si>
  <si>
    <t>062823_SPC_7</t>
  </si>
  <si>
    <t>W01934</t>
  </si>
  <si>
    <t>SPC_071423_1</t>
  </si>
  <si>
    <t>W01935</t>
  </si>
  <si>
    <t>SPC_071423_2</t>
  </si>
  <si>
    <t>W01936</t>
  </si>
  <si>
    <t>SPC_071423_4</t>
  </si>
  <si>
    <t>W01937</t>
  </si>
  <si>
    <t>SPC_071423_5</t>
  </si>
  <si>
    <t>W01938</t>
  </si>
  <si>
    <t>SPC_071423_6</t>
  </si>
  <si>
    <t>W01939</t>
  </si>
  <si>
    <t>SPC_071423_7</t>
  </si>
  <si>
    <t>W01957</t>
  </si>
  <si>
    <t>SPC_080723_1</t>
  </si>
  <si>
    <t>W01958</t>
  </si>
  <si>
    <t>SPC_080723_2</t>
  </si>
  <si>
    <t>W01959</t>
  </si>
  <si>
    <t>SPC_080723_4</t>
  </si>
  <si>
    <t>W01960</t>
  </si>
  <si>
    <t>SPC_080723_5</t>
  </si>
  <si>
    <t>W01961</t>
  </si>
  <si>
    <t>SPC_080723_6</t>
  </si>
  <si>
    <t>W01962</t>
  </si>
  <si>
    <t>SPC_080723_7</t>
  </si>
  <si>
    <t>W02398</t>
  </si>
  <si>
    <t>081523_SPC_1</t>
  </si>
  <si>
    <t>W02399</t>
  </si>
  <si>
    <t>081523_SPC_2</t>
  </si>
  <si>
    <t>W02401</t>
  </si>
  <si>
    <t>081523_SPC_4</t>
  </si>
  <si>
    <t>W02402</t>
  </si>
  <si>
    <t>081523_SPC_5</t>
  </si>
  <si>
    <t>W02403</t>
  </si>
  <si>
    <t>081523_SPC_6</t>
  </si>
  <si>
    <t>W02404</t>
  </si>
  <si>
    <t>081523_SPC_7</t>
  </si>
  <si>
    <t>W01991</t>
  </si>
  <si>
    <t>SPC_091423_2</t>
  </si>
  <si>
    <t>W01992</t>
  </si>
  <si>
    <t>SPC_091423_4</t>
  </si>
  <si>
    <t>W01993</t>
  </si>
  <si>
    <t>SPC_091423_5</t>
  </si>
  <si>
    <t>W01994</t>
  </si>
  <si>
    <t>SPC_091423_6</t>
  </si>
  <si>
    <t>W01995</t>
  </si>
  <si>
    <t>SPC_091423_7</t>
  </si>
  <si>
    <t>W02480</t>
  </si>
  <si>
    <t>103023_SPC_2</t>
  </si>
  <si>
    <t xml:space="preserve">hobo completely out of water. When hobo was exchanged it was 6'' off pool bottom. Fixed to be on bottom of pool. </t>
  </si>
  <si>
    <t>12/6/23 (SRP) 12/5/23 (Nox)</t>
  </si>
  <si>
    <t>W02484</t>
  </si>
  <si>
    <t>103023_SPC_4</t>
  </si>
  <si>
    <t>W02482</t>
  </si>
  <si>
    <t>103023_SPC_5</t>
  </si>
  <si>
    <t>W02479</t>
  </si>
  <si>
    <t>103023_SPC_6</t>
  </si>
  <si>
    <t>W02462</t>
  </si>
  <si>
    <t>103023_SPC_7</t>
  </si>
  <si>
    <t>W05092</t>
  </si>
  <si>
    <t>113023_SPC_2</t>
  </si>
  <si>
    <t>HOBO REPLACED WITH SOLINST LEVELOGGER AND BARO LOGGER IN SAME LOCATION. LOGGER STILL OUT OF WATER</t>
  </si>
  <si>
    <t>12/4/23 (SRP) 12/5/23 (Nox)</t>
  </si>
  <si>
    <t>W05093</t>
  </si>
  <si>
    <t>113023_SPC_4</t>
  </si>
  <si>
    <t>HOBO REPLACED WITH SOLINST LEVELOGGER</t>
  </si>
  <si>
    <t>W05094</t>
  </si>
  <si>
    <t>113023_SPC_5</t>
  </si>
  <si>
    <t>W05095</t>
  </si>
  <si>
    <t>113023_SPC_6</t>
  </si>
  <si>
    <t>W05096</t>
  </si>
  <si>
    <t>113023_SPC_7</t>
  </si>
  <si>
    <t>W05101</t>
  </si>
  <si>
    <t>121923_SPC_2</t>
  </si>
  <si>
    <t>LOGGER STILL OUT OF WATER</t>
  </si>
  <si>
    <t>W05102</t>
  </si>
  <si>
    <t>121923_SPC_4</t>
  </si>
  <si>
    <t>W05109</t>
  </si>
  <si>
    <t>121923_SPC_5</t>
  </si>
  <si>
    <t>W05110</t>
  </si>
  <si>
    <t>121923_SPC_6</t>
  </si>
  <si>
    <t>W05111</t>
  </si>
  <si>
    <t>121923_SPC_7</t>
  </si>
  <si>
    <t>W05069</t>
  </si>
  <si>
    <t>011524_SPC_1</t>
  </si>
  <si>
    <t>falling limb - 1in of precip in 24hrs</t>
  </si>
  <si>
    <t>W05070</t>
  </si>
  <si>
    <t>011524_SPC_2</t>
  </si>
  <si>
    <t>W05071</t>
  </si>
  <si>
    <t>011524_SPC_3</t>
  </si>
  <si>
    <t>2/1/2024 (NOX) 9/16/24 (SRP)</t>
  </si>
  <si>
    <t>W05072</t>
  </si>
  <si>
    <t>011524_SPC_4</t>
  </si>
  <si>
    <t>W05073</t>
  </si>
  <si>
    <t>011524_SPC_5</t>
  </si>
  <si>
    <t>W05074</t>
  </si>
  <si>
    <t>011524_SPC_6</t>
  </si>
  <si>
    <t>W05075</t>
  </si>
  <si>
    <t>011524_SPC_7</t>
  </si>
  <si>
    <t>Field Duplicate - Springcreek</t>
  </si>
  <si>
    <t>Dupe</t>
  </si>
  <si>
    <t>W05081</t>
  </si>
  <si>
    <t>011524_SPC_DUPE1</t>
  </si>
  <si>
    <t>falling limb - 1in of precip in 24hrs. no physiochemical measurements taken. Duplicate of springcreek sample</t>
  </si>
  <si>
    <t>W05210</t>
  </si>
  <si>
    <t>021524_SPC_1</t>
  </si>
  <si>
    <t>W05255</t>
  </si>
  <si>
    <t>021524_SPC_2</t>
  </si>
  <si>
    <t>W05254</t>
  </si>
  <si>
    <t>021524_SPC_3</t>
  </si>
  <si>
    <t>Large amount of algae on the pool bottom</t>
  </si>
  <si>
    <t>W05172</t>
  </si>
  <si>
    <t>021524_SPC_4</t>
  </si>
  <si>
    <t>W05160</t>
  </si>
  <si>
    <t>021524_SPC_5</t>
  </si>
  <si>
    <t>W05158</t>
  </si>
  <si>
    <t>021524_SPC_6</t>
  </si>
  <si>
    <t>W05084</t>
  </si>
  <si>
    <t>021524_SPC_7</t>
  </si>
  <si>
    <t>Blank</t>
  </si>
  <si>
    <t>W05303</t>
  </si>
  <si>
    <t>021524_SPC_BLANK</t>
  </si>
  <si>
    <t>Duplicate</t>
  </si>
  <si>
    <t>W05162</t>
  </si>
  <si>
    <t>021524_SPC_DUPE</t>
  </si>
  <si>
    <t>W05319</t>
  </si>
  <si>
    <t>031424_SPC_1</t>
  </si>
  <si>
    <t>W05320</t>
  </si>
  <si>
    <t>031424_SPC_2</t>
  </si>
  <si>
    <t>W05321</t>
  </si>
  <si>
    <t>031424_SPC_3</t>
  </si>
  <si>
    <t>W05322</t>
  </si>
  <si>
    <t>031424_SPC_4</t>
  </si>
  <si>
    <t>W05323</t>
  </si>
  <si>
    <t>031424_SPC_5</t>
  </si>
  <si>
    <t>W05324</t>
  </si>
  <si>
    <t>031424_SPC_6</t>
  </si>
  <si>
    <t>W05325</t>
  </si>
  <si>
    <t>031424_SPC_7</t>
  </si>
  <si>
    <t>W05326</t>
  </si>
  <si>
    <t>031424_SPC_DUPE</t>
  </si>
  <si>
    <t>W05315</t>
  </si>
  <si>
    <t>040424_SPC_1</t>
  </si>
  <si>
    <t>usgs troy gmr gage reached 12.7 ft. flowing too fast to get water depth. Taken from the road</t>
  </si>
  <si>
    <t>4/24/24 (TP) 4/25/24 (TN)</t>
  </si>
  <si>
    <t>W05316</t>
  </si>
  <si>
    <t>040424_SPC_2</t>
  </si>
  <si>
    <t>WATER LEVEL TOO HIGH TO ACCESS SAMPLING LOCATION</t>
  </si>
  <si>
    <t>W05318</t>
  </si>
  <si>
    <t>040424_SPC_4</t>
  </si>
  <si>
    <t>W05328</t>
  </si>
  <si>
    <t>040424_SPC_6</t>
  </si>
  <si>
    <t>9/19/24 (TP) 4/25/24 (TN)</t>
  </si>
  <si>
    <t>W05329</t>
  </si>
  <si>
    <t>040424_SPC_7</t>
  </si>
  <si>
    <t>Duplicate - Great Miami River (Downstream at Barbie Memorial Park)</t>
  </si>
  <si>
    <t>W05330</t>
  </si>
  <si>
    <t>040424_SPC_DUPE</t>
  </si>
  <si>
    <t>duplicate of great maimi river (downstream at barbie park)</t>
  </si>
  <si>
    <t>W05317</t>
  </si>
  <si>
    <t>041624_SPC_1</t>
  </si>
  <si>
    <t>05.24.2024</t>
  </si>
  <si>
    <t>4/23/24 (TN) 4/26/24 (TP)</t>
  </si>
  <si>
    <t>W05327</t>
  </si>
  <si>
    <t>041624_SPC_2</t>
  </si>
  <si>
    <t>W05351</t>
  </si>
  <si>
    <t>041624_SPC_3</t>
  </si>
  <si>
    <t>water connection to both north and south pool</t>
  </si>
  <si>
    <t>W05353</t>
  </si>
  <si>
    <t>041624_SPC_4</t>
  </si>
  <si>
    <t>W05436</t>
  </si>
  <si>
    <t>041624_SPC_5</t>
  </si>
  <si>
    <t>W03437</t>
  </si>
  <si>
    <t>041624_SPC_6</t>
  </si>
  <si>
    <t>Sticker said W05437 which was filled out for SEAL. Survey was filled out as W03437. Sample ID number was then changed to W03437 to reflect the survey</t>
  </si>
  <si>
    <t>W05438</t>
  </si>
  <si>
    <t>041624_SPC_7</t>
  </si>
  <si>
    <t>Duplicate - Springcreek (Upstream of SC Connector)</t>
  </si>
  <si>
    <t>W05439</t>
  </si>
  <si>
    <t>041624_SPC_DUPE</t>
  </si>
  <si>
    <t>field duplicate of springcreek site 1</t>
  </si>
  <si>
    <t>4/24/24 (TP) 9/19/24 (TN)</t>
  </si>
  <si>
    <t>W05217</t>
  </si>
  <si>
    <t>052024_SPC_1</t>
  </si>
  <si>
    <t>NOT FLOWING INTO WETLAND</t>
  </si>
  <si>
    <t>05.28.24</t>
  </si>
  <si>
    <t>W05218</t>
  </si>
  <si>
    <t>052024_SPC_2</t>
  </si>
  <si>
    <t>FLOWING INTO CONNECTING CHANNEL. ALGAE AND VEGETATION GROWTH</t>
  </si>
  <si>
    <t>W05220</t>
  </si>
  <si>
    <t>052024_SPC_3</t>
  </si>
  <si>
    <t>FLOWING INTO GMR POOL. ALGAE AND VEGETATION GROWTH</t>
  </si>
  <si>
    <t>W05226</t>
  </si>
  <si>
    <t>052024_SPC_4</t>
  </si>
  <si>
    <t>W05227</t>
  </si>
  <si>
    <t>052024_SPC_5</t>
  </si>
  <si>
    <t>not flowing into wetland</t>
  </si>
  <si>
    <t>W05235</t>
  </si>
  <si>
    <t>052024_SPC_6</t>
  </si>
  <si>
    <t>W05238</t>
  </si>
  <si>
    <t>052024_SPC_7</t>
  </si>
  <si>
    <t>Field Blank</t>
  </si>
  <si>
    <t>W03024</t>
  </si>
  <si>
    <t>052024_SPC_BLANK</t>
  </si>
  <si>
    <t>field blank. DI water filtered in the field</t>
  </si>
  <si>
    <t>W05480</t>
  </si>
  <si>
    <t>052024_SPC_DUPE</t>
  </si>
  <si>
    <t>W03048</t>
  </si>
  <si>
    <t>061724_SPC_1</t>
  </si>
  <si>
    <t>W03049</t>
  </si>
  <si>
    <t>061724_SPC_2</t>
  </si>
  <si>
    <t>W03050</t>
  </si>
  <si>
    <t>061724_SPC_3</t>
  </si>
  <si>
    <t>W03051</t>
  </si>
  <si>
    <t>061724_SPC_4</t>
  </si>
  <si>
    <t>W03052</t>
  </si>
  <si>
    <t>061724_SPC_5</t>
  </si>
  <si>
    <t>W03053</t>
  </si>
  <si>
    <t>061724_SPC_6</t>
  </si>
  <si>
    <t>W03054</t>
  </si>
  <si>
    <t>061724_SPC_7</t>
  </si>
  <si>
    <t>W03102</t>
  </si>
  <si>
    <t>061724_SPC_BLANK</t>
  </si>
  <si>
    <t>061724_SPC_DUPE</t>
  </si>
  <si>
    <t>W03157</t>
  </si>
  <si>
    <t>071524_SPC_1</t>
  </si>
  <si>
    <t>W03163</t>
  </si>
  <si>
    <t>071524_SPC_2</t>
  </si>
  <si>
    <t>W03166</t>
  </si>
  <si>
    <t>071524_SPC_4</t>
  </si>
  <si>
    <t>W03169</t>
  </si>
  <si>
    <t>071524_SPC_5</t>
  </si>
  <si>
    <t>W03187</t>
  </si>
  <si>
    <t>071524_SPC_6</t>
  </si>
  <si>
    <t>W03188</t>
  </si>
  <si>
    <t>071524_SPC_7</t>
  </si>
  <si>
    <t>W03191</t>
  </si>
  <si>
    <t>071524_SPC_DUPE</t>
  </si>
  <si>
    <t>field duplicate of great maimi river upstream site 1. raw bottle was not filled while sampling</t>
  </si>
  <si>
    <t>W03068</t>
  </si>
  <si>
    <t>081924_SPC_2</t>
  </si>
  <si>
    <t>W03070</t>
  </si>
  <si>
    <t>081924_SPC_4</t>
  </si>
  <si>
    <t>W03071</t>
  </si>
  <si>
    <t>081924_SPC_5</t>
  </si>
  <si>
    <t>W03072</t>
  </si>
  <si>
    <t>081924_SPC_6</t>
  </si>
  <si>
    <t>W03073</t>
  </si>
  <si>
    <t>081924_SPC_7</t>
  </si>
  <si>
    <t>W03074</t>
  </si>
  <si>
    <t>081924_SPC_DUPE</t>
  </si>
  <si>
    <t>FIELD DUPLICATE OF GREAT MIAMI RIVER AT BARBIE PARK</t>
  </si>
  <si>
    <t>W03228</t>
  </si>
  <si>
    <t>091724_SPC_2</t>
  </si>
  <si>
    <t>SOLINST LOGGER OUT OF WATER</t>
  </si>
  <si>
    <t>W03231</t>
  </si>
  <si>
    <t>091724_SPC_4</t>
  </si>
  <si>
    <t>SOLINST LOGGER ALMOST OUT OF WATER</t>
  </si>
  <si>
    <t>W03232</t>
  </si>
  <si>
    <t>091724_SPC_5</t>
  </si>
  <si>
    <t>W03233</t>
  </si>
  <si>
    <t>091724_SPC_6</t>
  </si>
  <si>
    <t>W03234</t>
  </si>
  <si>
    <t>091724_SPC_7</t>
  </si>
  <si>
    <t>Duplicate - Great Miami River (Wetland inflow)</t>
  </si>
  <si>
    <t>DUPE</t>
  </si>
  <si>
    <t>W03235</t>
  </si>
  <si>
    <t>091724_SPC_DUPE</t>
  </si>
  <si>
    <t>FIELD DUPLICATE OF GREAT MIAMI RIVER AT WETLAND INFLOW</t>
  </si>
  <si>
    <t>W03259</t>
  </si>
  <si>
    <t>101524_SPC_2</t>
  </si>
  <si>
    <t>W03262</t>
  </si>
  <si>
    <t>101524_SPC_4</t>
  </si>
  <si>
    <t>W03254</t>
  </si>
  <si>
    <t>101524_SPC_5</t>
  </si>
  <si>
    <t>W03340</t>
  </si>
  <si>
    <t>101524_SPC_6</t>
  </si>
  <si>
    <t>W03343</t>
  </si>
  <si>
    <t>101524_SPC_7</t>
  </si>
  <si>
    <t>Duplicate - South Pool (Near GMR Connector)</t>
  </si>
  <si>
    <t>W03342</t>
  </si>
  <si>
    <t>101524_SPC_DUPE</t>
  </si>
  <si>
    <t>FIELD DUPLICATE OF South Pool (Near GMR Connector)</t>
  </si>
  <si>
    <t>W03347</t>
  </si>
  <si>
    <t>111224_SPC_2</t>
  </si>
  <si>
    <t>W03364</t>
  </si>
  <si>
    <t>111224_SPC_4</t>
  </si>
  <si>
    <t>W03367</t>
  </si>
  <si>
    <t>111224_SPC_5</t>
  </si>
  <si>
    <t>111224_SPC_6</t>
  </si>
  <si>
    <t>W03452</t>
  </si>
  <si>
    <t>111224_SPC_7</t>
  </si>
  <si>
    <t>W03455</t>
  </si>
  <si>
    <t>111224_SPC_DUPE</t>
  </si>
  <si>
    <t>FIELD DUPLICATE OF GREAT MIAMI RIVER DOWNSTREAM</t>
  </si>
  <si>
    <t>W03483</t>
  </si>
  <si>
    <t>121024_SPC_2</t>
  </si>
  <si>
    <t>TP 12/12/24 TN 12/17/24</t>
  </si>
  <si>
    <t>W03487</t>
  </si>
  <si>
    <t>121024_SPC_4</t>
  </si>
  <si>
    <t>W03482</t>
  </si>
  <si>
    <t>121024_SPC_5</t>
  </si>
  <si>
    <t>W03495</t>
  </si>
  <si>
    <t>121024_SPC_6</t>
  </si>
  <si>
    <t>W03492</t>
  </si>
  <si>
    <t>121024_SPC_7</t>
  </si>
  <si>
    <t>W03473</t>
  </si>
  <si>
    <t>121024_SPC_DUPE</t>
  </si>
  <si>
    <t>Site</t>
  </si>
  <si>
    <t>Sampling Location Description</t>
  </si>
  <si>
    <t>Location Number</t>
  </si>
  <si>
    <t>QR Code</t>
  </si>
  <si>
    <t>Sample Label</t>
  </si>
  <si>
    <t>Date</t>
  </si>
  <si>
    <t>Season</t>
  </si>
  <si>
    <t>Lake/Dayton</t>
  </si>
  <si>
    <t>SRP mg P/L</t>
  </si>
  <si>
    <t>N0x mg N/L</t>
  </si>
  <si>
    <t>Urea mg N/L</t>
  </si>
  <si>
    <t>NH4 mg N/L</t>
  </si>
  <si>
    <t>TN mg N/L</t>
  </si>
  <si>
    <t>TP mg P/L</t>
  </si>
  <si>
    <t>Water Depth (cm)</t>
  </si>
  <si>
    <t>Temp (°C)</t>
  </si>
  <si>
    <t>pH</t>
  </si>
  <si>
    <t>DO mgL</t>
  </si>
  <si>
    <t>DO (%Sat)</t>
  </si>
  <si>
    <t>Conductivity (µS/cm)</t>
  </si>
  <si>
    <t>Turbidity (FNU)</t>
  </si>
  <si>
    <t>Notes</t>
  </si>
  <si>
    <t>Is the data in Survey123?</t>
  </si>
  <si>
    <t>NOx/SRP Analysis Date</t>
  </si>
  <si>
    <t>TN/TP Analysis Date</t>
  </si>
  <si>
    <t>NH4+ Analysis Date</t>
  </si>
  <si>
    <t>Urea Analysis Date</t>
  </si>
  <si>
    <t>CalendarYear</t>
  </si>
  <si>
    <t>WaterYear</t>
  </si>
  <si>
    <t>WaterSeason</t>
  </si>
  <si>
    <t>NO SAMPLE - concs for site 4 applied for load calcs</t>
  </si>
  <si>
    <t>change in GMR Volume</t>
  </si>
  <si>
    <t>Change in SPC Volume</t>
  </si>
  <si>
    <t>Calendar Season</t>
  </si>
  <si>
    <t>Calendar Year</t>
  </si>
  <si>
    <t>Water Year</t>
  </si>
  <si>
    <t>Water Season</t>
  </si>
  <si>
    <t>Row Labels</t>
  </si>
  <si>
    <t>(blank)</t>
  </si>
  <si>
    <t>Grand Total</t>
  </si>
  <si>
    <t>2024 Calendar Year and Ag Seasons</t>
  </si>
  <si>
    <t>Avg Conc (mg/L)</t>
  </si>
  <si>
    <t>Std Dev (mg/L)</t>
  </si>
  <si>
    <t>% Conc Red</t>
  </si>
  <si>
    <t>SRP</t>
  </si>
  <si>
    <t>TP</t>
  </si>
  <si>
    <t>Nox</t>
  </si>
  <si>
    <t>TN</t>
  </si>
  <si>
    <t>SPC Pool</t>
  </si>
  <si>
    <t>GMR</t>
  </si>
  <si>
    <t>SPC</t>
  </si>
  <si>
    <t>GMR Pool</t>
  </si>
  <si>
    <t>2024 Water Year and Seasons</t>
  </si>
  <si>
    <t>Sum of Inflow</t>
  </si>
  <si>
    <t>Sum of Outflow</t>
  </si>
  <si>
    <t>Sum of Flows</t>
  </si>
  <si>
    <t>Inflow Total</t>
  </si>
  <si>
    <t>Outflow Total</t>
  </si>
  <si>
    <t>*missing 4 days</t>
  </si>
  <si>
    <t>*missing Dec</t>
  </si>
  <si>
    <t>2024Calendar Year</t>
  </si>
  <si>
    <t>2024Water Year</t>
  </si>
  <si>
    <t>Load Reduced (lbs) Difference Between Upstream and Wetland</t>
  </si>
  <si>
    <t>2023 Water Year and Seasons</t>
  </si>
  <si>
    <t>GMR Covered Bridge</t>
  </si>
  <si>
    <t>GMR Barbie Park</t>
  </si>
  <si>
    <t>2023Water Year</t>
  </si>
  <si>
    <t xml:space="preserve">2. Hydrology was copied and pasted into spreadsheet. Data includes average daily volumes (calc from HOBO and bathymetry data) for Great Miami River Pool and Springcreek Pool. </t>
  </si>
  <si>
    <t xml:space="preserve">, and Downstream Great Miami River. </t>
  </si>
  <si>
    <t>Seasonal Inflow Volumes were calculated by adding together all the positive daily change in volumes and seasonal outflow volumes were</t>
  </si>
  <si>
    <t>4. Seasonal load reduced was calculated for both Springcreek and Great Miami River. Equation: (seasonal river conc-seasonal pool conc)*seasonal pool inflow volume</t>
  </si>
  <si>
    <t>3. 2024 Seasonal average nutrient concentrations were calculated for Springcreek, Springcreek Pool, Great Miami River, Great Miami River Pool, Upstream Great Miami River</t>
  </si>
  <si>
    <t xml:space="preserve">calculated by adding together all the negative daily change in volumes. Daily volume change calculated as (avg daily volume - previous day avg daily volume). </t>
  </si>
  <si>
    <t>**there are brief periods of time (only during extreme flow events and only lasting a week or less) where some of GMR pool volume is not just river, it could also be overflow from SPC Pool</t>
  </si>
  <si>
    <t>NH4</t>
  </si>
  <si>
    <t>2022 Water Year Fall Springcreek Concentrations</t>
  </si>
  <si>
    <t>2022 Water Year Fall Springcreek Std Devs</t>
  </si>
  <si>
    <t>Overall</t>
  </si>
  <si>
    <t>1. Nutrient concentrations were copied and pasted into spreadsheet. Concentrations BDL were replaced with 1/2BDL</t>
  </si>
  <si>
    <t>Detection limits are as follows: SRP 0.03, TP 0.1, Nox AQ1 0.06, Nox AQ300 0.04,TN 0.25, NH4 latchet 0.001, NH4 AQ1 0.02, NH4 aq300 0.01</t>
  </si>
  <si>
    <t>Both</t>
  </si>
  <si>
    <t>Annual</t>
  </si>
  <si>
    <t>Average of SRP mg P/L</t>
  </si>
  <si>
    <t>Average of TP mg P/L</t>
  </si>
  <si>
    <t>Average of N0x mg N/L</t>
  </si>
  <si>
    <t>Average of TN mg N/L</t>
  </si>
  <si>
    <t>Average of NH4 mg N/L</t>
  </si>
  <si>
    <t>Sum of GMR at Wetland (CFS)</t>
  </si>
  <si>
    <t>Sum of SPC at Wetland (CFS)</t>
  </si>
  <si>
    <t>Sum of GMR at Wetland (gallons)</t>
  </si>
  <si>
    <t>Sum of SPC at Wetland (gallons)</t>
  </si>
  <si>
    <t>% SPC Flows Captured</t>
  </si>
  <si>
    <t>% Flows GMR Captured</t>
  </si>
  <si>
    <t xml:space="preserve">Both </t>
  </si>
  <si>
    <t>Great Miami River</t>
  </si>
  <si>
    <t>SRP-P</t>
  </si>
  <si>
    <t>TP-P</t>
  </si>
  <si>
    <t>NOx-N</t>
  </si>
  <si>
    <t>TN-N</t>
  </si>
  <si>
    <t>Load Retained (lbs)</t>
  </si>
  <si>
    <r>
      <t>NH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>-N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</si>
</sst>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2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5" borderId="0" xfId="0" applyFill="1"/>
    <xf numFmtId="3" fontId="0" fillId="0" borderId="0" xfId="0" applyNumberFormat="1"/>
    <xf numFmtId="3" fontId="0" fillId="0" borderId="4" xfId="1" applyNumberFormat="1" applyFont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3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/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2" fontId="0" fillId="0" borderId="1" xfId="0" applyNumberFormat="1" applyBorder="1"/>
    <xf numFmtId="164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6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7" borderId="1" xfId="0" applyNumberFormat="1" applyFill="1" applyBorder="1"/>
    <xf numFmtId="2" fontId="0" fillId="7" borderId="1" xfId="0" applyNumberFormat="1" applyFill="1" applyBorder="1"/>
    <xf numFmtId="3" fontId="0" fillId="0" borderId="1" xfId="0" applyNumberFormat="1" applyBorder="1"/>
    <xf numFmtId="43" fontId="0" fillId="0" borderId="0" xfId="1" applyFont="1"/>
    <xf numFmtId="43" fontId="0" fillId="0" borderId="0" xfId="0" applyNumberFormat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3" fontId="7" fillId="0" borderId="20" xfId="0" applyNumberFormat="1" applyFont="1" applyBorder="1" applyAlignment="1">
      <alignment horizontal="center" vertical="center"/>
    </xf>
    <xf numFmtId="3" fontId="7" fillId="0" borderId="22" xfId="0" applyNumberFormat="1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21807800340743E-2"/>
          <c:y val="3.9999061418910159E-2"/>
          <c:w val="0.89747432886678635"/>
          <c:h val="0.81447373656273236"/>
        </c:manualLayout>
      </c:layout>
      <c:lineChart>
        <c:grouping val="standard"/>
        <c:varyColors val="0"/>
        <c:ser>
          <c:idx val="0"/>
          <c:order val="0"/>
          <c:tx>
            <c:v>Great Miami River at Wetland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Sheet1!$A$3:$A$288</c:f>
              <c:numCache>
                <c:formatCode>m/d/yyyy</c:formatCode>
                <c:ptCount val="286"/>
                <c:pt idx="0">
                  <c:v>44459</c:v>
                </c:pt>
                <c:pt idx="1">
                  <c:v>44487</c:v>
                </c:pt>
                <c:pt idx="2">
                  <c:v>44494</c:v>
                </c:pt>
                <c:pt idx="3">
                  <c:v>44495</c:v>
                </c:pt>
                <c:pt idx="4">
                  <c:v>44508</c:v>
                </c:pt>
                <c:pt idx="5">
                  <c:v>44532</c:v>
                </c:pt>
                <c:pt idx="6">
                  <c:v>44550</c:v>
                </c:pt>
                <c:pt idx="7">
                  <c:v>44564</c:v>
                </c:pt>
                <c:pt idx="8">
                  <c:v>44613</c:v>
                </c:pt>
                <c:pt idx="9">
                  <c:v>44641</c:v>
                </c:pt>
                <c:pt idx="10">
                  <c:v>44670</c:v>
                </c:pt>
                <c:pt idx="11">
                  <c:v>44701</c:v>
                </c:pt>
                <c:pt idx="12">
                  <c:v>44748</c:v>
                </c:pt>
                <c:pt idx="13">
                  <c:v>44778</c:v>
                </c:pt>
                <c:pt idx="14">
                  <c:v>44811</c:v>
                </c:pt>
                <c:pt idx="15">
                  <c:v>44837</c:v>
                </c:pt>
                <c:pt idx="16">
                  <c:v>44867</c:v>
                </c:pt>
                <c:pt idx="17">
                  <c:v>44902</c:v>
                </c:pt>
                <c:pt idx="18">
                  <c:v>44931</c:v>
                </c:pt>
                <c:pt idx="19">
                  <c:v>44966</c:v>
                </c:pt>
                <c:pt idx="20">
                  <c:v>44970</c:v>
                </c:pt>
                <c:pt idx="21">
                  <c:v>44987</c:v>
                </c:pt>
                <c:pt idx="22">
                  <c:v>45028</c:v>
                </c:pt>
                <c:pt idx="23">
                  <c:v>45070</c:v>
                </c:pt>
                <c:pt idx="24">
                  <c:v>45084</c:v>
                </c:pt>
                <c:pt idx="25">
                  <c:v>45105</c:v>
                </c:pt>
                <c:pt idx="26">
                  <c:v>45121</c:v>
                </c:pt>
                <c:pt idx="27">
                  <c:v>45145</c:v>
                </c:pt>
                <c:pt idx="28">
                  <c:v>45153</c:v>
                </c:pt>
                <c:pt idx="29">
                  <c:v>45183</c:v>
                </c:pt>
                <c:pt idx="30">
                  <c:v>45229</c:v>
                </c:pt>
                <c:pt idx="31">
                  <c:v>45260</c:v>
                </c:pt>
                <c:pt idx="32">
                  <c:v>45279</c:v>
                </c:pt>
                <c:pt idx="33">
                  <c:v>45306</c:v>
                </c:pt>
                <c:pt idx="34">
                  <c:v>45337</c:v>
                </c:pt>
                <c:pt idx="35">
                  <c:v>45365</c:v>
                </c:pt>
                <c:pt idx="36">
                  <c:v>45386</c:v>
                </c:pt>
                <c:pt idx="37">
                  <c:v>45398</c:v>
                </c:pt>
                <c:pt idx="38">
                  <c:v>45432</c:v>
                </c:pt>
                <c:pt idx="39">
                  <c:v>45460</c:v>
                </c:pt>
                <c:pt idx="40">
                  <c:v>45488</c:v>
                </c:pt>
                <c:pt idx="41">
                  <c:v>45523</c:v>
                </c:pt>
                <c:pt idx="42">
                  <c:v>45552</c:v>
                </c:pt>
                <c:pt idx="43">
                  <c:v>45580</c:v>
                </c:pt>
                <c:pt idx="44">
                  <c:v>45608</c:v>
                </c:pt>
                <c:pt idx="45">
                  <c:v>45636</c:v>
                </c:pt>
              </c:numCache>
            </c:numRef>
          </c:cat>
          <c:val>
            <c:numRef>
              <c:f>Sheet1!$B$3:$B$288</c:f>
              <c:numCache>
                <c:formatCode>General</c:formatCode>
                <c:ptCount val="286"/>
                <c:pt idx="0">
                  <c:v>1.115</c:v>
                </c:pt>
                <c:pt idx="1">
                  <c:v>0.36699999999999999</c:v>
                </c:pt>
                <c:pt idx="2">
                  <c:v>5.4980000000000002</c:v>
                </c:pt>
                <c:pt idx="3">
                  <c:v>8.3279999999999994</c:v>
                </c:pt>
                <c:pt idx="4">
                  <c:v>3.7389999999999999</c:v>
                </c:pt>
                <c:pt idx="5">
                  <c:v>3.359</c:v>
                </c:pt>
                <c:pt idx="6">
                  <c:v>6.452</c:v>
                </c:pt>
                <c:pt idx="7">
                  <c:v>4.4850000000000003</c:v>
                </c:pt>
                <c:pt idx="8">
                  <c:v>4.8310000000000004</c:v>
                </c:pt>
                <c:pt idx="9">
                  <c:v>5.609</c:v>
                </c:pt>
                <c:pt idx="10">
                  <c:v>4.6180000000000003</c:v>
                </c:pt>
                <c:pt idx="11">
                  <c:v>3.4380000000000002</c:v>
                </c:pt>
                <c:pt idx="12">
                  <c:v>3.198</c:v>
                </c:pt>
                <c:pt idx="13">
                  <c:v>1.0640000000000001</c:v>
                </c:pt>
                <c:pt idx="14">
                  <c:v>3.379</c:v>
                </c:pt>
                <c:pt idx="15">
                  <c:v>1.577</c:v>
                </c:pt>
                <c:pt idx="16">
                  <c:v>1.2569999999999999</c:v>
                </c:pt>
                <c:pt idx="17">
                  <c:v>1.5649999999999999</c:v>
                </c:pt>
                <c:pt idx="18">
                  <c:v>7.7869999999999999</c:v>
                </c:pt>
                <c:pt idx="19">
                  <c:v>3.4860000000000002</c:v>
                </c:pt>
                <c:pt idx="20">
                  <c:v>5.15</c:v>
                </c:pt>
                <c:pt idx="21">
                  <c:v>7.1539999999999999</c:v>
                </c:pt>
                <c:pt idx="22">
                  <c:v>4.3150000000000004</c:v>
                </c:pt>
                <c:pt idx="23">
                  <c:v>7.3920000000000003</c:v>
                </c:pt>
                <c:pt idx="24">
                  <c:v>2.2090000000000001</c:v>
                </c:pt>
                <c:pt idx="25">
                  <c:v>4.4829999999999997</c:v>
                </c:pt>
                <c:pt idx="26">
                  <c:v>3.391</c:v>
                </c:pt>
                <c:pt idx="27">
                  <c:v>1.595</c:v>
                </c:pt>
                <c:pt idx="28">
                  <c:v>1.9750000000000001</c:v>
                </c:pt>
                <c:pt idx="29">
                  <c:v>1.5069999999999999</c:v>
                </c:pt>
                <c:pt idx="30">
                  <c:v>1.341</c:v>
                </c:pt>
                <c:pt idx="31">
                  <c:v>3.1739999999999999</c:v>
                </c:pt>
                <c:pt idx="32">
                  <c:v>3.4609999999999999</c:v>
                </c:pt>
                <c:pt idx="33">
                  <c:v>8.3339999999999996</c:v>
                </c:pt>
                <c:pt idx="34">
                  <c:v>4.548</c:v>
                </c:pt>
                <c:pt idx="35">
                  <c:v>6.99</c:v>
                </c:pt>
                <c:pt idx="37">
                  <c:v>4.7149999999999999</c:v>
                </c:pt>
                <c:pt idx="38">
                  <c:v>5.4320000000000004</c:v>
                </c:pt>
                <c:pt idx="39">
                  <c:v>3.7469999999999999</c:v>
                </c:pt>
                <c:pt idx="40">
                  <c:v>6.0069999999999997</c:v>
                </c:pt>
                <c:pt idx="41">
                  <c:v>1.496</c:v>
                </c:pt>
                <c:pt idx="42">
                  <c:v>2.3519999999999999</c:v>
                </c:pt>
                <c:pt idx="43">
                  <c:v>1.8340000000000001</c:v>
                </c:pt>
                <c:pt idx="44">
                  <c:v>1.214</c:v>
                </c:pt>
                <c:pt idx="45">
                  <c:v>1.8360000000000001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9-46C6-A1DF-9C22E44135F8}"/>
            </c:ext>
          </c:extLst>
        </c:ser>
        <c:ser>
          <c:idx val="1"/>
          <c:order val="1"/>
          <c:tx>
            <c:v>Great Miami River Upstream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Sheet1!$A$3:$A$288</c:f>
              <c:numCache>
                <c:formatCode>m/d/yyyy</c:formatCode>
                <c:ptCount val="286"/>
                <c:pt idx="0">
                  <c:v>44459</c:v>
                </c:pt>
                <c:pt idx="1">
                  <c:v>44487</c:v>
                </c:pt>
                <c:pt idx="2">
                  <c:v>44494</c:v>
                </c:pt>
                <c:pt idx="3">
                  <c:v>44495</c:v>
                </c:pt>
                <c:pt idx="4">
                  <c:v>44508</c:v>
                </c:pt>
                <c:pt idx="5">
                  <c:v>44532</c:v>
                </c:pt>
                <c:pt idx="6">
                  <c:v>44550</c:v>
                </c:pt>
                <c:pt idx="7">
                  <c:v>44564</c:v>
                </c:pt>
                <c:pt idx="8">
                  <c:v>44613</c:v>
                </c:pt>
                <c:pt idx="9">
                  <c:v>44641</c:v>
                </c:pt>
                <c:pt idx="10">
                  <c:v>44670</c:v>
                </c:pt>
                <c:pt idx="11">
                  <c:v>44701</c:v>
                </c:pt>
                <c:pt idx="12">
                  <c:v>44748</c:v>
                </c:pt>
                <c:pt idx="13">
                  <c:v>44778</c:v>
                </c:pt>
                <c:pt idx="14">
                  <c:v>44811</c:v>
                </c:pt>
                <c:pt idx="15">
                  <c:v>44837</c:v>
                </c:pt>
                <c:pt idx="16">
                  <c:v>44867</c:v>
                </c:pt>
                <c:pt idx="17">
                  <c:v>44902</c:v>
                </c:pt>
                <c:pt idx="18">
                  <c:v>44931</c:v>
                </c:pt>
                <c:pt idx="19">
                  <c:v>44966</c:v>
                </c:pt>
                <c:pt idx="20">
                  <c:v>44970</c:v>
                </c:pt>
                <c:pt idx="21">
                  <c:v>44987</c:v>
                </c:pt>
                <c:pt idx="22">
                  <c:v>45028</c:v>
                </c:pt>
                <c:pt idx="23">
                  <c:v>45070</c:v>
                </c:pt>
                <c:pt idx="24">
                  <c:v>45084</c:v>
                </c:pt>
                <c:pt idx="25">
                  <c:v>45105</c:v>
                </c:pt>
                <c:pt idx="26">
                  <c:v>45121</c:v>
                </c:pt>
                <c:pt idx="27">
                  <c:v>45145</c:v>
                </c:pt>
                <c:pt idx="28">
                  <c:v>45153</c:v>
                </c:pt>
                <c:pt idx="29">
                  <c:v>45183</c:v>
                </c:pt>
                <c:pt idx="30">
                  <c:v>45229</c:v>
                </c:pt>
                <c:pt idx="31">
                  <c:v>45260</c:v>
                </c:pt>
                <c:pt idx="32">
                  <c:v>45279</c:v>
                </c:pt>
                <c:pt idx="33">
                  <c:v>45306</c:v>
                </c:pt>
                <c:pt idx="34">
                  <c:v>45337</c:v>
                </c:pt>
                <c:pt idx="35">
                  <c:v>45365</c:v>
                </c:pt>
                <c:pt idx="36">
                  <c:v>45386</c:v>
                </c:pt>
                <c:pt idx="37">
                  <c:v>45398</c:v>
                </c:pt>
                <c:pt idx="38">
                  <c:v>45432</c:v>
                </c:pt>
                <c:pt idx="39">
                  <c:v>45460</c:v>
                </c:pt>
                <c:pt idx="40">
                  <c:v>45488</c:v>
                </c:pt>
                <c:pt idx="41">
                  <c:v>45523</c:v>
                </c:pt>
                <c:pt idx="42">
                  <c:v>45552</c:v>
                </c:pt>
                <c:pt idx="43">
                  <c:v>45580</c:v>
                </c:pt>
                <c:pt idx="44">
                  <c:v>45608</c:v>
                </c:pt>
                <c:pt idx="45">
                  <c:v>45636</c:v>
                </c:pt>
              </c:numCache>
            </c:numRef>
          </c:cat>
          <c:val>
            <c:numRef>
              <c:f>Sheet1!$D$3:$D$288</c:f>
              <c:numCache>
                <c:formatCode>General</c:formatCode>
                <c:ptCount val="286"/>
                <c:pt idx="2">
                  <c:v>6.0949999999999998</c:v>
                </c:pt>
                <c:pt idx="3">
                  <c:v>9.343</c:v>
                </c:pt>
                <c:pt idx="4">
                  <c:v>3.56</c:v>
                </c:pt>
                <c:pt idx="5">
                  <c:v>3.0550000000000002</c:v>
                </c:pt>
                <c:pt idx="6">
                  <c:v>7.0590000000000002</c:v>
                </c:pt>
                <c:pt idx="7">
                  <c:v>4.524</c:v>
                </c:pt>
                <c:pt idx="8">
                  <c:v>4.82</c:v>
                </c:pt>
                <c:pt idx="9">
                  <c:v>5.0510000000000002</c:v>
                </c:pt>
                <c:pt idx="10">
                  <c:v>4.5720000000000001</c:v>
                </c:pt>
                <c:pt idx="11">
                  <c:v>2.0209999999999999</c:v>
                </c:pt>
                <c:pt idx="12">
                  <c:v>3.2189999999999999</c:v>
                </c:pt>
                <c:pt idx="13">
                  <c:v>1.9350000000000001</c:v>
                </c:pt>
                <c:pt idx="14">
                  <c:v>3.2930000000000001</c:v>
                </c:pt>
                <c:pt idx="15">
                  <c:v>1.6279999999999999</c:v>
                </c:pt>
                <c:pt idx="16">
                  <c:v>1.5309999999999999</c:v>
                </c:pt>
                <c:pt idx="17">
                  <c:v>1.4079999999999999</c:v>
                </c:pt>
                <c:pt idx="18">
                  <c:v>8.42</c:v>
                </c:pt>
                <c:pt idx="19">
                  <c:v>3.3260000000000001</c:v>
                </c:pt>
                <c:pt idx="20">
                  <c:v>5.577</c:v>
                </c:pt>
                <c:pt idx="21">
                  <c:v>6.4909999999999997</c:v>
                </c:pt>
                <c:pt idx="22">
                  <c:v>4.0270000000000001</c:v>
                </c:pt>
                <c:pt idx="23">
                  <c:v>7.9169999999999998</c:v>
                </c:pt>
                <c:pt idx="24">
                  <c:v>1.6970000000000001</c:v>
                </c:pt>
                <c:pt idx="25">
                  <c:v>4.6840000000000002</c:v>
                </c:pt>
                <c:pt idx="26">
                  <c:v>2.984</c:v>
                </c:pt>
                <c:pt idx="27">
                  <c:v>1.3879999999999999</c:v>
                </c:pt>
                <c:pt idx="28">
                  <c:v>1.403</c:v>
                </c:pt>
                <c:pt idx="29">
                  <c:v>1.2629999999999999</c:v>
                </c:pt>
                <c:pt idx="30">
                  <c:v>1.042</c:v>
                </c:pt>
                <c:pt idx="31">
                  <c:v>2.6509999999999998</c:v>
                </c:pt>
                <c:pt idx="32">
                  <c:v>3.5609999999999999</c:v>
                </c:pt>
                <c:pt idx="33">
                  <c:v>7.9379999999999997</c:v>
                </c:pt>
                <c:pt idx="34">
                  <c:v>4.2119999999999997</c:v>
                </c:pt>
                <c:pt idx="35">
                  <c:v>7.5540000000000003</c:v>
                </c:pt>
                <c:pt idx="36">
                  <c:v>4.1619999999999999</c:v>
                </c:pt>
                <c:pt idx="37">
                  <c:v>4.1079999999999997</c:v>
                </c:pt>
                <c:pt idx="38">
                  <c:v>4.782</c:v>
                </c:pt>
                <c:pt idx="39">
                  <c:v>2.7010000000000001</c:v>
                </c:pt>
                <c:pt idx="40">
                  <c:v>5.7709999999999999</c:v>
                </c:pt>
                <c:pt idx="41">
                  <c:v>2.0139999999999998</c:v>
                </c:pt>
                <c:pt idx="42">
                  <c:v>1.75</c:v>
                </c:pt>
                <c:pt idx="43">
                  <c:v>1.7470000000000001</c:v>
                </c:pt>
                <c:pt idx="44">
                  <c:v>1.788</c:v>
                </c:pt>
                <c:pt idx="45">
                  <c:v>2.645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9-46C6-A1DF-9C22E44135F8}"/>
            </c:ext>
          </c:extLst>
        </c:ser>
        <c:ser>
          <c:idx val="2"/>
          <c:order val="2"/>
          <c:tx>
            <c:v>Great Miami River Downstream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Sheet1!$A$3:$A$288</c:f>
              <c:numCache>
                <c:formatCode>m/d/yyyy</c:formatCode>
                <c:ptCount val="286"/>
                <c:pt idx="0">
                  <c:v>44459</c:v>
                </c:pt>
                <c:pt idx="1">
                  <c:v>44487</c:v>
                </c:pt>
                <c:pt idx="2">
                  <c:v>44494</c:v>
                </c:pt>
                <c:pt idx="3">
                  <c:v>44495</c:v>
                </c:pt>
                <c:pt idx="4">
                  <c:v>44508</c:v>
                </c:pt>
                <c:pt idx="5">
                  <c:v>44532</c:v>
                </c:pt>
                <c:pt idx="6">
                  <c:v>44550</c:v>
                </c:pt>
                <c:pt idx="7">
                  <c:v>44564</c:v>
                </c:pt>
                <c:pt idx="8">
                  <c:v>44613</c:v>
                </c:pt>
                <c:pt idx="9">
                  <c:v>44641</c:v>
                </c:pt>
                <c:pt idx="10">
                  <c:v>44670</c:v>
                </c:pt>
                <c:pt idx="11">
                  <c:v>44701</c:v>
                </c:pt>
                <c:pt idx="12">
                  <c:v>44748</c:v>
                </c:pt>
                <c:pt idx="13">
                  <c:v>44778</c:v>
                </c:pt>
                <c:pt idx="14">
                  <c:v>44811</c:v>
                </c:pt>
                <c:pt idx="15">
                  <c:v>44837</c:v>
                </c:pt>
                <c:pt idx="16">
                  <c:v>44867</c:v>
                </c:pt>
                <c:pt idx="17">
                  <c:v>44902</c:v>
                </c:pt>
                <c:pt idx="18">
                  <c:v>44931</c:v>
                </c:pt>
                <c:pt idx="19">
                  <c:v>44966</c:v>
                </c:pt>
                <c:pt idx="20">
                  <c:v>44970</c:v>
                </c:pt>
                <c:pt idx="21">
                  <c:v>44987</c:v>
                </c:pt>
                <c:pt idx="22">
                  <c:v>45028</c:v>
                </c:pt>
                <c:pt idx="23">
                  <c:v>45070</c:v>
                </c:pt>
                <c:pt idx="24">
                  <c:v>45084</c:v>
                </c:pt>
                <c:pt idx="25">
                  <c:v>45105</c:v>
                </c:pt>
                <c:pt idx="26">
                  <c:v>45121</c:v>
                </c:pt>
                <c:pt idx="27">
                  <c:v>45145</c:v>
                </c:pt>
                <c:pt idx="28">
                  <c:v>45153</c:v>
                </c:pt>
                <c:pt idx="29">
                  <c:v>45183</c:v>
                </c:pt>
                <c:pt idx="30">
                  <c:v>45229</c:v>
                </c:pt>
                <c:pt idx="31">
                  <c:v>45260</c:v>
                </c:pt>
                <c:pt idx="32">
                  <c:v>45279</c:v>
                </c:pt>
                <c:pt idx="33">
                  <c:v>45306</c:v>
                </c:pt>
                <c:pt idx="34">
                  <c:v>45337</c:v>
                </c:pt>
                <c:pt idx="35">
                  <c:v>45365</c:v>
                </c:pt>
                <c:pt idx="36">
                  <c:v>45386</c:v>
                </c:pt>
                <c:pt idx="37">
                  <c:v>45398</c:v>
                </c:pt>
                <c:pt idx="38">
                  <c:v>45432</c:v>
                </c:pt>
                <c:pt idx="39">
                  <c:v>45460</c:v>
                </c:pt>
                <c:pt idx="40">
                  <c:v>45488</c:v>
                </c:pt>
                <c:pt idx="41">
                  <c:v>45523</c:v>
                </c:pt>
                <c:pt idx="42">
                  <c:v>45552</c:v>
                </c:pt>
                <c:pt idx="43">
                  <c:v>45580</c:v>
                </c:pt>
                <c:pt idx="44">
                  <c:v>45608</c:v>
                </c:pt>
                <c:pt idx="45">
                  <c:v>45636</c:v>
                </c:pt>
              </c:numCache>
            </c:numRef>
          </c:cat>
          <c:val>
            <c:numRef>
              <c:f>Sheet1!$F$3:$F$288</c:f>
              <c:numCache>
                <c:formatCode>General</c:formatCode>
                <c:ptCount val="286"/>
                <c:pt idx="19">
                  <c:v>3.399</c:v>
                </c:pt>
                <c:pt idx="20">
                  <c:v>6.1660000000000004</c:v>
                </c:pt>
                <c:pt idx="21">
                  <c:v>6.59</c:v>
                </c:pt>
                <c:pt idx="22">
                  <c:v>4.1550000000000002</c:v>
                </c:pt>
                <c:pt idx="23">
                  <c:v>7.9240000000000004</c:v>
                </c:pt>
                <c:pt idx="24">
                  <c:v>1.893</c:v>
                </c:pt>
                <c:pt idx="25">
                  <c:v>4.3550000000000004</c:v>
                </c:pt>
                <c:pt idx="26">
                  <c:v>3.294</c:v>
                </c:pt>
                <c:pt idx="27">
                  <c:v>1.4330000000000001</c:v>
                </c:pt>
                <c:pt idx="28">
                  <c:v>1.7669999999999999</c:v>
                </c:pt>
                <c:pt idx="29">
                  <c:v>1.502</c:v>
                </c:pt>
                <c:pt idx="30">
                  <c:v>1.2350000000000001</c:v>
                </c:pt>
                <c:pt idx="31">
                  <c:v>2.9220000000000002</c:v>
                </c:pt>
                <c:pt idx="32">
                  <c:v>3.702</c:v>
                </c:pt>
                <c:pt idx="33">
                  <c:v>5.42</c:v>
                </c:pt>
                <c:pt idx="34">
                  <c:v>4.1630000000000003</c:v>
                </c:pt>
                <c:pt idx="35">
                  <c:v>7.4809999999999999</c:v>
                </c:pt>
                <c:pt idx="36">
                  <c:v>5.4880000000000004</c:v>
                </c:pt>
                <c:pt idx="37">
                  <c:v>5.0430000000000001</c:v>
                </c:pt>
                <c:pt idx="38">
                  <c:v>4.6079999999999997</c:v>
                </c:pt>
                <c:pt idx="39">
                  <c:v>3.16</c:v>
                </c:pt>
                <c:pt idx="40">
                  <c:v>5.7119999999999997</c:v>
                </c:pt>
                <c:pt idx="41">
                  <c:v>1.593</c:v>
                </c:pt>
                <c:pt idx="42">
                  <c:v>1.452</c:v>
                </c:pt>
                <c:pt idx="43">
                  <c:v>1.2849999999999999</c:v>
                </c:pt>
                <c:pt idx="44">
                  <c:v>1.4690000000000001</c:v>
                </c:pt>
                <c:pt idx="45">
                  <c:v>2.2549999999999999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9-46C6-A1DF-9C22E441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91976"/>
        <c:axId val="477589680"/>
      </c:lineChart>
      <c:dateAx>
        <c:axId val="477591976"/>
        <c:scaling>
          <c:orientation val="minMax"/>
          <c:max val="45566"/>
          <c:min val="4483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89680"/>
        <c:crosses val="autoZero"/>
        <c:auto val="1"/>
        <c:lblOffset val="100"/>
        <c:baseTimeUnit val="days"/>
        <c:majorUnit val="2"/>
        <c:majorTimeUnit val="months"/>
      </c:dateAx>
      <c:valAx>
        <c:axId val="477589680"/>
        <c:scaling>
          <c:orientation val="minMax"/>
          <c:max val="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TN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Concentration (mg N/L)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8162729658792646E-3"/>
              <c:y val="0.30280462101328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9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37582299830961"/>
          <c:y val="1.4291733447051274E-2"/>
          <c:w val="0.26938369024750319"/>
          <c:h val="0.14448435681180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21807800340743E-2"/>
          <c:y val="3.9999061418910159E-2"/>
          <c:w val="0.89747432886678635"/>
          <c:h val="0.81447373656273236"/>
        </c:manualLayout>
      </c:layout>
      <c:lineChart>
        <c:grouping val="standard"/>
        <c:varyColors val="0"/>
        <c:ser>
          <c:idx val="0"/>
          <c:order val="0"/>
          <c:tx>
            <c:v>Great Miami River at Wetland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Sheet1!$A$3:$A$288</c:f>
              <c:numCache>
                <c:formatCode>m/d/yyyy</c:formatCode>
                <c:ptCount val="286"/>
                <c:pt idx="0">
                  <c:v>44459</c:v>
                </c:pt>
                <c:pt idx="1">
                  <c:v>44487</c:v>
                </c:pt>
                <c:pt idx="2">
                  <c:v>44494</c:v>
                </c:pt>
                <c:pt idx="3">
                  <c:v>44495</c:v>
                </c:pt>
                <c:pt idx="4">
                  <c:v>44508</c:v>
                </c:pt>
                <c:pt idx="5">
                  <c:v>44532</c:v>
                </c:pt>
                <c:pt idx="6">
                  <c:v>44550</c:v>
                </c:pt>
                <c:pt idx="7">
                  <c:v>44564</c:v>
                </c:pt>
                <c:pt idx="8">
                  <c:v>44613</c:v>
                </c:pt>
                <c:pt idx="9">
                  <c:v>44641</c:v>
                </c:pt>
                <c:pt idx="10">
                  <c:v>44670</c:v>
                </c:pt>
                <c:pt idx="11">
                  <c:v>44701</c:v>
                </c:pt>
                <c:pt idx="12">
                  <c:v>44748</c:v>
                </c:pt>
                <c:pt idx="13">
                  <c:v>44778</c:v>
                </c:pt>
                <c:pt idx="14">
                  <c:v>44811</c:v>
                </c:pt>
                <c:pt idx="15">
                  <c:v>44837</c:v>
                </c:pt>
                <c:pt idx="16">
                  <c:v>44867</c:v>
                </c:pt>
                <c:pt idx="17">
                  <c:v>44902</c:v>
                </c:pt>
                <c:pt idx="18">
                  <c:v>44931</c:v>
                </c:pt>
                <c:pt idx="19">
                  <c:v>44966</c:v>
                </c:pt>
                <c:pt idx="20">
                  <c:v>44970</c:v>
                </c:pt>
                <c:pt idx="21">
                  <c:v>44987</c:v>
                </c:pt>
                <c:pt idx="22">
                  <c:v>45028</c:v>
                </c:pt>
                <c:pt idx="23">
                  <c:v>45070</c:v>
                </c:pt>
                <c:pt idx="24">
                  <c:v>45084</c:v>
                </c:pt>
                <c:pt idx="25">
                  <c:v>45105</c:v>
                </c:pt>
                <c:pt idx="26">
                  <c:v>45121</c:v>
                </c:pt>
                <c:pt idx="27">
                  <c:v>45145</c:v>
                </c:pt>
                <c:pt idx="28">
                  <c:v>45153</c:v>
                </c:pt>
                <c:pt idx="29">
                  <c:v>45183</c:v>
                </c:pt>
                <c:pt idx="30">
                  <c:v>45229</c:v>
                </c:pt>
                <c:pt idx="31">
                  <c:v>45260</c:v>
                </c:pt>
                <c:pt idx="32">
                  <c:v>45279</c:v>
                </c:pt>
                <c:pt idx="33">
                  <c:v>45306</c:v>
                </c:pt>
                <c:pt idx="34">
                  <c:v>45337</c:v>
                </c:pt>
                <c:pt idx="35">
                  <c:v>45365</c:v>
                </c:pt>
                <c:pt idx="36">
                  <c:v>45386</c:v>
                </c:pt>
                <c:pt idx="37">
                  <c:v>45398</c:v>
                </c:pt>
                <c:pt idx="38">
                  <c:v>45432</c:v>
                </c:pt>
                <c:pt idx="39">
                  <c:v>45460</c:v>
                </c:pt>
                <c:pt idx="40">
                  <c:v>45488</c:v>
                </c:pt>
                <c:pt idx="41">
                  <c:v>45523</c:v>
                </c:pt>
                <c:pt idx="42">
                  <c:v>45552</c:v>
                </c:pt>
                <c:pt idx="43">
                  <c:v>45580</c:v>
                </c:pt>
                <c:pt idx="44">
                  <c:v>45608</c:v>
                </c:pt>
                <c:pt idx="45">
                  <c:v>45636</c:v>
                </c:pt>
              </c:numCache>
            </c:numRef>
          </c:cat>
          <c:val>
            <c:numRef>
              <c:f>Sheet1!$C$3:$C$48</c:f>
              <c:numCache>
                <c:formatCode>General</c:formatCode>
                <c:ptCount val="46"/>
                <c:pt idx="0">
                  <c:v>0.14699999999999999</c:v>
                </c:pt>
                <c:pt idx="1">
                  <c:v>3.9E-2</c:v>
                </c:pt>
                <c:pt idx="2">
                  <c:v>0.224</c:v>
                </c:pt>
                <c:pt idx="3">
                  <c:v>0.21099999999999999</c:v>
                </c:pt>
                <c:pt idx="4">
                  <c:v>9.7000000000000003E-2</c:v>
                </c:pt>
                <c:pt idx="5">
                  <c:v>5.6000000000000001E-2</c:v>
                </c:pt>
                <c:pt idx="6">
                  <c:v>0.152</c:v>
                </c:pt>
                <c:pt idx="7">
                  <c:v>0.19800000000000001</c:v>
                </c:pt>
                <c:pt idx="8">
                  <c:v>0.24199999999999999</c:v>
                </c:pt>
                <c:pt idx="9">
                  <c:v>0.1</c:v>
                </c:pt>
                <c:pt idx="10">
                  <c:v>6.4000000000000001E-2</c:v>
                </c:pt>
                <c:pt idx="11">
                  <c:v>8.5000000000000006E-2</c:v>
                </c:pt>
                <c:pt idx="12">
                  <c:v>0.69099999999999995</c:v>
                </c:pt>
                <c:pt idx="13">
                  <c:v>0.67100000000000004</c:v>
                </c:pt>
                <c:pt idx="14">
                  <c:v>0.27500000000000002</c:v>
                </c:pt>
                <c:pt idx="15">
                  <c:v>0.309</c:v>
                </c:pt>
                <c:pt idx="16">
                  <c:v>0.40699999999999997</c:v>
                </c:pt>
                <c:pt idx="17">
                  <c:v>0.41699999999999998</c:v>
                </c:pt>
                <c:pt idx="18">
                  <c:v>0.26300000000000001</c:v>
                </c:pt>
                <c:pt idx="19">
                  <c:v>0.20799999999999999</c:v>
                </c:pt>
                <c:pt idx="20">
                  <c:v>0.13400000000000001</c:v>
                </c:pt>
                <c:pt idx="21">
                  <c:v>0.23200000000000001</c:v>
                </c:pt>
                <c:pt idx="22">
                  <c:v>0.13100000000000001</c:v>
                </c:pt>
                <c:pt idx="23">
                  <c:v>0.20100000000000001</c:v>
                </c:pt>
                <c:pt idx="24">
                  <c:v>0.317</c:v>
                </c:pt>
                <c:pt idx="25">
                  <c:v>0.27</c:v>
                </c:pt>
                <c:pt idx="26">
                  <c:v>0.23300000000000001</c:v>
                </c:pt>
                <c:pt idx="27">
                  <c:v>0.59299999999999997</c:v>
                </c:pt>
                <c:pt idx="28">
                  <c:v>0.41899999999999998</c:v>
                </c:pt>
                <c:pt idx="29">
                  <c:v>0.752</c:v>
                </c:pt>
                <c:pt idx="30">
                  <c:v>0.55400000000000005</c:v>
                </c:pt>
                <c:pt idx="31">
                  <c:v>0.45600000000000002</c:v>
                </c:pt>
                <c:pt idx="32">
                  <c:v>0.41399999999999998</c:v>
                </c:pt>
                <c:pt idx="33">
                  <c:v>0.246</c:v>
                </c:pt>
                <c:pt idx="34">
                  <c:v>7.0494030465212035E-2</c:v>
                </c:pt>
                <c:pt idx="35">
                  <c:v>9.1999999999999998E-2</c:v>
                </c:pt>
                <c:pt idx="37">
                  <c:v>5.5E-2</c:v>
                </c:pt>
                <c:pt idx="38">
                  <c:v>0.158</c:v>
                </c:pt>
                <c:pt idx="39">
                  <c:v>0.14699999999999999</c:v>
                </c:pt>
                <c:pt idx="40">
                  <c:v>0.21099999999999999</c:v>
                </c:pt>
                <c:pt idx="41">
                  <c:v>0.26900000000000002</c:v>
                </c:pt>
                <c:pt idx="42">
                  <c:v>0.33300000000000002</c:v>
                </c:pt>
                <c:pt idx="43">
                  <c:v>0.41899999999999998</c:v>
                </c:pt>
                <c:pt idx="44">
                  <c:v>0.23699999999999999</c:v>
                </c:pt>
                <c:pt idx="45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A-403D-BA66-EC1934EFD838}"/>
            </c:ext>
          </c:extLst>
        </c:ser>
        <c:ser>
          <c:idx val="1"/>
          <c:order val="1"/>
          <c:tx>
            <c:v>Great Miami River Upstream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Sheet1!$A$3:$A$288</c:f>
              <c:numCache>
                <c:formatCode>m/d/yyyy</c:formatCode>
                <c:ptCount val="286"/>
                <c:pt idx="0">
                  <c:v>44459</c:v>
                </c:pt>
                <c:pt idx="1">
                  <c:v>44487</c:v>
                </c:pt>
                <c:pt idx="2">
                  <c:v>44494</c:v>
                </c:pt>
                <c:pt idx="3">
                  <c:v>44495</c:v>
                </c:pt>
                <c:pt idx="4">
                  <c:v>44508</c:v>
                </c:pt>
                <c:pt idx="5">
                  <c:v>44532</c:v>
                </c:pt>
                <c:pt idx="6">
                  <c:v>44550</c:v>
                </c:pt>
                <c:pt idx="7">
                  <c:v>44564</c:v>
                </c:pt>
                <c:pt idx="8">
                  <c:v>44613</c:v>
                </c:pt>
                <c:pt idx="9">
                  <c:v>44641</c:v>
                </c:pt>
                <c:pt idx="10">
                  <c:v>44670</c:v>
                </c:pt>
                <c:pt idx="11">
                  <c:v>44701</c:v>
                </c:pt>
                <c:pt idx="12">
                  <c:v>44748</c:v>
                </c:pt>
                <c:pt idx="13">
                  <c:v>44778</c:v>
                </c:pt>
                <c:pt idx="14">
                  <c:v>44811</c:v>
                </c:pt>
                <c:pt idx="15">
                  <c:v>44837</c:v>
                </c:pt>
                <c:pt idx="16">
                  <c:v>44867</c:v>
                </c:pt>
                <c:pt idx="17">
                  <c:v>44902</c:v>
                </c:pt>
                <c:pt idx="18">
                  <c:v>44931</c:v>
                </c:pt>
                <c:pt idx="19">
                  <c:v>44966</c:v>
                </c:pt>
                <c:pt idx="20">
                  <c:v>44970</c:v>
                </c:pt>
                <c:pt idx="21">
                  <c:v>44987</c:v>
                </c:pt>
                <c:pt idx="22">
                  <c:v>45028</c:v>
                </c:pt>
                <c:pt idx="23">
                  <c:v>45070</c:v>
                </c:pt>
                <c:pt idx="24">
                  <c:v>45084</c:v>
                </c:pt>
                <c:pt idx="25">
                  <c:v>45105</c:v>
                </c:pt>
                <c:pt idx="26">
                  <c:v>45121</c:v>
                </c:pt>
                <c:pt idx="27">
                  <c:v>45145</c:v>
                </c:pt>
                <c:pt idx="28">
                  <c:v>45153</c:v>
                </c:pt>
                <c:pt idx="29">
                  <c:v>45183</c:v>
                </c:pt>
                <c:pt idx="30">
                  <c:v>45229</c:v>
                </c:pt>
                <c:pt idx="31">
                  <c:v>45260</c:v>
                </c:pt>
                <c:pt idx="32">
                  <c:v>45279</c:v>
                </c:pt>
                <c:pt idx="33">
                  <c:v>45306</c:v>
                </c:pt>
                <c:pt idx="34">
                  <c:v>45337</c:v>
                </c:pt>
                <c:pt idx="35">
                  <c:v>45365</c:v>
                </c:pt>
                <c:pt idx="36">
                  <c:v>45386</c:v>
                </c:pt>
                <c:pt idx="37">
                  <c:v>45398</c:v>
                </c:pt>
                <c:pt idx="38">
                  <c:v>45432</c:v>
                </c:pt>
                <c:pt idx="39">
                  <c:v>45460</c:v>
                </c:pt>
                <c:pt idx="40">
                  <c:v>45488</c:v>
                </c:pt>
                <c:pt idx="41">
                  <c:v>45523</c:v>
                </c:pt>
                <c:pt idx="42">
                  <c:v>45552</c:v>
                </c:pt>
                <c:pt idx="43">
                  <c:v>45580</c:v>
                </c:pt>
                <c:pt idx="44">
                  <c:v>45608</c:v>
                </c:pt>
                <c:pt idx="45">
                  <c:v>45636</c:v>
                </c:pt>
              </c:numCache>
            </c:numRef>
          </c:cat>
          <c:val>
            <c:numRef>
              <c:f>Sheet1!$E$3:$E$48</c:f>
              <c:numCache>
                <c:formatCode>General</c:formatCode>
                <c:ptCount val="46"/>
                <c:pt idx="2">
                  <c:v>0.255</c:v>
                </c:pt>
                <c:pt idx="3">
                  <c:v>0.252</c:v>
                </c:pt>
                <c:pt idx="4">
                  <c:v>0.104</c:v>
                </c:pt>
                <c:pt idx="5">
                  <c:v>6.4000000000000001E-2</c:v>
                </c:pt>
                <c:pt idx="6">
                  <c:v>0.21099999999999999</c:v>
                </c:pt>
                <c:pt idx="7">
                  <c:v>0.25600000000000001</c:v>
                </c:pt>
                <c:pt idx="8">
                  <c:v>0.318</c:v>
                </c:pt>
                <c:pt idx="9">
                  <c:v>0.17799999999999999</c:v>
                </c:pt>
                <c:pt idx="10">
                  <c:v>0.114</c:v>
                </c:pt>
                <c:pt idx="11">
                  <c:v>0.10100000000000001</c:v>
                </c:pt>
                <c:pt idx="12">
                  <c:v>0.63400000000000001</c:v>
                </c:pt>
                <c:pt idx="13">
                  <c:v>0.75600000000000001</c:v>
                </c:pt>
                <c:pt idx="14">
                  <c:v>0.307</c:v>
                </c:pt>
                <c:pt idx="15">
                  <c:v>0.29599999999999999</c:v>
                </c:pt>
                <c:pt idx="16">
                  <c:v>0.432</c:v>
                </c:pt>
                <c:pt idx="17">
                  <c:v>0.39800000000000002</c:v>
                </c:pt>
                <c:pt idx="18">
                  <c:v>0.29699999999999999</c:v>
                </c:pt>
                <c:pt idx="19">
                  <c:v>0.26700000000000002</c:v>
                </c:pt>
                <c:pt idx="20">
                  <c:v>0.19700000000000001</c:v>
                </c:pt>
                <c:pt idx="21">
                  <c:v>0.25900000000000001</c:v>
                </c:pt>
                <c:pt idx="22">
                  <c:v>0.17399999999999999</c:v>
                </c:pt>
                <c:pt idx="23">
                  <c:v>0.25</c:v>
                </c:pt>
                <c:pt idx="24">
                  <c:v>0.38300000000000001</c:v>
                </c:pt>
                <c:pt idx="25">
                  <c:v>0.34300000000000003</c:v>
                </c:pt>
                <c:pt idx="26">
                  <c:v>0.249</c:v>
                </c:pt>
                <c:pt idx="27">
                  <c:v>0.63100000000000001</c:v>
                </c:pt>
                <c:pt idx="28">
                  <c:v>0.46</c:v>
                </c:pt>
                <c:pt idx="29">
                  <c:v>0.71799999999999997</c:v>
                </c:pt>
                <c:pt idx="30">
                  <c:v>0.57499999999999996</c:v>
                </c:pt>
                <c:pt idx="31">
                  <c:v>0.51300000000000001</c:v>
                </c:pt>
                <c:pt idx="32">
                  <c:v>0.44600000000000001</c:v>
                </c:pt>
                <c:pt idx="33">
                  <c:v>0.33200000000000002</c:v>
                </c:pt>
                <c:pt idx="34">
                  <c:v>8.1683820502264304E-2</c:v>
                </c:pt>
                <c:pt idx="35">
                  <c:v>0.127</c:v>
                </c:pt>
                <c:pt idx="36">
                  <c:v>0.42499999999999999</c:v>
                </c:pt>
                <c:pt idx="37">
                  <c:v>0.123</c:v>
                </c:pt>
                <c:pt idx="38">
                  <c:v>0.20399999999999999</c:v>
                </c:pt>
                <c:pt idx="39">
                  <c:v>0.153</c:v>
                </c:pt>
                <c:pt idx="40">
                  <c:v>0.21099999999999999</c:v>
                </c:pt>
                <c:pt idx="41">
                  <c:v>0.26100000000000001</c:v>
                </c:pt>
                <c:pt idx="42">
                  <c:v>0.309</c:v>
                </c:pt>
                <c:pt idx="43">
                  <c:v>0.39200000000000002</c:v>
                </c:pt>
                <c:pt idx="44">
                  <c:v>0.21199999999999999</c:v>
                </c:pt>
                <c:pt idx="45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A-403D-BA66-EC1934EFD838}"/>
            </c:ext>
          </c:extLst>
        </c:ser>
        <c:ser>
          <c:idx val="2"/>
          <c:order val="2"/>
          <c:tx>
            <c:v>Great Miami River Downstream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Sheet1!$A$3:$A$288</c:f>
              <c:numCache>
                <c:formatCode>m/d/yyyy</c:formatCode>
                <c:ptCount val="286"/>
                <c:pt idx="0">
                  <c:v>44459</c:v>
                </c:pt>
                <c:pt idx="1">
                  <c:v>44487</c:v>
                </c:pt>
                <c:pt idx="2">
                  <c:v>44494</c:v>
                </c:pt>
                <c:pt idx="3">
                  <c:v>44495</c:v>
                </c:pt>
                <c:pt idx="4">
                  <c:v>44508</c:v>
                </c:pt>
                <c:pt idx="5">
                  <c:v>44532</c:v>
                </c:pt>
                <c:pt idx="6">
                  <c:v>44550</c:v>
                </c:pt>
                <c:pt idx="7">
                  <c:v>44564</c:v>
                </c:pt>
                <c:pt idx="8">
                  <c:v>44613</c:v>
                </c:pt>
                <c:pt idx="9">
                  <c:v>44641</c:v>
                </c:pt>
                <c:pt idx="10">
                  <c:v>44670</c:v>
                </c:pt>
                <c:pt idx="11">
                  <c:v>44701</c:v>
                </c:pt>
                <c:pt idx="12">
                  <c:v>44748</c:v>
                </c:pt>
                <c:pt idx="13">
                  <c:v>44778</c:v>
                </c:pt>
                <c:pt idx="14">
                  <c:v>44811</c:v>
                </c:pt>
                <c:pt idx="15">
                  <c:v>44837</c:v>
                </c:pt>
                <c:pt idx="16">
                  <c:v>44867</c:v>
                </c:pt>
                <c:pt idx="17">
                  <c:v>44902</c:v>
                </c:pt>
                <c:pt idx="18">
                  <c:v>44931</c:v>
                </c:pt>
                <c:pt idx="19">
                  <c:v>44966</c:v>
                </c:pt>
                <c:pt idx="20">
                  <c:v>44970</c:v>
                </c:pt>
                <c:pt idx="21">
                  <c:v>44987</c:v>
                </c:pt>
                <c:pt idx="22">
                  <c:v>45028</c:v>
                </c:pt>
                <c:pt idx="23">
                  <c:v>45070</c:v>
                </c:pt>
                <c:pt idx="24">
                  <c:v>45084</c:v>
                </c:pt>
                <c:pt idx="25">
                  <c:v>45105</c:v>
                </c:pt>
                <c:pt idx="26">
                  <c:v>45121</c:v>
                </c:pt>
                <c:pt idx="27">
                  <c:v>45145</c:v>
                </c:pt>
                <c:pt idx="28">
                  <c:v>45153</c:v>
                </c:pt>
                <c:pt idx="29">
                  <c:v>45183</c:v>
                </c:pt>
                <c:pt idx="30">
                  <c:v>45229</c:v>
                </c:pt>
                <c:pt idx="31">
                  <c:v>45260</c:v>
                </c:pt>
                <c:pt idx="32">
                  <c:v>45279</c:v>
                </c:pt>
                <c:pt idx="33">
                  <c:v>45306</c:v>
                </c:pt>
                <c:pt idx="34">
                  <c:v>45337</c:v>
                </c:pt>
                <c:pt idx="35">
                  <c:v>45365</c:v>
                </c:pt>
                <c:pt idx="36">
                  <c:v>45386</c:v>
                </c:pt>
                <c:pt idx="37">
                  <c:v>45398</c:v>
                </c:pt>
                <c:pt idx="38">
                  <c:v>45432</c:v>
                </c:pt>
                <c:pt idx="39">
                  <c:v>45460</c:v>
                </c:pt>
                <c:pt idx="40">
                  <c:v>45488</c:v>
                </c:pt>
                <c:pt idx="41">
                  <c:v>45523</c:v>
                </c:pt>
                <c:pt idx="42">
                  <c:v>45552</c:v>
                </c:pt>
                <c:pt idx="43">
                  <c:v>45580</c:v>
                </c:pt>
                <c:pt idx="44">
                  <c:v>45608</c:v>
                </c:pt>
                <c:pt idx="45">
                  <c:v>45636</c:v>
                </c:pt>
              </c:numCache>
            </c:numRef>
          </c:cat>
          <c:val>
            <c:numRef>
              <c:f>Sheet1!$G$3:$G$48</c:f>
              <c:numCache>
                <c:formatCode>General</c:formatCode>
                <c:ptCount val="46"/>
                <c:pt idx="19">
                  <c:v>0.27</c:v>
                </c:pt>
                <c:pt idx="20">
                  <c:v>0.218</c:v>
                </c:pt>
                <c:pt idx="21">
                  <c:v>0.25800000000000001</c:v>
                </c:pt>
                <c:pt idx="22">
                  <c:v>0.187</c:v>
                </c:pt>
                <c:pt idx="23">
                  <c:v>0.245</c:v>
                </c:pt>
                <c:pt idx="24">
                  <c:v>0.34699999999999998</c:v>
                </c:pt>
                <c:pt idx="25">
                  <c:v>0.35</c:v>
                </c:pt>
                <c:pt idx="26">
                  <c:v>0.28000000000000003</c:v>
                </c:pt>
                <c:pt idx="27">
                  <c:v>0.71</c:v>
                </c:pt>
                <c:pt idx="28">
                  <c:v>0.432</c:v>
                </c:pt>
                <c:pt idx="29">
                  <c:v>0.79800000000000004</c:v>
                </c:pt>
                <c:pt idx="30">
                  <c:v>0.57399999999999995</c:v>
                </c:pt>
                <c:pt idx="31">
                  <c:v>0.51200000000000001</c:v>
                </c:pt>
                <c:pt idx="32">
                  <c:v>0.45</c:v>
                </c:pt>
                <c:pt idx="33">
                  <c:v>0.34300000000000003</c:v>
                </c:pt>
                <c:pt idx="34">
                  <c:v>7.1873198847262246E-2</c:v>
                </c:pt>
                <c:pt idx="35">
                  <c:v>0.114</c:v>
                </c:pt>
                <c:pt idx="36">
                  <c:v>0.51200000000000001</c:v>
                </c:pt>
                <c:pt idx="37">
                  <c:v>0.152</c:v>
                </c:pt>
                <c:pt idx="38">
                  <c:v>0.2</c:v>
                </c:pt>
                <c:pt idx="39">
                  <c:v>0.158</c:v>
                </c:pt>
                <c:pt idx="40">
                  <c:v>0.19900000000000001</c:v>
                </c:pt>
                <c:pt idx="41">
                  <c:v>0.27400000000000002</c:v>
                </c:pt>
                <c:pt idx="42">
                  <c:v>0.35899999999999999</c:v>
                </c:pt>
                <c:pt idx="43">
                  <c:v>0.40100000000000002</c:v>
                </c:pt>
                <c:pt idx="44">
                  <c:v>0.25800000000000001</c:v>
                </c:pt>
                <c:pt idx="45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A-403D-BA66-EC1934EF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91976"/>
        <c:axId val="477589680"/>
      </c:lineChart>
      <c:dateAx>
        <c:axId val="477591976"/>
        <c:scaling>
          <c:orientation val="minMax"/>
          <c:max val="45566"/>
          <c:min val="4483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89680"/>
        <c:crosses val="autoZero"/>
        <c:auto val="1"/>
        <c:lblOffset val="100"/>
        <c:baseTimeUnit val="days"/>
        <c:majorUnit val="2"/>
        <c:majorTimeUnit val="months"/>
      </c:dateAx>
      <c:valAx>
        <c:axId val="477589680"/>
        <c:scaling>
          <c:orientation val="minMax"/>
          <c:max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TP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Concentration (mg P/L)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8162729658792646E-3"/>
              <c:y val="0.30280462101328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9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37582299830961"/>
          <c:y val="1.4291733447051274E-2"/>
          <c:w val="0.26938369024750319"/>
          <c:h val="0.14448435681180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80961</xdr:rowOff>
    </xdr:from>
    <xdr:to>
      <xdr:col>21</xdr:col>
      <xdr:colOff>404812</xdr:colOff>
      <xdr:row>27</xdr:row>
      <xdr:rowOff>145255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940A-848E-4DA2-82F0-CD5919FC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210292</xdr:colOff>
      <xdr:row>28</xdr:row>
      <xdr:rowOff>98961</xdr:rowOff>
    </xdr:from>
    <xdr:to>
      <xdr:col>21</xdr:col>
      <xdr:colOff>396029</xdr:colOff>
      <xdr:row>54</xdr:row>
      <xdr:rowOff>175626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88F76-307F-4656-89FE-AE0A0171E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 Grunden" refreshedDate="45687.444181944447" createdVersion="6" refreshedVersion="6" minRefreshableVersion="3" recordCount="283" xr:uid="{A22D1E63-5680-4D5A-8927-06CE6B0BB1AC}">
  <cacheSource type="worksheet">
    <worksheetSource ref="A1:AD1048576" sheet="RawNutrients"/>
  </cacheSource>
  <cacheFields count="30">
    <cacheField name="Site" numFmtId="0">
      <sharedItems containsBlank="1"/>
    </cacheField>
    <cacheField name="Sampling Location Description" numFmtId="0">
      <sharedItems containsBlank="1"/>
    </cacheField>
    <cacheField name="Location Number" numFmtId="0">
      <sharedItems containsBlank="1" containsMixedTypes="1" containsNumber="1" containsInteger="1" minValue="1" maxValue="7" count="10">
        <n v="2"/>
        <n v="4"/>
        <n v="5"/>
        <n v="1"/>
        <n v="3"/>
        <n v="6"/>
        <n v="7"/>
        <s v="Dupe"/>
        <s v="Blank"/>
        <m/>
      </sharedItems>
    </cacheField>
    <cacheField name="QR Code" numFmtId="0">
      <sharedItems containsBlank="1"/>
    </cacheField>
    <cacheField name="Sample Label" numFmtId="0">
      <sharedItems containsBlank="1"/>
    </cacheField>
    <cacheField name="Date" numFmtId="0">
      <sharedItems containsNonDate="0" containsDate="1" containsString="0" containsBlank="1" minDate="2021-09-20T00:00:00" maxDate="2024-12-11T00:00:00"/>
    </cacheField>
    <cacheField name="CalendarYear" numFmtId="1">
      <sharedItems containsString="0" containsBlank="1" containsNumber="1" containsInteger="1" minValue="2021" maxValue="2024"/>
    </cacheField>
    <cacheField name="Season" numFmtId="0">
      <sharedItems containsBlank="1"/>
    </cacheField>
    <cacheField name="WaterYear" numFmtId="1">
      <sharedItems containsString="0" containsBlank="1" containsNumber="1" containsInteger="1" minValue="2021" maxValue="2025" count="6">
        <n v="2021"/>
        <n v="2022"/>
        <n v="2023"/>
        <n v="2024"/>
        <n v="2025"/>
        <m/>
      </sharedItems>
    </cacheField>
    <cacheField name="WaterSeason" numFmtId="0">
      <sharedItems containsBlank="1" count="5">
        <s v="Summer"/>
        <s v="Fall"/>
        <s v="Winter"/>
        <s v="Spring"/>
        <m/>
      </sharedItems>
    </cacheField>
    <cacheField name="Lake/Dayton" numFmtId="0">
      <sharedItems containsBlank="1"/>
    </cacheField>
    <cacheField name="SRP mg P/L" numFmtId="0">
      <sharedItems containsString="0" containsBlank="1" containsNumber="1" minValue="1.5E-3" maxValue="0.72099999999999997"/>
    </cacheField>
    <cacheField name="N0x mg N/L" numFmtId="0">
      <sharedItems containsString="0" containsBlank="1" containsNumber="1" minValue="0.02" maxValue="7.97"/>
    </cacheField>
    <cacheField name="Urea mg N/L" numFmtId="0">
      <sharedItems containsString="0" containsBlank="1" containsNumber="1" minValue="-1.2145983289999999E-2" maxValue="0.92886953600000011"/>
    </cacheField>
    <cacheField name="NH4 mg N/L" numFmtId="0">
      <sharedItems containsString="0" containsBlank="1" containsNumber="1" minValue="5.0000000000000001E-4" maxValue="0.85650000000000004"/>
    </cacheField>
    <cacheField name="TN mg N/L" numFmtId="0">
      <sharedItems containsString="0" containsBlank="1" containsNumber="1" minValue="0.36699999999999999" maxValue="9.343"/>
    </cacheField>
    <cacheField name="TP mg P/L" numFmtId="0">
      <sharedItems containsString="0" containsBlank="1" containsNumber="1" minValue="5.0000000000000001E-3" maxValue="0.79800000000000004"/>
    </cacheField>
    <cacheField name="Water Depth (cm)" numFmtId="0">
      <sharedItems containsString="0" containsBlank="1" containsNumber="1" containsInteger="1" minValue="-999" maxValue="90"/>
    </cacheField>
    <cacheField name="Temp (°C)" numFmtId="0">
      <sharedItems containsString="0" containsBlank="1" containsNumber="1" minValue="0" maxValue="27.8"/>
    </cacheField>
    <cacheField name="pH" numFmtId="0">
      <sharedItems containsString="0" containsBlank="1" containsNumber="1" minValue="7.19" maxValue="9.9499999999999993"/>
    </cacheField>
    <cacheField name="DO mgL" numFmtId="0">
      <sharedItems containsString="0" containsBlank="1" containsNumber="1" minValue="2.4700000000000002" maxValue="49.1"/>
    </cacheField>
    <cacheField name="DO (%Sat)" numFmtId="0">
      <sharedItems containsString="0" containsBlank="1" containsNumber="1" minValue="5.34" maxValue="256.8"/>
    </cacheField>
    <cacheField name="Conductivity (µS/cm)" numFmtId="0">
      <sharedItems containsString="0" containsBlank="1" containsNumber="1" minValue="196" maxValue="961"/>
    </cacheField>
    <cacheField name="Turbidity (FNU)" numFmtId="0">
      <sharedItems containsString="0" containsBlank="1" containsNumber="1" minValue="0.76" maxValue="158"/>
    </cacheField>
    <cacheField name="Notes" numFmtId="0">
      <sharedItems containsBlank="1"/>
    </cacheField>
    <cacheField name="Is the data in Survey123?" numFmtId="0">
      <sharedItems containsBlank="1"/>
    </cacheField>
    <cacheField name="NOx/SRP Analysis Date" numFmtId="0">
      <sharedItems containsDate="1" containsBlank="1" containsMixedTypes="1" minDate="2022-02-16T00:00:00" maxDate="2025-01-15T00:00:00"/>
    </cacheField>
    <cacheField name="TN/TP Analysis Date" numFmtId="0">
      <sharedItems containsDate="1" containsBlank="1" containsMixedTypes="1" minDate="2022-02-07T00:00:00" maxDate="2024-12-13T00:00:00"/>
    </cacheField>
    <cacheField name="NH4+ Analysis Date" numFmtId="0">
      <sharedItems containsNonDate="0" containsDate="1" containsString="0" containsBlank="1" minDate="2021-09-24T00:00:00" maxDate="2024-12-03T00:00:00"/>
    </cacheField>
    <cacheField name="Urea Analysis Date" numFmtId="0">
      <sharedItems containsNonDate="0" containsDate="1" containsString="0" containsBlank="1" minDate="2022-05-23T00:00:00" maxDate="2023-12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s v="Spring Creek"/>
    <s v="North Pool (near SC connector)"/>
    <x v="0"/>
    <s v="W01521"/>
    <s v="EE_W0001_2"/>
    <d v="2021-09-20T00:00:00"/>
    <n v="2021"/>
    <s v="Fall"/>
    <x v="0"/>
    <x v="0"/>
    <s v="Dayton"/>
    <n v="1.5E-3"/>
    <n v="0.03"/>
    <n v="2.7E-2"/>
    <n v="1.3899999999999999E-2"/>
    <n v="1.1000000000000001"/>
    <n v="0.12"/>
    <m/>
    <n v="24.34"/>
    <n v="8.0299999999999994"/>
    <m/>
    <n v="187"/>
    <n v="508.5"/>
    <n v="101.3"/>
    <s v="No water flowing from Springcreek or GMR into wetland"/>
    <s v="Yes"/>
    <d v="2022-02-16T00:00:00"/>
    <d v="2022-02-07T00:00:00"/>
    <d v="2021-09-24T00:00:00"/>
    <d v="2022-05-23T00:00:00"/>
  </r>
  <r>
    <s v="Spring Creek"/>
    <s v="South Pool (near GMR connector)"/>
    <x v="1"/>
    <s v="W01522"/>
    <s v="EE_W0002_4"/>
    <d v="2021-09-20T00:00:00"/>
    <n v="2021"/>
    <s v="Fall"/>
    <x v="0"/>
    <x v="0"/>
    <s v="Dayton"/>
    <n v="1.5E-3"/>
    <n v="0.33500000000000002"/>
    <n v="7.0000000000000001E-3"/>
    <n v="5.0000000000000001E-3"/>
    <n v="0.64600000000000002"/>
    <n v="2.5999999999999999E-2"/>
    <m/>
    <n v="24.38"/>
    <n v="8.07"/>
    <m/>
    <n v="97.1"/>
    <n v="404"/>
    <n v="59.23"/>
    <s v="chl a = 308.86 ug/L"/>
    <s v="Yes"/>
    <d v="2022-02-16T00:00:00"/>
    <d v="2022-02-07T00:00:00"/>
    <d v="2021-09-24T00:00:00"/>
    <d v="2022-05-23T00:00:00"/>
  </r>
  <r>
    <s v="Spring Creek"/>
    <s v="Great Miami River (wetland inflow)"/>
    <x v="2"/>
    <s v="W01523"/>
    <s v="EE_W0003_5"/>
    <d v="2021-09-20T00:00:00"/>
    <n v="2021"/>
    <s v="Fall"/>
    <x v="0"/>
    <x v="0"/>
    <s v="Dayton"/>
    <n v="1.5E-3"/>
    <n v="0.06"/>
    <n v="0.01"/>
    <n v="5.0000000000000001E-3"/>
    <n v="1.115"/>
    <n v="0.14699999999999999"/>
    <m/>
    <n v="24.95"/>
    <n v="8.3699999999999992"/>
    <m/>
    <n v="81.3"/>
    <n v="364.1"/>
    <n v="72.94"/>
    <s v="chl a = 208.03 ug/L"/>
    <s v="Yes"/>
    <d v="2022-02-16T00:00:00"/>
    <d v="2022-02-07T00:00:00"/>
    <d v="2021-09-24T00:00:00"/>
    <d v="2022-05-23T00:00:00"/>
  </r>
  <r>
    <s v="Spring Creek"/>
    <s v="Springcreek (Upstream of SC conncetor)"/>
    <x v="3"/>
    <s v="W01534"/>
    <s v="EE_W0007_1"/>
    <d v="2021-10-18T00:00:00"/>
    <n v="2021"/>
    <s v="Fall"/>
    <x v="1"/>
    <x v="1"/>
    <s v="Dayton"/>
    <n v="3.0000000000000001E-3"/>
    <n v="1.6180000000000001"/>
    <n v="1E-3"/>
    <n v="5.0000000000000001E-3"/>
    <n v="1.62"/>
    <n v="2.4E-2"/>
    <m/>
    <n v="16.8"/>
    <n v="8.9600000000000009"/>
    <m/>
    <n v="101.6"/>
    <n v="326.7"/>
    <n v="38.799999999999997"/>
    <s v="spring creek not flowing into wetland"/>
    <s v="Yes"/>
    <d v="2022-02-16T00:00:00"/>
    <m/>
    <d v="2021-11-17T00:00:00"/>
    <d v="2022-05-24T00:00:00"/>
  </r>
  <r>
    <s v="Spring Creek"/>
    <s v="North Pool (near SC connector)"/>
    <x v="0"/>
    <s v="W01535"/>
    <s v="EE_W0008_2"/>
    <d v="2021-10-18T00:00:00"/>
    <n v="2021"/>
    <s v="Fall"/>
    <x v="1"/>
    <x v="1"/>
    <s v="Dayton"/>
    <n v="1.4E-2"/>
    <n v="1.456"/>
    <n v="0.01"/>
    <n v="5.0000000000000001E-3"/>
    <n v="1.585"/>
    <n v="0.02"/>
    <m/>
    <n v="16.8"/>
    <n v="8.14"/>
    <m/>
    <n v="137.30000000000001"/>
    <n v="497.2"/>
    <n v="17.8"/>
    <m/>
    <s v="Yes"/>
    <d v="2022-02-16T00:00:00"/>
    <m/>
    <d v="2021-11-17T00:00:00"/>
    <d v="2022-05-24T00:00:00"/>
  </r>
  <r>
    <s v="Spring Creek"/>
    <s v="Connecting Channel"/>
    <x v="4"/>
    <s v="W01536"/>
    <s v="EE_W0006_3"/>
    <d v="2021-10-18T00:00:00"/>
    <n v="2021"/>
    <s v="Fall"/>
    <x v="1"/>
    <x v="1"/>
    <s v="Dayton"/>
    <n v="3.2000000000000001E-2"/>
    <n v="7.8E-2"/>
    <n v="1.0999999999999999E-2"/>
    <n v="5.0000000000000001E-3"/>
    <n v="0.49299999999999999"/>
    <n v="7.3999999999999996E-2"/>
    <m/>
    <n v="18"/>
    <n v="9.9499999999999993"/>
    <m/>
    <n v="205.8"/>
    <n v="198.4"/>
    <n v="90.8"/>
    <s v="Small stagnant pool -- No flow between North and South Pools"/>
    <s v="Yes"/>
    <d v="2022-02-16T00:00:00"/>
    <m/>
    <d v="2021-11-17T00:00:00"/>
    <d v="2022-05-24T00:00:00"/>
  </r>
  <r>
    <s v="Spring Creek"/>
    <s v="South Pool (near GMR connector)"/>
    <x v="1"/>
    <s v="W01537"/>
    <s v="EE_W0005_4"/>
    <d v="2021-10-18T00:00:00"/>
    <n v="2021"/>
    <s v="Fall"/>
    <x v="1"/>
    <x v="1"/>
    <s v="Dayton"/>
    <n v="1.5E-3"/>
    <n v="0.94499999999999995"/>
    <n v="7.0000000000000001E-3"/>
    <n v="5.0000000000000001E-3"/>
    <n v="2.8570000000000002"/>
    <n v="2.1000000000000001E-2"/>
    <m/>
    <n v="13.4"/>
    <n v="8.4"/>
    <m/>
    <n v="100.7"/>
    <n v="663"/>
    <n v="1.43"/>
    <s v="No water flowing from Springcreek or GMR into wetland"/>
    <s v="Yes"/>
    <d v="2022-02-16T00:00:00"/>
    <m/>
    <d v="2021-11-17T00:00:00"/>
    <d v="2022-05-24T00:00:00"/>
  </r>
  <r>
    <s v="Spring Creek"/>
    <s v="Great Miami River (wetland inflow)"/>
    <x v="2"/>
    <s v="W01538"/>
    <s v="EE_W0004_5"/>
    <d v="2021-10-18T00:00:00"/>
    <n v="2021"/>
    <s v="Fall"/>
    <x v="1"/>
    <x v="1"/>
    <s v="Dayton"/>
    <n v="1.5E-3"/>
    <n v="0.03"/>
    <n v="8.0000000000000002E-3"/>
    <n v="5.0000000000000001E-3"/>
    <n v="0.36699999999999999"/>
    <n v="3.9E-2"/>
    <m/>
    <n v="16.899999999999999"/>
    <n v="7.9"/>
    <m/>
    <n v="118.3"/>
    <n v="601"/>
    <n v="5.7"/>
    <m/>
    <s v="Yes"/>
    <d v="2022-02-16T00:00:00"/>
    <m/>
    <d v="2021-11-17T00:00:00"/>
    <d v="2022-05-24T00:00:00"/>
  </r>
  <r>
    <s v="Spring Creek"/>
    <s v="Springcreek (Upstream of SC conncetor)"/>
    <x v="3"/>
    <s v="W01544"/>
    <s v="EE_W0009_1"/>
    <d v="2021-10-25T00:00:00"/>
    <n v="2021"/>
    <s v="Fall"/>
    <x v="1"/>
    <x v="1"/>
    <s v="Dayton"/>
    <n v="0.17699999999999999"/>
    <n v="5.3570000000000002"/>
    <n v="2.9000000000000001E-2"/>
    <n v="5.0000000000000001E-3"/>
    <n v="6.3760000000000003"/>
    <n v="0.22500000000000001"/>
    <m/>
    <m/>
    <m/>
    <m/>
    <m/>
    <n v="367"/>
    <m/>
    <s v="High flow but not flowing into wetland; forgot sonde at lab; cond. measured back at lab"/>
    <s v="Yes"/>
    <d v="2022-02-16T00:00:00"/>
    <m/>
    <d v="2021-11-17T00:00:00"/>
    <d v="2022-05-24T00:00:00"/>
  </r>
  <r>
    <s v="Spring Creek"/>
    <s v="North Pool (near SC connector)"/>
    <x v="0"/>
    <s v="W01545"/>
    <s v="EE_W0010_2"/>
    <d v="2021-10-25T00:00:00"/>
    <n v="2021"/>
    <s v="Fall"/>
    <x v="1"/>
    <x v="1"/>
    <s v="Dayton"/>
    <n v="1.5E-3"/>
    <n v="1.762"/>
    <n v="8.9999999999999993E-3"/>
    <n v="5.0000000000000001E-3"/>
    <n v="1.8140000000000001"/>
    <n v="2.8000000000000001E-2"/>
    <m/>
    <m/>
    <m/>
    <m/>
    <m/>
    <n v="460"/>
    <m/>
    <s v="forgot sonde at lab; cond. measured back at lab"/>
    <s v="Yes"/>
    <d v="2022-02-16T00:00:00"/>
    <m/>
    <d v="2021-11-17T00:00:00"/>
    <d v="2022-05-24T00:00:00"/>
  </r>
  <r>
    <s v="Spring Creek"/>
    <s v="Connecting Channel"/>
    <x v="4"/>
    <s v="W01546"/>
    <s v="EE_W0011_3"/>
    <d v="2021-10-25T00:00:00"/>
    <n v="2021"/>
    <s v="Fall"/>
    <x v="1"/>
    <x v="1"/>
    <s v="Dayton"/>
    <n v="1.5E-3"/>
    <n v="1.69"/>
    <n v="6.0000000000000001E-3"/>
    <n v="5.0000000000000001E-3"/>
    <n v="1.7"/>
    <n v="4.2999999999999997E-2"/>
    <m/>
    <m/>
    <m/>
    <m/>
    <m/>
    <n v="518"/>
    <m/>
    <s v="North Pool flowing into South Pool; forgot sonde at lab; cond. measured back at lab"/>
    <s v="Yes"/>
    <d v="2022-02-16T00:00:00"/>
    <m/>
    <d v="2021-11-17T00:00:00"/>
    <d v="2022-05-24T00:00:00"/>
  </r>
  <r>
    <s v="Spring Creek"/>
    <s v="South Pool (near GMR connector)"/>
    <x v="1"/>
    <s v="W01547"/>
    <s v="EE_W0012_4"/>
    <d v="2021-10-25T00:00:00"/>
    <n v="2021"/>
    <s v="Fall"/>
    <x v="1"/>
    <x v="1"/>
    <s v="Dayton"/>
    <n v="1.5E-3"/>
    <n v="1.274"/>
    <n v="8.0000000000000002E-3"/>
    <n v="3.3500000000000002E-2"/>
    <n v="1.2749999999999999"/>
    <n v="2.1999999999999999E-2"/>
    <m/>
    <m/>
    <m/>
    <m/>
    <m/>
    <n v="503"/>
    <m/>
    <s v="forgot sonde at lab; cond. measured back at lab"/>
    <s v="Yes"/>
    <d v="2022-02-16T00:00:00"/>
    <m/>
    <d v="2021-11-17T00:00:00"/>
    <d v="2022-05-24T00:00:00"/>
  </r>
  <r>
    <s v="Spring Creek"/>
    <s v="Great Miami River (wetland inflow)"/>
    <x v="2"/>
    <s v="W01548"/>
    <s v="EE_W0013_5"/>
    <d v="2021-10-25T00:00:00"/>
    <n v="2021"/>
    <s v="Fall"/>
    <x v="1"/>
    <x v="1"/>
    <s v="Dayton"/>
    <n v="0.18"/>
    <n v="5.4320000000000004"/>
    <n v="2.4E-2"/>
    <n v="1.4800000000000001E-2"/>
    <n v="5.4980000000000002"/>
    <n v="0.224"/>
    <m/>
    <m/>
    <m/>
    <m/>
    <m/>
    <n v="338"/>
    <m/>
    <s v="High flow but not flowing into wetland; forgot sonde at lab; cond. measured back at lab"/>
    <s v="Yes"/>
    <d v="2022-02-16T00:00:00"/>
    <m/>
    <d v="2021-11-17T00:00:00"/>
    <d v="2022-05-24T00:00:00"/>
  </r>
  <r>
    <s v="Spring Creek"/>
    <s v="Great Miami River (upstream at covered bridge)"/>
    <x v="5"/>
    <s v="W01549"/>
    <s v="EE_W0014_6"/>
    <d v="2021-10-25T00:00:00"/>
    <n v="2021"/>
    <s v="Fall"/>
    <x v="1"/>
    <x v="1"/>
    <s v="Dayton"/>
    <n v="8.8999999999999996E-2"/>
    <n v="5.423"/>
    <n v="3.2000000000000001E-2"/>
    <n v="4.2299999999999997E-2"/>
    <n v="6.0949999999999998"/>
    <n v="0.255"/>
    <m/>
    <m/>
    <m/>
    <m/>
    <m/>
    <n v="448"/>
    <m/>
    <s v="forgot sonde at lab; cond. measured back at lab"/>
    <s v="Yes"/>
    <d v="2022-02-16T00:00:00"/>
    <m/>
    <d v="2021-11-17T00:00:00"/>
    <d v="2022-05-24T00:00:00"/>
  </r>
  <r>
    <s v="Spring Creek"/>
    <s v="Springcreek (Upstream of SC conncetor)"/>
    <x v="3"/>
    <s v="W01550"/>
    <s v="EE_W0015_1"/>
    <d v="2021-10-26T00:00:00"/>
    <n v="2021"/>
    <s v="Fall"/>
    <x v="1"/>
    <x v="1"/>
    <s v="Dayton"/>
    <n v="6.5000000000000002E-2"/>
    <n v="6.282"/>
    <n v="2.9000000000000001E-2"/>
    <n v="5.0000000000000001E-3"/>
    <n v="7.8970000000000002"/>
    <n v="0.14599999999999999"/>
    <m/>
    <n v="12.6"/>
    <n v="8.07"/>
    <m/>
    <n v="95.6"/>
    <n v="430.4"/>
    <n v="33.03"/>
    <s v="High flow but not flowing into wetland - Looks like it did overflow into wetland overnight/early morning"/>
    <s v="Yes"/>
    <d v="2022-02-16T00:00:00"/>
    <m/>
    <d v="2021-11-17T00:00:00"/>
    <d v="2022-05-24T00:00:00"/>
  </r>
  <r>
    <s v="Spring Creek"/>
    <s v="North Pool (near SC connector)"/>
    <x v="0"/>
    <s v="W01551"/>
    <s v="EE_W0016_2"/>
    <d v="2021-10-26T00:00:00"/>
    <n v="2021"/>
    <s v="Fall"/>
    <x v="1"/>
    <x v="1"/>
    <s v="Dayton"/>
    <n v="1.5E-3"/>
    <n v="1.716"/>
    <n v="6.0000000000000001E-3"/>
    <n v="5.0000000000000001E-3"/>
    <n v="1.72"/>
    <n v="2.1999999999999999E-2"/>
    <m/>
    <n v="14.1"/>
    <n v="7.98"/>
    <m/>
    <n v="95.9"/>
    <n v="547"/>
    <n v="10.68"/>
    <s v="Water level up"/>
    <s v="Yes"/>
    <d v="2022-02-16T00:00:00"/>
    <m/>
    <d v="2021-11-17T00:00:00"/>
    <d v="2022-05-24T00:00:00"/>
  </r>
  <r>
    <s v="Spring Creek"/>
    <s v="Connecting Channel"/>
    <x v="4"/>
    <s v="W01552"/>
    <s v="EE_W0017_3"/>
    <d v="2021-10-26T00:00:00"/>
    <n v="2021"/>
    <s v="Fall"/>
    <x v="1"/>
    <x v="1"/>
    <s v="Dayton"/>
    <n v="1.5E-3"/>
    <n v="1.7050000000000001"/>
    <n v="8.0000000000000002E-3"/>
    <n v="5.0000000000000001E-3"/>
    <n v="1.71"/>
    <n v="2.4E-2"/>
    <m/>
    <n v="14"/>
    <n v="7.98"/>
    <m/>
    <n v="89.8"/>
    <n v="545"/>
    <n v="13.92"/>
    <s v="North Pool flowing into South Pool"/>
    <s v="Yes"/>
    <d v="2022-02-16T00:00:00"/>
    <m/>
    <d v="2021-11-17T00:00:00"/>
    <d v="2022-05-24T00:00:00"/>
  </r>
  <r>
    <s v="Spring Creek"/>
    <s v="South Pool (near GMR connector)"/>
    <x v="1"/>
    <s v="W01553"/>
    <s v="EE_W0018_4"/>
    <d v="2021-10-26T00:00:00"/>
    <n v="2021"/>
    <s v="Fall"/>
    <x v="1"/>
    <x v="1"/>
    <s v="Dayton"/>
    <n v="1.5E-3"/>
    <n v="1.661"/>
    <n v="5.0000000000000001E-3"/>
    <n v="2.7E-2"/>
    <n v="1.8979999999999999"/>
    <n v="1.9E-2"/>
    <m/>
    <n v="13.4"/>
    <n v="7.83"/>
    <m/>
    <n v="80.900000000000006"/>
    <n v="536"/>
    <n v="19.809999999999999"/>
    <s v="Water level up - probably groundwater connection to river because GMR never overflowed into wetland"/>
    <s v="Yes"/>
    <d v="2022-02-16T00:00:00"/>
    <m/>
    <d v="2021-11-17T00:00:00"/>
    <d v="2022-05-24T00:00:00"/>
  </r>
  <r>
    <s v="Spring Creek"/>
    <s v="Great Miami River (wetland inflow)"/>
    <x v="2"/>
    <s v="W01554"/>
    <s v="EE_W0019_5"/>
    <d v="2021-10-26T00:00:00"/>
    <n v="2021"/>
    <s v="Fall"/>
    <x v="1"/>
    <x v="1"/>
    <s v="Dayton"/>
    <n v="0.105"/>
    <n v="7.3659999999999997"/>
    <n v="2.5000000000000001E-2"/>
    <n v="3.4599999999999999E-2"/>
    <n v="8.3279999999999994"/>
    <n v="0.21099999999999999"/>
    <m/>
    <n v="13.3"/>
    <n v="7.96"/>
    <m/>
    <n v="89.8"/>
    <n v="433.4"/>
    <n v="95.64"/>
    <s v="High flow but not flowing into wetland"/>
    <s v="Yes"/>
    <d v="2022-02-16T00:00:00"/>
    <m/>
    <d v="2021-11-17T00:00:00"/>
    <d v="2022-05-24T00:00:00"/>
  </r>
  <r>
    <s v="Spring Creek"/>
    <s v="Great Miami River (upstream at covered bridge)"/>
    <x v="5"/>
    <s v="W01555"/>
    <s v="EE_W0020_6"/>
    <d v="2021-10-26T00:00:00"/>
    <n v="2021"/>
    <s v="Fall"/>
    <x v="1"/>
    <x v="1"/>
    <s v="Dayton"/>
    <n v="0.13100000000000001"/>
    <n v="7.97"/>
    <n v="2.8000000000000001E-2"/>
    <n v="5.2400000000000002E-2"/>
    <n v="9.343"/>
    <n v="0.252"/>
    <m/>
    <n v="13.7"/>
    <n v="7.9"/>
    <m/>
    <n v="87.7"/>
    <n v="435.1"/>
    <n v="116.48"/>
    <m/>
    <s v="Yes"/>
    <d v="2022-02-16T00:00:00"/>
    <m/>
    <d v="2021-11-17T00:00:00"/>
    <d v="2022-05-24T00:00:00"/>
  </r>
  <r>
    <s v="Spring Creek"/>
    <s v="Springcreek (Upstream of SC conncetor)"/>
    <x v="3"/>
    <s v="W01561"/>
    <s v="EE_W0021_1"/>
    <d v="2021-11-08T00:00:00"/>
    <n v="2021"/>
    <s v="Fall"/>
    <x v="1"/>
    <x v="1"/>
    <s v="Dayton"/>
    <n v="8.0000000000000002E-3"/>
    <n v="3.851"/>
    <n v="1.0999999999999999E-2"/>
    <n v="5.0000000000000001E-3"/>
    <n v="3.8929999999999998"/>
    <n v="3.5000000000000003E-2"/>
    <m/>
    <n v="10.3"/>
    <n v="8.6"/>
    <m/>
    <n v="101"/>
    <n v="670"/>
    <n v="2"/>
    <s v="Not flowing into wetland"/>
    <s v="Yes"/>
    <d v="2022-02-16T00:00:00"/>
    <m/>
    <d v="2021-11-17T00:00:00"/>
    <d v="2022-05-24T00:00:00"/>
  </r>
  <r>
    <s v="Spring Creek"/>
    <s v="North Pool (near SC connector)"/>
    <x v="0"/>
    <s v="W01562"/>
    <s v="EE_W0022_2"/>
    <d v="2021-11-08T00:00:00"/>
    <n v="2021"/>
    <s v="Fall"/>
    <x v="1"/>
    <x v="1"/>
    <s v="Dayton"/>
    <n v="1.5E-3"/>
    <n v="2.8679999999999999"/>
    <n v="1.4E-2"/>
    <n v="5.0000000000000001E-3"/>
    <n v="2.8679999999999999"/>
    <n v="7.4999999999999997E-2"/>
    <m/>
    <n v="12.8"/>
    <n v="8.1999999999999993"/>
    <m/>
    <n v="115"/>
    <n v="576"/>
    <n v="3.1"/>
    <m/>
    <s v="Yes"/>
    <d v="2022-02-16T00:00:00"/>
    <m/>
    <d v="2021-11-17T00:00:00"/>
    <d v="2022-05-24T00:00:00"/>
  </r>
  <r>
    <s v="Spring Creek"/>
    <s v="Connecting Channel"/>
    <x v="4"/>
    <s v="W01563"/>
    <s v="EE_W0023_3"/>
    <d v="2021-11-08T00:00:00"/>
    <n v="2021"/>
    <s v="Fall"/>
    <x v="1"/>
    <x v="1"/>
    <s v="Dayton"/>
    <n v="4.0000000000000001E-3"/>
    <n v="2.7240000000000002"/>
    <n v="8.9999999999999993E-3"/>
    <n v="5.0000000000000001E-3"/>
    <n v="2.7559999999999998"/>
    <n v="5.0000000000000001E-3"/>
    <m/>
    <n v="12.6"/>
    <n v="8.3000000000000007"/>
    <m/>
    <n v="119"/>
    <n v="560"/>
    <n v="2.4"/>
    <m/>
    <s v="Yes"/>
    <d v="2022-02-16T00:00:00"/>
    <m/>
    <d v="2021-11-17T00:00:00"/>
    <d v="2022-05-24T00:00:00"/>
  </r>
  <r>
    <s v="Spring Creek"/>
    <s v="South Pool (near GMR connector)"/>
    <x v="1"/>
    <s v="W01564"/>
    <s v="EE_W0024_4"/>
    <d v="2021-11-08T00:00:00"/>
    <n v="2021"/>
    <s v="Fall"/>
    <x v="1"/>
    <x v="1"/>
    <s v="Dayton"/>
    <n v="1.5E-3"/>
    <n v="1.2110000000000001"/>
    <n v="1.9E-2"/>
    <n v="5.0000000000000001E-3"/>
    <n v="5.6230000000000002"/>
    <n v="1.7000000000000001E-2"/>
    <m/>
    <n v="12.7"/>
    <n v="8.4"/>
    <m/>
    <n v="130"/>
    <n v="536"/>
    <n v="4.5"/>
    <m/>
    <s v="Yes"/>
    <d v="2022-02-16T00:00:00"/>
    <m/>
    <d v="2021-11-17T00:00:00"/>
    <d v="2022-05-24T00:00:00"/>
  </r>
  <r>
    <s v="Spring Creek"/>
    <s v="Great Miami River (wetland inflow)"/>
    <x v="2"/>
    <s v="W01565"/>
    <s v="EE_W0025_5"/>
    <d v="2021-11-08T00:00:00"/>
    <n v="2021"/>
    <s v="Fall"/>
    <x v="1"/>
    <x v="1"/>
    <s v="Dayton"/>
    <n v="3.3000000000000002E-2"/>
    <n v="3.6760000000000002"/>
    <n v="0.05"/>
    <n v="2.5000000000000001E-3"/>
    <n v="3.7389999999999999"/>
    <n v="9.7000000000000003E-2"/>
    <m/>
    <n v="10.1"/>
    <n v="8.4"/>
    <m/>
    <n v="100"/>
    <n v="673"/>
    <n v="4.5999999999999996"/>
    <s v="Not flowing into wetland"/>
    <s v="Yes"/>
    <d v="2022-02-16T00:00:00"/>
    <m/>
    <d v="2021-11-17T00:00:00"/>
    <d v="2022-05-24T00:00:00"/>
  </r>
  <r>
    <s v="Spring Creek"/>
    <s v="Great Miami River (upstream at covered bridge)"/>
    <x v="5"/>
    <s v="W01566"/>
    <s v="EE_W0026_6"/>
    <d v="2021-11-08T00:00:00"/>
    <n v="2021"/>
    <s v="Fall"/>
    <x v="1"/>
    <x v="1"/>
    <s v="Dayton"/>
    <n v="3.7999999999999999E-2"/>
    <n v="3.5350000000000001"/>
    <n v="3.9E-2"/>
    <n v="1.0200000000000001E-2"/>
    <n v="3.56"/>
    <n v="0.104"/>
    <m/>
    <n v="9.8000000000000007"/>
    <n v="8.48"/>
    <m/>
    <n v="99.7"/>
    <n v="684"/>
    <n v="4.24"/>
    <m/>
    <s v="Yes"/>
    <d v="2022-02-16T00:00:00"/>
    <m/>
    <d v="2021-11-17T00:00:00"/>
    <d v="2022-05-24T00:00:00"/>
  </r>
  <r>
    <s v="Spring Creek"/>
    <s v="Springcreek (Upstream of SC conncetor)"/>
    <x v="3"/>
    <s v="W01572"/>
    <s v="EE_W0027_1"/>
    <d v="2021-12-02T00:00:00"/>
    <n v="2021"/>
    <s v="Fall"/>
    <x v="1"/>
    <x v="1"/>
    <s v="Dayton"/>
    <n v="3.0000000000000001E-3"/>
    <n v="3.407"/>
    <n v="6.0000000000000001E-3"/>
    <n v="5.0000000000000001E-3"/>
    <n v="3.8809999999999998"/>
    <n v="5.0000000000000001E-3"/>
    <m/>
    <n v="6.8"/>
    <n v="8.32"/>
    <m/>
    <n v="108.7"/>
    <n v="677"/>
    <n v="1.1499999999999999"/>
    <m/>
    <s v="Yes"/>
    <d v="2022-02-16T00:00:00"/>
    <m/>
    <d v="2022-10-11T00:00:00"/>
    <d v="2022-05-24T00:00:00"/>
  </r>
  <r>
    <s v="Spring Creek"/>
    <s v="North Pool (near SC connector)"/>
    <x v="0"/>
    <s v="W01573"/>
    <s v="EE_W0028_2"/>
    <d v="2021-12-02T00:00:00"/>
    <n v="2021"/>
    <s v="Fall"/>
    <x v="1"/>
    <x v="1"/>
    <s v="Dayton"/>
    <n v="1.5E-3"/>
    <n v="2.9540000000000002"/>
    <n v="5.0000000000000001E-3"/>
    <n v="5.0000000000000001E-3"/>
    <n v="3.327"/>
    <n v="5.0000000000000001E-3"/>
    <m/>
    <n v="7.1"/>
    <n v="8.39"/>
    <m/>
    <n v="109.8"/>
    <n v="543.5"/>
    <n v="1.93"/>
    <m/>
    <s v="Yes"/>
    <d v="2022-02-16T00:00:00"/>
    <m/>
    <d v="2022-10-11T00:00:00"/>
    <d v="2022-05-24T00:00:00"/>
  </r>
  <r>
    <s v="Spring Creek"/>
    <s v="Connecting Channel"/>
    <x v="4"/>
    <s v="W01574"/>
    <s v="EE_W0024_3"/>
    <d v="2021-12-02T00:00:00"/>
    <n v="2021"/>
    <s v="Fall"/>
    <x v="1"/>
    <x v="1"/>
    <s v="Dayton"/>
    <n v="1.5E-3"/>
    <n v="1.897"/>
    <n v="8.9999999999999993E-3"/>
    <n v="5.0000000000000001E-3"/>
    <n v="2.649"/>
    <n v="1.6E-2"/>
    <m/>
    <n v="7.4"/>
    <n v="8.67"/>
    <m/>
    <n v="134.30000000000001"/>
    <n v="434.8"/>
    <n v="4.8600000000000003"/>
    <s v="No flow between pools"/>
    <s v="Yes"/>
    <d v="2022-02-16T00:00:00"/>
    <m/>
    <d v="2022-10-11T00:00:00"/>
    <d v="2022-05-24T00:00:00"/>
  </r>
  <r>
    <s v="Spring Creek"/>
    <s v="South Pool (near GMR connector)"/>
    <x v="1"/>
    <s v="W01575"/>
    <s v="EE_W0030_4"/>
    <d v="2021-12-02T00:00:00"/>
    <n v="2021"/>
    <s v="Fall"/>
    <x v="1"/>
    <x v="1"/>
    <s v="Dayton"/>
    <n v="0.02"/>
    <n v="1.24"/>
    <n v="5.0000000000000001E-3"/>
    <n v="4.0000000000000001E-3"/>
    <n v="1.351"/>
    <n v="2.1000000000000001E-2"/>
    <m/>
    <n v="6.8"/>
    <n v="8.09"/>
    <m/>
    <n v="108.2"/>
    <n v="537"/>
    <n v="3.98"/>
    <m/>
    <s v="Yes"/>
    <d v="2022-02-16T00:00:00"/>
    <m/>
    <d v="2022-10-11T00:00:00"/>
    <d v="2022-05-24T00:00:00"/>
  </r>
  <r>
    <s v="Spring Creek"/>
    <s v="Great Miami River (wetland inflow)"/>
    <x v="2"/>
    <s v="W01576"/>
    <s v="EE_W0031_5"/>
    <d v="2021-12-02T00:00:00"/>
    <n v="2021"/>
    <s v="Fall"/>
    <x v="1"/>
    <x v="1"/>
    <s v="Dayton"/>
    <n v="0.01"/>
    <n v="2.6339999999999999"/>
    <n v="7.0000000000000001E-3"/>
    <n v="5.0000000000000001E-3"/>
    <n v="3.359"/>
    <n v="5.6000000000000001E-2"/>
    <m/>
    <n v="6.2"/>
    <n v="8.1999999999999993"/>
    <m/>
    <n v="104"/>
    <n v="711"/>
    <n v="2.4500000000000002"/>
    <m/>
    <s v="Yes"/>
    <d v="2022-02-16T00:00:00"/>
    <m/>
    <d v="2022-10-11T00:00:00"/>
    <d v="2022-05-24T00:00:00"/>
  </r>
  <r>
    <s v="Spring Creek"/>
    <s v="Great Miami River (upstream at covered bridge)"/>
    <x v="5"/>
    <s v="W01577"/>
    <s v="EE_W0032_6"/>
    <d v="2021-12-02T00:00:00"/>
    <n v="2021"/>
    <s v="Fall"/>
    <x v="1"/>
    <x v="1"/>
    <s v="Dayton"/>
    <n v="1.6E-2"/>
    <n v="2.3650000000000002"/>
    <n v="8.9999999999999993E-3"/>
    <n v="1E-3"/>
    <n v="3.0550000000000002"/>
    <n v="6.4000000000000001E-2"/>
    <m/>
    <n v="5.9"/>
    <n v="8.6999999999999993"/>
    <m/>
    <n v="108.6"/>
    <n v="715"/>
    <n v="2.54"/>
    <m/>
    <s v="Yes"/>
    <d v="2022-02-16T00:00:00"/>
    <m/>
    <d v="2022-10-11T00:00:00"/>
    <d v="2022-05-24T00:00:00"/>
  </r>
  <r>
    <s v="Spring Creek"/>
    <s v="Springcreek (Upstream of SC conncetor)"/>
    <x v="3"/>
    <s v="W01583"/>
    <s v="EE_W0033_1"/>
    <d v="2021-12-20T00:00:00"/>
    <n v="2021"/>
    <s v="Winter"/>
    <x v="1"/>
    <x v="1"/>
    <s v="Dayton"/>
    <n v="3.0000000000000001E-3"/>
    <n v="5.4640000000000004"/>
    <n v="1.4999999999999999E-2"/>
    <n v="8.0000000000000002E-3"/>
    <n v="5.9379999999999997"/>
    <n v="2.9000000000000001E-2"/>
    <m/>
    <n v="5.4"/>
    <n v="8.5399999999999991"/>
    <m/>
    <n v="127"/>
    <n v="631"/>
    <n v="4.0999999999999996"/>
    <m/>
    <s v="Yes"/>
    <d v="2022-02-16T00:00:00"/>
    <m/>
    <d v="2022-10-11T00:00:00"/>
    <d v="2022-05-24T00:00:00"/>
  </r>
  <r>
    <s v="Spring Creek"/>
    <s v="North Pool (near SC connector)"/>
    <x v="0"/>
    <s v="W01584"/>
    <s v="EE_W0034_2"/>
    <d v="2021-12-20T00:00:00"/>
    <n v="2021"/>
    <s v="Winter"/>
    <x v="1"/>
    <x v="1"/>
    <s v="Dayton"/>
    <n v="1.5E-3"/>
    <n v="2.883"/>
    <n v="1.0999999999999999E-2"/>
    <n v="7.0000000000000001E-3"/>
    <n v="3.2429999999999999"/>
    <n v="5.0000000000000001E-3"/>
    <m/>
    <n v="6.3"/>
    <n v="8.36"/>
    <m/>
    <n v="114"/>
    <n v="598"/>
    <n v="2.5099999999999998"/>
    <m/>
    <s v="Yes"/>
    <d v="2022-02-16T00:00:00"/>
    <m/>
    <d v="2022-10-11T00:00:00"/>
    <d v="2022-05-24T00:00:00"/>
  </r>
  <r>
    <s v="Spring Creek"/>
    <s v="Connecting Channel"/>
    <x v="4"/>
    <s v="W01585"/>
    <s v="EE_W0035_3"/>
    <d v="2021-12-20T00:00:00"/>
    <n v="2021"/>
    <s v="Winter"/>
    <x v="1"/>
    <x v="1"/>
    <s v="Dayton"/>
    <n v="9.7000000000000003E-2"/>
    <n v="2.88"/>
    <n v="6.0000000000000001E-3"/>
    <n v="6.0000000000000001E-3"/>
    <n v="3.242"/>
    <n v="0.1"/>
    <m/>
    <n v="5.8"/>
    <n v="8.4"/>
    <m/>
    <n v="111"/>
    <n v="543"/>
    <n v="2"/>
    <m/>
    <s v="Yes"/>
    <d v="2022-02-16T00:00:00"/>
    <m/>
    <d v="2022-10-11T00:00:00"/>
    <d v="2022-05-24T00:00:00"/>
  </r>
  <r>
    <s v="Spring Creek"/>
    <s v="South Pool (near GMR connector)"/>
    <x v="1"/>
    <s v="W01586"/>
    <s v="EE_W0036_4"/>
    <d v="2021-12-20T00:00:00"/>
    <n v="2021"/>
    <s v="Winter"/>
    <x v="1"/>
    <x v="1"/>
    <s v="Dayton"/>
    <n v="1.5E-3"/>
    <n v="1.69"/>
    <n v="1.2999999999999999E-2"/>
    <n v="1.0999999999999999E-2"/>
    <n v="1.768"/>
    <n v="0.01"/>
    <m/>
    <n v="5.6"/>
    <n v="8.5"/>
    <m/>
    <n v="109"/>
    <n v="531"/>
    <n v="4.9000000000000004"/>
    <m/>
    <s v="Yes"/>
    <d v="2022-02-16T00:00:00"/>
    <m/>
    <d v="2022-10-11T00:00:00"/>
    <d v="2022-05-24T00:00:00"/>
  </r>
  <r>
    <s v="Spring Creek"/>
    <s v="Great Miami River (wetland inflow)"/>
    <x v="2"/>
    <s v="W01587"/>
    <s v="EE_W0037_5"/>
    <d v="2021-12-20T00:00:00"/>
    <n v="2021"/>
    <s v="Winter"/>
    <x v="1"/>
    <x v="1"/>
    <s v="Dayton"/>
    <n v="2.4E-2"/>
    <n v="4.9749999999999996"/>
    <n v="2.8000000000000001E-2"/>
    <n v="4.8000000000000001E-2"/>
    <n v="6.452"/>
    <n v="0.152"/>
    <m/>
    <n v="5.2"/>
    <n v="8.43"/>
    <m/>
    <n v="102"/>
    <n v="577"/>
    <n v="42"/>
    <m/>
    <s v="Yes"/>
    <d v="2022-02-16T00:00:00"/>
    <m/>
    <d v="2022-10-11T00:00:00"/>
    <d v="2022-05-24T00:00:00"/>
  </r>
  <r>
    <s v="Spring Creek"/>
    <s v="Great Miami River (upstream at covered bridge)"/>
    <x v="5"/>
    <s v="W01588"/>
    <s v="EE_W0038_6"/>
    <d v="2021-12-20T00:00:00"/>
    <n v="2021"/>
    <s v="Winter"/>
    <x v="1"/>
    <x v="1"/>
    <s v="Dayton"/>
    <n v="3.7999999999999999E-2"/>
    <n v="4.8719999999999999"/>
    <n v="2.5000000000000001E-2"/>
    <n v="7.0000000000000007E-2"/>
    <n v="7.0590000000000002"/>
    <n v="0.21099999999999999"/>
    <m/>
    <n v="5.3"/>
    <n v="8.44"/>
    <m/>
    <n v="96.6"/>
    <n v="543"/>
    <n v="60"/>
    <m/>
    <s v="Yes"/>
    <d v="2022-02-16T00:00:00"/>
    <m/>
    <d v="2022-10-11T00:00:00"/>
    <d v="2022-05-24T00:00:00"/>
  </r>
  <r>
    <s v="Spring Creek"/>
    <s v="Springcreek (Upstream of SC conncetor)"/>
    <x v="3"/>
    <s v="W01589"/>
    <s v="EE_W0039_1"/>
    <d v="2022-01-03T00:00:00"/>
    <n v="2022"/>
    <s v="Winter"/>
    <x v="1"/>
    <x v="2"/>
    <s v="Dayton"/>
    <n v="1.4E-2"/>
    <n v="4.55"/>
    <n v="1.2E-2"/>
    <n v="1.4999999999999999E-2"/>
    <n v="5.1150000000000002"/>
    <n v="0.13900000000000001"/>
    <m/>
    <n v="4"/>
    <n v="8.19"/>
    <m/>
    <n v="101.6"/>
    <n v="457.8"/>
    <n v="31.5"/>
    <s v="high flow; overflowed into wetland night before"/>
    <s v="Yes"/>
    <d v="2022-02-16T00:00:00"/>
    <d v="2022-02-07T00:00:00"/>
    <d v="2022-10-11T00:00:00"/>
    <d v="2022-05-24T00:00:00"/>
  </r>
  <r>
    <s v="Spring Creek"/>
    <s v="North Pool (near SC connector)"/>
    <x v="0"/>
    <s v="W01590"/>
    <s v="EE_W0040_2"/>
    <d v="2022-01-03T00:00:00"/>
    <n v="2022"/>
    <s v="Winter"/>
    <x v="1"/>
    <x v="2"/>
    <s v="Dayton"/>
    <n v="1.2E-2"/>
    <n v="2.601"/>
    <n v="1.2999999999999999E-2"/>
    <n v="2.4E-2"/>
    <n v="3.367"/>
    <n v="0.128"/>
    <m/>
    <n v="6"/>
    <n v="7.91"/>
    <m/>
    <n v="72.400000000000006"/>
    <n v="440.8"/>
    <n v="46.5"/>
    <m/>
    <s v="Yes"/>
    <d v="2022-02-16T00:00:00"/>
    <d v="2022-02-07T00:00:00"/>
    <d v="2022-10-11T00:00:00"/>
    <d v="2022-05-24T00:00:00"/>
  </r>
  <r>
    <s v="Spring Creek"/>
    <s v="Connecting Channel"/>
    <x v="4"/>
    <s v="W01591"/>
    <s v="EE_W0041_3"/>
    <d v="2022-01-03T00:00:00"/>
    <n v="2022"/>
    <s v="Winter"/>
    <x v="1"/>
    <x v="2"/>
    <s v="Dayton"/>
    <n v="2.1000000000000001E-2"/>
    <n v="3.1680000000000001"/>
    <n v="1.9E-2"/>
    <n v="0.02"/>
    <n v="3.0790000000000002"/>
    <n v="0.129"/>
    <m/>
    <n v="5.0999999999999996"/>
    <n v="8.1300000000000008"/>
    <m/>
    <n v="78"/>
    <n v="397.4"/>
    <n v="93"/>
    <s v="deep; fully connecting N and S pools"/>
    <s v="Yes"/>
    <d v="2022-02-16T00:00:00"/>
    <d v="2022-02-07T00:00:00"/>
    <d v="2022-10-11T00:00:00"/>
    <d v="2022-05-24T00:00:00"/>
  </r>
  <r>
    <s v="Spring Creek"/>
    <s v="South Pool (near GMR connector)"/>
    <x v="1"/>
    <s v="W01592"/>
    <s v="EE_W0042_4"/>
    <d v="2022-01-03T00:00:00"/>
    <n v="2022"/>
    <s v="Winter"/>
    <x v="1"/>
    <x v="2"/>
    <s v="Dayton"/>
    <n v="0.06"/>
    <n v="2.91"/>
    <n v="2.1000000000000001E-2"/>
    <n v="3.6999999999999998E-2"/>
    <n v="3.827"/>
    <n v="0.25800000000000001"/>
    <m/>
    <n v="5.7"/>
    <n v="8.09"/>
    <m/>
    <n v="85.6"/>
    <n v="337.3"/>
    <n v="126.5"/>
    <s v="*2,3, and 4 are basically one large pool due to high water level"/>
    <s v="Yes"/>
    <d v="2022-02-16T00:00:00"/>
    <d v="2022-02-07T00:00:00"/>
    <d v="2022-10-11T00:00:00"/>
    <d v="2022-05-24T00:00:00"/>
  </r>
  <r>
    <s v="Spring Creek"/>
    <s v="Great Miami River (wetland inflow)"/>
    <x v="2"/>
    <s v="W01593"/>
    <s v="EE_W0043_5"/>
    <d v="2022-01-03T00:00:00"/>
    <n v="2022"/>
    <s v="Winter"/>
    <x v="1"/>
    <x v="2"/>
    <s v="Dayton"/>
    <n v="0.04"/>
    <n v="3.831"/>
    <n v="4.7E-2"/>
    <n v="5.6000000000000001E-2"/>
    <n v="4.4850000000000003"/>
    <n v="0.19800000000000001"/>
    <m/>
    <n v="4.2"/>
    <n v="8.14"/>
    <m/>
    <n v="98.2"/>
    <n v="407.9"/>
    <n v="90.5"/>
    <s v="very high flow (&gt;5000 cfs at sampling); overflowed into wetland night before (&gt;10000 cfs)"/>
    <s v="Yes"/>
    <d v="2022-02-16T00:00:00"/>
    <d v="2022-02-07T00:00:00"/>
    <d v="2022-06-27T00:00:00"/>
    <d v="2022-05-24T00:00:00"/>
  </r>
  <r>
    <s v="Spring Creek"/>
    <s v="Great Miami River (upstream at covered bridge)"/>
    <x v="5"/>
    <s v="W01594"/>
    <s v="EE_W0044_6"/>
    <d v="2022-01-03T00:00:00"/>
    <n v="2022"/>
    <s v="Winter"/>
    <x v="1"/>
    <x v="2"/>
    <s v="Dayton"/>
    <n v="6.4000000000000001E-2"/>
    <n v="3.653"/>
    <n v="7.3999999999999996E-2"/>
    <n v="6.7000000000000004E-2"/>
    <n v="4.524"/>
    <n v="0.25600000000000001"/>
    <m/>
    <n v="4.3"/>
    <n v="8.15"/>
    <m/>
    <n v="97.7"/>
    <n v="392.3"/>
    <n v="108.5"/>
    <s v="very high flow (&gt;5000 cfs at sampling)"/>
    <s v="Yes"/>
    <d v="2022-02-16T00:00:00"/>
    <d v="2022-02-07T00:00:00"/>
    <d v="2022-06-27T00:00:00"/>
    <d v="2022-05-24T00:00:00"/>
  </r>
  <r>
    <s v="Spring Creek"/>
    <s v="Springcreek (Upstream of SC Connector)"/>
    <x v="3"/>
    <s v="W01604"/>
    <s v="02212022_EE_W0045_1"/>
    <d v="2022-02-21T00:00:00"/>
    <n v="2022"/>
    <s v="Winter"/>
    <x v="1"/>
    <x v="2"/>
    <s v="Dayton"/>
    <n v="0.04"/>
    <n v="3.907"/>
    <m/>
    <n v="1.2999999999999999E-2"/>
    <n v="5.6509999999999998"/>
    <n v="9.6000000000000002E-2"/>
    <m/>
    <n v="3.5"/>
    <n v="8.4"/>
    <n v="13.1"/>
    <n v="99"/>
    <n v="536"/>
    <n v="9.1999999999999993"/>
    <s v="Outflowing into Springcreek"/>
    <s v="Yes"/>
    <d v="2022-06-13T00:00:00"/>
    <d v="2022-06-27T00:00:00"/>
    <d v="2022-06-27T00:00:00"/>
    <m/>
  </r>
  <r>
    <s v="Spring Creek"/>
    <s v="North Pool (Near SC Conncetor)"/>
    <x v="0"/>
    <s v="W01605"/>
    <s v="02212022_EE_W0046_2"/>
    <d v="2022-02-21T00:00:00"/>
    <n v="2022"/>
    <s v="Winter"/>
    <x v="1"/>
    <x v="2"/>
    <s v="Dayton"/>
    <n v="0.17199999999999999"/>
    <n v="3.3420000000000001"/>
    <m/>
    <n v="3.2000000000000001E-2"/>
    <n v="4.8789999999999996"/>
    <n v="0.36599999999999999"/>
    <m/>
    <n v="4.4000000000000004"/>
    <n v="7.9"/>
    <n v="11.5"/>
    <n v="89"/>
    <n v="370"/>
    <n v="40"/>
    <s v="Shallow and Turbid"/>
    <s v="Yes"/>
    <d v="2022-06-13T00:00:00"/>
    <d v="2022-06-27T00:00:00"/>
    <d v="2022-06-27T00:00:00"/>
    <m/>
  </r>
  <r>
    <s v="Spring Creek"/>
    <s v="Connecting Channel"/>
    <x v="4"/>
    <s v="W01606"/>
    <s v="02212022_EE_W0047_3"/>
    <d v="2022-02-21T00:00:00"/>
    <n v="2022"/>
    <s v="Winter"/>
    <x v="1"/>
    <x v="2"/>
    <s v="Dayton"/>
    <n v="0.17799999999999999"/>
    <n v="3.117"/>
    <m/>
    <n v="2.9000000000000001E-2"/>
    <n v="4.9420000000000002"/>
    <n v="0.36099999999999999"/>
    <m/>
    <n v="2.9"/>
    <n v="7.8"/>
    <n v="11.6"/>
    <n v="86"/>
    <n v="339"/>
    <n v="35"/>
    <s v="Turbid"/>
    <s v="Yes"/>
    <d v="2022-06-13T00:00:00"/>
    <d v="2022-06-27T00:00:00"/>
    <d v="2022-06-27T00:00:00"/>
    <m/>
  </r>
  <r>
    <s v="Spring Creek"/>
    <s v="South Pool (near GMR connector)"/>
    <x v="1"/>
    <s v="W01607"/>
    <s v="02212022_EE_W0048_4"/>
    <d v="2022-02-21T00:00:00"/>
    <n v="2022"/>
    <s v="Winter"/>
    <x v="1"/>
    <x v="2"/>
    <s v="Dayton"/>
    <n v="0.17199999999999999"/>
    <n v="3.242"/>
    <m/>
    <n v="0.13"/>
    <n v="4.5"/>
    <n v="0.38100000000000001"/>
    <m/>
    <n v="2.9"/>
    <n v="7.7"/>
    <n v="12.9"/>
    <n v="96"/>
    <n v="350"/>
    <n v="118"/>
    <s v="Turbid"/>
    <s v="Yes"/>
    <d v="2022-06-13T00:00:00"/>
    <d v="2022-06-27T00:00:00"/>
    <d v="2022-06-27T00:00:00"/>
    <m/>
  </r>
  <r>
    <s v="Spring Creek"/>
    <s v="Great Miami River (wetland inflow)"/>
    <x v="2"/>
    <s v="W01608"/>
    <s v="02212022_EE_W0049_5"/>
    <d v="2022-02-21T00:00:00"/>
    <n v="2022"/>
    <s v="Winter"/>
    <x v="1"/>
    <x v="2"/>
    <s v="Dayton"/>
    <n v="6.3E-2"/>
    <n v="3.2290000000000001"/>
    <m/>
    <n v="7.6999999999999999E-2"/>
    <n v="4.8310000000000004"/>
    <n v="0.24199999999999999"/>
    <m/>
    <n v="2.5"/>
    <n v="8.3000000000000007"/>
    <n v="12.5"/>
    <n v="92"/>
    <n v="470"/>
    <n v="50"/>
    <s v="Turbid 3-5' below notch"/>
    <s v="Yes"/>
    <d v="2022-06-13T00:00:00"/>
    <d v="2022-06-27T00:00:00"/>
    <d v="2022-06-27T00:00:00"/>
    <m/>
  </r>
  <r>
    <s v="Spring Creek"/>
    <s v="Great Miami River (upstream at covered bridge)"/>
    <x v="5"/>
    <s v="W01609"/>
    <s v="02212022_EE_W0050_6"/>
    <d v="2022-02-21T00:00:00"/>
    <n v="2022"/>
    <s v="Winter"/>
    <x v="1"/>
    <x v="2"/>
    <s v="Dayton"/>
    <n v="0.13400000000000001"/>
    <n v="2.8889999999999998"/>
    <m/>
    <n v="9.4E-2"/>
    <n v="4.82"/>
    <n v="0.318"/>
    <m/>
    <n v="3.9"/>
    <n v="8.4"/>
    <n v="12.8"/>
    <n v="90"/>
    <n v="451"/>
    <n v="60"/>
    <m/>
    <s v="Yes"/>
    <d v="2022-06-13T00:00:00"/>
    <d v="2022-06-29T00:00:00"/>
    <d v="2022-06-27T00:00:00"/>
    <m/>
  </r>
  <r>
    <s v="Spring Creek"/>
    <s v="Springcreek (Upstream of SC Connector)"/>
    <x v="3"/>
    <s v="W01620"/>
    <s v="032122_SC_W0051_1"/>
    <d v="2022-03-21T00:00:00"/>
    <n v="2022"/>
    <s v="Spring"/>
    <x v="1"/>
    <x v="2"/>
    <s v="Dayton"/>
    <n v="1.5E-3"/>
    <n v="5.0039999999999996"/>
    <n v="8.0000000000000002E-3"/>
    <n v="3.0000000000000001E-3"/>
    <n v="5.8579999999999997"/>
    <n v="5.0000000000000001E-3"/>
    <m/>
    <n v="10.3"/>
    <n v="8.66"/>
    <n v="15.01"/>
    <n v="133.4"/>
    <n v="569"/>
    <n v="3.8"/>
    <m/>
    <s v="Yes"/>
    <d v="2022-06-15T00:00:00"/>
    <d v="2022-06-27T00:00:00"/>
    <d v="2022-06-27T00:00:00"/>
    <d v="2022-05-24T00:00:00"/>
  </r>
  <r>
    <s v="Spring Creek"/>
    <s v="North Pool (Near SC Conncetor)"/>
    <x v="0"/>
    <s v="W01621"/>
    <s v="032122_SC_W0052_2"/>
    <d v="2022-03-21T00:00:00"/>
    <n v="2022"/>
    <s v="Spring"/>
    <x v="1"/>
    <x v="2"/>
    <s v="Dayton"/>
    <n v="1.5E-3"/>
    <n v="2.911"/>
    <n v="8.0000000000000002E-3"/>
    <n v="3.0000000000000001E-3"/>
    <n v="4.0640000000000001"/>
    <n v="5.0000000000000001E-3"/>
    <m/>
    <n v="10.7"/>
    <n v="8.23"/>
    <n v="13.93"/>
    <n v="123.5"/>
    <n v="571"/>
    <n v="5.62"/>
    <m/>
    <s v="Yes"/>
    <d v="2022-06-15T00:00:00"/>
    <d v="2022-06-27T00:00:00"/>
    <d v="2022-06-27T00:00:00"/>
    <d v="2022-05-24T00:00:00"/>
  </r>
  <r>
    <s v="Spring Creek"/>
    <s v="Connecting Channel"/>
    <x v="4"/>
    <s v="W01622"/>
    <s v="032122_SC_W0053_3"/>
    <d v="2022-03-21T00:00:00"/>
    <n v="2022"/>
    <s v="Spring"/>
    <x v="1"/>
    <x v="2"/>
    <s v="Dayton"/>
    <n v="1.5E-3"/>
    <n v="2.5449999999999999"/>
    <n v="1.7000000000000001E-2"/>
    <n v="2E-3"/>
    <n v="2.8490000000000002"/>
    <n v="5.0000000000000001E-3"/>
    <m/>
    <n v="12.5"/>
    <n v="8.9499999999999993"/>
    <n v="23.12"/>
    <n v="218.6"/>
    <n v="513"/>
    <n v="7.65"/>
    <m/>
    <s v="Yes"/>
    <d v="2022-06-15T00:00:00"/>
    <d v="2022-06-27T00:00:00"/>
    <d v="2022-06-27T00:00:00"/>
    <d v="2022-05-24T00:00:00"/>
  </r>
  <r>
    <s v="Spring Creek"/>
    <s v="South Pool (near GMR connector)"/>
    <x v="1"/>
    <s v="W01623"/>
    <s v="032122_SC_W0054_4"/>
    <d v="2022-03-21T00:00:00"/>
    <n v="2022"/>
    <s v="Spring"/>
    <x v="1"/>
    <x v="2"/>
    <s v="Dayton"/>
    <n v="4.0000000000000001E-3"/>
    <n v="2.516"/>
    <n v="8.9999999999999993E-3"/>
    <n v="1.0999999999999999E-2"/>
    <n v="3.5670000000000002"/>
    <n v="9.4E-2"/>
    <m/>
    <n v="14.7"/>
    <n v="8.82"/>
    <n v="14.95"/>
    <n v="147.6"/>
    <n v="383"/>
    <n v="25.6"/>
    <m/>
    <s v="Yes"/>
    <d v="2022-06-15T00:00:00"/>
    <d v="2022-06-27T00:00:00"/>
    <d v="2022-06-27T00:00:00"/>
    <d v="2022-05-24T00:00:00"/>
  </r>
  <r>
    <s v="Spring Creek"/>
    <s v="Great Miami River (wetland inflow)"/>
    <x v="2"/>
    <s v="W01624"/>
    <s v="032122_SC_W0055_5"/>
    <d v="2022-03-21T00:00:00"/>
    <n v="2022"/>
    <s v="Spring"/>
    <x v="1"/>
    <x v="2"/>
    <s v="Dayton"/>
    <n v="1.4999999999999999E-2"/>
    <n v="4.3609999999999998"/>
    <n v="1.7000000000000001E-2"/>
    <n v="2.3E-2"/>
    <n v="5.609"/>
    <n v="0.1"/>
    <m/>
    <n v="10.4"/>
    <n v="8.42"/>
    <n v="12.26"/>
    <n v="109.6"/>
    <n v="571"/>
    <n v="36.24"/>
    <m/>
    <s v="Yes"/>
    <d v="2022-06-15T00:00:00"/>
    <d v="2022-06-27T00:00:00"/>
    <d v="2022-06-27T00:00:00"/>
    <d v="2022-05-24T00:00:00"/>
  </r>
  <r>
    <s v="Spring Creek"/>
    <s v="Great Miami River (upstream at covered bridge)"/>
    <x v="5"/>
    <s v="W01625"/>
    <s v="032122_SC_W0056_6"/>
    <d v="2022-03-21T00:00:00"/>
    <n v="2022"/>
    <s v="Spring"/>
    <x v="1"/>
    <x v="2"/>
    <s v="Dayton"/>
    <n v="2.5000000000000001E-2"/>
    <n v="4.133"/>
    <n v="2.1999999999999999E-2"/>
    <n v="3.5000000000000003E-2"/>
    <n v="5.0510000000000002"/>
    <n v="0.17799999999999999"/>
    <m/>
    <n v="10.4"/>
    <n v="8.3699999999999992"/>
    <n v="11.39"/>
    <n v="102"/>
    <n v="563"/>
    <n v="49.75"/>
    <m/>
    <s v="Yes"/>
    <d v="2022-06-15T00:00:00"/>
    <d v="2022-06-27T00:00:00"/>
    <d v="2022-06-27T00:00:00"/>
    <d v="2022-05-24T00:00:00"/>
  </r>
  <r>
    <s v="Spring Creek"/>
    <s v="Springcreek (Upstream of SC Connector)"/>
    <x v="3"/>
    <s v="W01631"/>
    <s v="04192022_SPC_1"/>
    <d v="2022-04-19T00:00:00"/>
    <n v="2022"/>
    <s v="Spring"/>
    <x v="1"/>
    <x v="3"/>
    <s v="Dayton"/>
    <n v="4.8000000000000001E-2"/>
    <n v="4.62"/>
    <n v="4.6199999999999998E-2"/>
    <n v="5.0000000000000001E-3"/>
    <n v="5.0270000000000001"/>
    <n v="5.0000000000000001E-3"/>
    <m/>
    <n v="8.1"/>
    <n v="8.32"/>
    <n v="12.77"/>
    <n v="109"/>
    <n v="629"/>
    <n v="2.65"/>
    <m/>
    <s v="Yes"/>
    <d v="2022-06-13T00:00:00"/>
    <d v="2022-06-29T00:00:00"/>
    <d v="2022-09-20T00:00:00"/>
    <m/>
  </r>
  <r>
    <s v="Spring Creek"/>
    <s v="North Pool (Near SC Conncetor)"/>
    <x v="0"/>
    <s v="W01632"/>
    <s v="04192022_SPC_2"/>
    <d v="2022-04-19T00:00:00"/>
    <n v="2022"/>
    <s v="Spring"/>
    <x v="1"/>
    <x v="3"/>
    <s v="Dayton"/>
    <n v="4.0000000000000001E-3"/>
    <n v="2.4750000000000001"/>
    <n v="7.7000000000000002E-3"/>
    <n v="1.7999999999999999E-2"/>
    <n v="3.94"/>
    <n v="5.0000000000000001E-3"/>
    <m/>
    <n v="9.1"/>
    <n v="8.2799999999999994"/>
    <n v="13.88"/>
    <n v="121"/>
    <n v="589"/>
    <n v="1.86"/>
    <m/>
    <s v="Yes"/>
    <d v="2022-06-13T00:00:00"/>
    <d v="2022-06-29T00:00:00"/>
    <d v="2022-09-20T00:00:00"/>
    <m/>
  </r>
  <r>
    <s v="Spring Creek"/>
    <s v="Connecting Channel"/>
    <x v="4"/>
    <s v="W01633"/>
    <s v="04192022_SPC_3"/>
    <d v="2022-04-19T00:00:00"/>
    <n v="2022"/>
    <s v="Spring"/>
    <x v="1"/>
    <x v="3"/>
    <s v="Dayton"/>
    <n v="7.4999999999999997E-2"/>
    <n v="2.56"/>
    <n v="0.45300000000000001"/>
    <n v="1.4999999999999999E-2"/>
    <n v="4.758"/>
    <n v="5.0000000000000001E-3"/>
    <m/>
    <n v="10.4"/>
    <n v="8.4600000000000009"/>
    <n v="16.5"/>
    <n v="150"/>
    <n v="560"/>
    <n v="4.5"/>
    <m/>
    <s v="Yes"/>
    <d v="2022-06-13T00:00:00"/>
    <d v="2022-06-29T00:00:00"/>
    <d v="2022-09-20T00:00:00"/>
    <m/>
  </r>
  <r>
    <s v="Spring Creek"/>
    <s v="South Pool (near GMR connector)"/>
    <x v="1"/>
    <s v="W01634"/>
    <s v="04192022_SPC_4"/>
    <d v="2022-04-19T00:00:00"/>
    <n v="2022"/>
    <s v="Spring"/>
    <x v="1"/>
    <x v="3"/>
    <s v="Dayton"/>
    <n v="1.5E-3"/>
    <n v="1.157"/>
    <n v="9.4E-2"/>
    <n v="3.0000000000000001E-3"/>
    <n v="3.0950000000000002"/>
    <n v="5.0000000000000001E-3"/>
    <m/>
    <n v="11.5"/>
    <n v="8.6999999999999993"/>
    <n v="14.2"/>
    <n v="131"/>
    <n v="471"/>
    <n v="4.9800000000000004"/>
    <m/>
    <s v="Yes"/>
    <d v="2022-06-13T00:00:00"/>
    <d v="2022-06-29T00:00:00"/>
    <d v="2022-09-20T00:00:00"/>
    <m/>
  </r>
  <r>
    <s v="Spring Creek"/>
    <s v="Great Miami River (wetland inflow)"/>
    <x v="2"/>
    <s v="W01635"/>
    <s v="04192022_SPC_5"/>
    <d v="2022-04-19T00:00:00"/>
    <n v="2022"/>
    <s v="Spring"/>
    <x v="1"/>
    <x v="3"/>
    <s v="Dayton"/>
    <n v="1.2E-2"/>
    <n v="1.5389999999999999"/>
    <n v="6.4699999999999994E-2"/>
    <n v="1.0999999999999999E-2"/>
    <n v="4.6180000000000003"/>
    <n v="6.4000000000000001E-2"/>
    <m/>
    <n v="8.5"/>
    <n v="8.15"/>
    <n v="12.16"/>
    <n v="104.8"/>
    <n v="599"/>
    <n v="22.8"/>
    <m/>
    <s v="Yes"/>
    <d v="2022-06-13T00:00:00"/>
    <d v="2022-06-29T00:00:00"/>
    <d v="2022-09-20T00:00:00"/>
    <m/>
  </r>
  <r>
    <s v="Spring Creek"/>
    <s v="Great Miami River (upstream at covered bridge)"/>
    <x v="5"/>
    <s v="W01636"/>
    <s v="04192022_SPC_6"/>
    <d v="2022-04-19T00:00:00"/>
    <n v="2022"/>
    <s v="Spring"/>
    <x v="1"/>
    <x v="3"/>
    <s v="Dayton"/>
    <n v="2.5000000000000001E-2"/>
    <n v="2.7069999999999999"/>
    <n v="1.44E-2"/>
    <n v="8.9999999999999993E-3"/>
    <n v="4.5720000000000001"/>
    <n v="0.114"/>
    <m/>
    <n v="9"/>
    <n v="8.2100000000000009"/>
    <n v="11.5"/>
    <n v="99"/>
    <n v="583"/>
    <n v="28.8"/>
    <m/>
    <s v="Yes"/>
    <d v="2022-06-13T00:00:00"/>
    <d v="2022-06-29T00:00:00"/>
    <d v="2022-09-20T00:00:00"/>
    <m/>
  </r>
  <r>
    <s v="Spring Creek"/>
    <s v="Springcreek (Upstream of SC Connector)"/>
    <x v="3"/>
    <s v="W01647"/>
    <s v="052022_SPC_1"/>
    <d v="2022-05-20T00:00:00"/>
    <n v="2022"/>
    <s v="Spring"/>
    <x v="1"/>
    <x v="3"/>
    <s v="Dayton"/>
    <n v="1.5E-3"/>
    <n v="3.1110000000000002"/>
    <n v="8.3999999999999995E-3"/>
    <n v="4.0000000000000001E-3"/>
    <n v="3.6520000000000001"/>
    <n v="5.0000000000000001E-3"/>
    <m/>
    <n v="17.3"/>
    <n v="8.43"/>
    <n v="10.18"/>
    <n v="110.4"/>
    <n v="608"/>
    <n v="2.6"/>
    <m/>
    <s v="Data is in Survey123"/>
    <d v="2022-06-15T00:00:00"/>
    <d v="2022-06-27T00:00:00"/>
    <d v="2022-09-20T00:00:00"/>
    <m/>
  </r>
  <r>
    <s v="Spring Creek"/>
    <s v="North Pool (Near SC Conncetor)"/>
    <x v="0"/>
    <s v="W01648"/>
    <s v="052022_SPC_2"/>
    <d v="2022-05-20T00:00:00"/>
    <n v="2022"/>
    <s v="Spring"/>
    <x v="1"/>
    <x v="3"/>
    <s v="Dayton"/>
    <n v="1.5E-3"/>
    <n v="2.4430000000000001"/>
    <n v="5.3E-3"/>
    <n v="7.0000000000000001E-3"/>
    <n v="2.9780000000000002"/>
    <n v="5.0000000000000001E-3"/>
    <m/>
    <n v="15.5"/>
    <n v="7.92"/>
    <n v="17.75"/>
    <n v="179.1"/>
    <n v="622"/>
    <n v="31.55"/>
    <m/>
    <s v="Data is in Survey123"/>
    <d v="2022-06-15T00:00:00"/>
    <d v="2022-06-27T00:00:00"/>
    <d v="2022-09-20T00:00:00"/>
    <m/>
  </r>
  <r>
    <s v="Spring Creek"/>
    <s v="Connecting Channel"/>
    <x v="4"/>
    <s v="W01649"/>
    <s v="052022_SPC_3"/>
    <d v="2022-05-20T00:00:00"/>
    <n v="2022"/>
    <s v="Spring"/>
    <x v="1"/>
    <x v="3"/>
    <s v="Dayton"/>
    <n v="1.5E-3"/>
    <n v="2.3420000000000001"/>
    <n v="7.1000000000000004E-3"/>
    <n v="0.01"/>
    <n v="2.262"/>
    <n v="5.0000000000000001E-3"/>
    <m/>
    <n v="17.3"/>
    <n v="8.9499999999999993"/>
    <n v="23.72"/>
    <n v="256.8"/>
    <n v="495.5"/>
    <n v="11.11"/>
    <m/>
    <s v="Data is in Survey123"/>
    <d v="2022-06-15T00:00:00"/>
    <d v="2022-06-27T00:00:00"/>
    <d v="2022-09-20T00:00:00"/>
    <m/>
  </r>
  <r>
    <s v="Spring Creek"/>
    <s v="South Pool (near GMR connector)"/>
    <x v="1"/>
    <s v="W01650"/>
    <s v="052022_SPC_4"/>
    <d v="2022-05-20T00:00:00"/>
    <n v="2022"/>
    <s v="Spring"/>
    <x v="1"/>
    <x v="3"/>
    <s v="Dayton"/>
    <n v="1.5E-3"/>
    <n v="0.48499999999999999"/>
    <n v="2.1399999999999999E-2"/>
    <n v="7.0000000000000001E-3"/>
    <n v="1.4039999999999999"/>
    <n v="2.1000000000000001E-2"/>
    <m/>
    <n v="23.8"/>
    <n v="9.25"/>
    <n v="13.19"/>
    <n v="156.30000000000001"/>
    <n v="352.5"/>
    <n v="56.82"/>
    <m/>
    <s v="Data is in Survey123"/>
    <d v="2022-06-15T00:00:00"/>
    <d v="2022-06-27T00:00:00"/>
    <d v="2022-09-20T00:00:00"/>
    <m/>
  </r>
  <r>
    <s v="Spring Creek"/>
    <s v="Great Miami River (wetland inflow)"/>
    <x v="2"/>
    <s v="W01651"/>
    <s v="052022_SPC_5"/>
    <d v="2022-05-20T00:00:00"/>
    <n v="2022"/>
    <s v="Spring"/>
    <x v="1"/>
    <x v="3"/>
    <s v="Dayton"/>
    <n v="3.1E-2"/>
    <n v="2.1320000000000001"/>
    <n v="8.8000000000000005E-3"/>
    <n v="6.0000000000000001E-3"/>
    <n v="3.4380000000000002"/>
    <n v="8.5000000000000006E-2"/>
    <m/>
    <n v="20.5"/>
    <n v="8.5299999999999994"/>
    <n v="9.33"/>
    <n v="103.7"/>
    <n v="614"/>
    <n v="5.0999999999999996"/>
    <m/>
    <s v="Data is in Survey123"/>
    <d v="2022-06-15T00:00:00"/>
    <d v="2022-06-27T00:00:00"/>
    <d v="2022-09-20T00:00:00"/>
    <m/>
  </r>
  <r>
    <s v="Spring Creek"/>
    <s v="Great Miami River (upstream at covered bridge)"/>
    <x v="5"/>
    <s v="W01652"/>
    <s v="052022_SPC_6"/>
    <d v="2022-05-20T00:00:00"/>
    <n v="2022"/>
    <s v="Spring"/>
    <x v="1"/>
    <x v="3"/>
    <s v="Dayton"/>
    <n v="2.5999999999999999E-2"/>
    <n v="1.7969999999999999"/>
    <n v="9.2999999999999992E-3"/>
    <n v="7.0000000000000001E-3"/>
    <n v="2.0209999999999999"/>
    <n v="0.10100000000000001"/>
    <m/>
    <n v="21.4"/>
    <n v="8.56"/>
    <n v="9.7200000000000006"/>
    <n v="110"/>
    <n v="615"/>
    <n v="5.2"/>
    <m/>
    <s v="Data is in Survey123"/>
    <d v="2022-06-14T00:00:00"/>
    <d v="2022-06-27T00:00:00"/>
    <d v="2022-09-20T00:00:00"/>
    <m/>
  </r>
  <r>
    <s v="Spring Creek"/>
    <s v="Springcreek (Upstream of SC Connector)"/>
    <x v="3"/>
    <s v="W02047"/>
    <s v="SPC_070622_1"/>
    <d v="2022-07-06T00:00:00"/>
    <n v="2022"/>
    <s v="Summer"/>
    <x v="1"/>
    <x v="0"/>
    <s v="Lake"/>
    <n v="8.9999999999999993E-3"/>
    <n v="1.597"/>
    <n v="4.6899999999999997E-2"/>
    <n v="1.4999999999999999E-2"/>
    <n v="3.4289999999999998"/>
    <n v="6.4000000000000001E-2"/>
    <m/>
    <n v="22.7"/>
    <n v="8.42"/>
    <n v="8.0500000000000007"/>
    <n v="93.5"/>
    <n v="557"/>
    <n v="8.5"/>
    <m/>
    <s v="Data is in Survey123"/>
    <d v="2022-09-13T00:00:00"/>
    <s v="9/21/22 (TP) 9/22/21 (TN)"/>
    <d v="2022-09-20T00:00:00"/>
    <m/>
  </r>
  <r>
    <s v="Spring Creek"/>
    <s v="North Pool (Near SC Conncetor)"/>
    <x v="0"/>
    <s v="W02048"/>
    <s v="SPC_070622_2"/>
    <d v="2022-07-06T00:00:00"/>
    <n v="2022"/>
    <s v="Summer"/>
    <x v="1"/>
    <x v="0"/>
    <s v="Lake"/>
    <n v="1.5E-3"/>
    <n v="1.994"/>
    <n v="9.2100000000000001E-2"/>
    <n v="5.6000000000000001E-2"/>
    <n v="3.8050000000000002"/>
    <n v="1.2999999999999999E-2"/>
    <m/>
    <n v="22.9"/>
    <n v="7.64"/>
    <n v="10.5"/>
    <n v="122"/>
    <n v="527"/>
    <n v="32"/>
    <s v="raining"/>
    <s v="Data is in Survey123"/>
    <d v="2022-09-13T00:00:00"/>
    <s v="9/21/22 (TP) 9/22/21 (TN)"/>
    <d v="2022-09-20T00:00:00"/>
    <m/>
  </r>
  <r>
    <s v="Spring Creek"/>
    <s v="Connecting Channel"/>
    <x v="4"/>
    <s v="W02049"/>
    <s v="SPC_070622_3"/>
    <d v="2022-07-06T00:00:00"/>
    <n v="2022"/>
    <s v="Summer"/>
    <x v="1"/>
    <x v="0"/>
    <s v="Lake"/>
    <n v="1.5E-3"/>
    <n v="1.984"/>
    <n v="5.8599999999999999E-2"/>
    <n v="8.2000000000000003E-2"/>
    <n v="3.1429999999999998"/>
    <n v="3.5999999999999997E-2"/>
    <m/>
    <n v="23.8"/>
    <n v="8.3800000000000008"/>
    <n v="11.8"/>
    <n v="140"/>
    <n v="512"/>
    <n v="9.1"/>
    <m/>
    <s v="Data is in Survey123"/>
    <d v="2022-09-13T00:00:00"/>
    <s v="9/21/22 (TP) 9/22/21 (TN)"/>
    <d v="2022-09-20T00:00:00"/>
    <m/>
  </r>
  <r>
    <s v="Spring Creek"/>
    <s v="South Pool (near GMR connector)"/>
    <x v="1"/>
    <s v="W02050"/>
    <s v="SPC_070622_4"/>
    <d v="2022-07-06T00:00:00"/>
    <n v="2022"/>
    <s v="Summer"/>
    <x v="1"/>
    <x v="0"/>
    <s v="Lake"/>
    <n v="1.5E-3"/>
    <n v="0.79"/>
    <n v="2.4400000000000002E-2"/>
    <n v="4.4999999999999998E-2"/>
    <n v="2.4420000000000002"/>
    <n v="7.2999999999999995E-2"/>
    <m/>
    <n v="27.3"/>
    <n v="8.56"/>
    <n v="7.9"/>
    <n v="97"/>
    <n v="381"/>
    <n v="20.3"/>
    <m/>
    <s v="Data is in Survey123"/>
    <d v="2022-09-13T00:00:00"/>
    <s v="9/21/22 (TP) 9/22/21 (TN)"/>
    <d v="2022-09-20T00:00:00"/>
    <m/>
  </r>
  <r>
    <s v="Spring Creek"/>
    <s v="Great Miami River (wetland inflow)"/>
    <x v="2"/>
    <s v="W02051"/>
    <s v="SPC_070622_5"/>
    <d v="2022-07-06T00:00:00"/>
    <n v="2022"/>
    <s v="Summer"/>
    <x v="1"/>
    <x v="0"/>
    <s v="Lake"/>
    <n v="0.439"/>
    <n v="1.33"/>
    <n v="0.1205"/>
    <n v="5.1999999999999998E-2"/>
    <n v="3.198"/>
    <n v="0.69099999999999995"/>
    <m/>
    <n v="24.4"/>
    <n v="8.2899999999999991"/>
    <n v="6.73"/>
    <n v="80.7"/>
    <n v="649"/>
    <n v="15.8"/>
    <s v="raining"/>
    <s v="Data is in Survey123"/>
    <d v="2022-09-13T00:00:00"/>
    <s v="9/21/22 (TP) 9/22/21 (TN)"/>
    <d v="2022-09-20T00:00:00"/>
    <m/>
  </r>
  <r>
    <s v="Spring Creek"/>
    <s v="Great Miami River (upstream at covered bridge)"/>
    <x v="5"/>
    <s v="W02052"/>
    <s v="SPC_070622_6"/>
    <d v="2022-07-06T00:00:00"/>
    <n v="2022"/>
    <s v="Summer"/>
    <x v="1"/>
    <x v="0"/>
    <s v="Lake"/>
    <n v="0.51400000000000001"/>
    <n v="1.2210000000000001"/>
    <n v="1.83E-2"/>
    <n v="3.6999999999999998E-2"/>
    <n v="3.2189999999999999"/>
    <n v="0.63400000000000001"/>
    <m/>
    <n v="24.5"/>
    <n v="8.16"/>
    <n v="6.7"/>
    <n v="85.5"/>
    <n v="609"/>
    <n v="17.8"/>
    <m/>
    <s v="Data is in Survey123"/>
    <d v="2022-09-13T00:00:00"/>
    <s v="9/21/22 (TP) 9/22/21 (TN)"/>
    <d v="2022-09-20T00:00:00"/>
    <m/>
  </r>
  <r>
    <s v="Spring Creek"/>
    <s v="Springcreek (Upstream of SC Connector)"/>
    <x v="3"/>
    <s v="W01693"/>
    <s v="SPC_080522_1"/>
    <d v="2022-08-05T00:00:00"/>
    <n v="2022"/>
    <s v="Summer"/>
    <x v="1"/>
    <x v="0"/>
    <s v="Dayton"/>
    <n v="5.0000000000000001E-3"/>
    <n v="1.476"/>
    <n v="7.4999999999999997E-3"/>
    <n v="3.0000000000000001E-3"/>
    <n v="1.6240000000000001"/>
    <n v="5.0000000000000001E-3"/>
    <m/>
    <n v="23.5"/>
    <n v="8.6999999999999993"/>
    <n v="9.16"/>
    <n v="107.8"/>
    <n v="625"/>
    <n v="1.3"/>
    <m/>
    <s v="Yes"/>
    <d v="2022-09-13T00:00:00"/>
    <d v="2022-09-22T00:00:00"/>
    <d v="2022-09-20T00:00:00"/>
    <m/>
  </r>
  <r>
    <s v="Spring Creek"/>
    <s v="North Pool (Near SC Conncetor)"/>
    <x v="0"/>
    <s v="W01694"/>
    <s v="SPC_080522_2"/>
    <d v="2022-08-05T00:00:00"/>
    <n v="2022"/>
    <s v="Summer"/>
    <x v="1"/>
    <x v="0"/>
    <s v="Dayton"/>
    <n v="1.5E-3"/>
    <n v="1.1180000000000001"/>
    <n v="8.8999999999999999E-3"/>
    <n v="1.6E-2"/>
    <n v="1.536"/>
    <n v="5.0000000000000001E-3"/>
    <m/>
    <n v="24.1"/>
    <n v="7.76"/>
    <n v="9.06"/>
    <n v="109.1"/>
    <n v="564"/>
    <n v="27.9"/>
    <m/>
    <s v="Yes"/>
    <d v="2022-09-13T00:00:00"/>
    <d v="2022-09-22T00:00:00"/>
    <d v="2022-09-20T00:00:00"/>
    <m/>
  </r>
  <r>
    <s v="Spring Creek"/>
    <s v="Connecting Channel"/>
    <x v="4"/>
    <s v="W01695"/>
    <s v="SPC_080522_3"/>
    <d v="2022-08-05T00:00:00"/>
    <n v="2022"/>
    <s v="Summer"/>
    <x v="1"/>
    <x v="0"/>
    <s v="Dayton"/>
    <n v="1.5E-3"/>
    <n v="0.65900000000000003"/>
    <n v="3.04E-2"/>
    <n v="0.1"/>
    <n v="1.542"/>
    <n v="2.1000000000000001E-2"/>
    <m/>
    <n v="27.1"/>
    <n v="8.57"/>
    <n v="11.9"/>
    <n v="150.30000000000001"/>
    <n v="489"/>
    <n v="40.200000000000003"/>
    <s v="Thick algal mats in connecting channel - no flow between N pool and S pool"/>
    <s v="Yes"/>
    <d v="2022-09-13T00:00:00"/>
    <d v="2022-09-22T00:00:00"/>
    <d v="2022-09-20T00:00:00"/>
    <m/>
  </r>
  <r>
    <s v="Spring Creek"/>
    <s v="South Pool (near GMR connector)"/>
    <x v="1"/>
    <s v="W01696"/>
    <s v="SPC_080522_4"/>
    <d v="2022-08-05T00:00:00"/>
    <n v="2022"/>
    <s v="Summer"/>
    <x v="1"/>
    <x v="0"/>
    <s v="Dayton"/>
    <n v="1.5E-3"/>
    <n v="0.03"/>
    <n v="4.4999999999999997E-3"/>
    <n v="5.0000000000000001E-3"/>
    <n v="0.79500000000000004"/>
    <n v="6.9000000000000006E-2"/>
    <m/>
    <n v="27.8"/>
    <n v="8.59"/>
    <n v="2.4700000000000002"/>
    <n v="31"/>
    <n v="384"/>
    <n v="81.900000000000006"/>
    <s v="Red/brown algae near connecting channel - may be Euglena"/>
    <s v="Yes"/>
    <d v="2022-09-13T00:00:00"/>
    <d v="2022-09-22T00:00:00"/>
    <d v="2022-09-20T00:00:00"/>
    <m/>
  </r>
  <r>
    <s v="Spring Creek"/>
    <s v="Great Miami River (wetland inflow)"/>
    <x v="2"/>
    <s v="W01697"/>
    <s v="SPC_080522_5"/>
    <d v="2022-08-05T00:00:00"/>
    <n v="2022"/>
    <s v="Summer"/>
    <x v="1"/>
    <x v="0"/>
    <s v="Dayton"/>
    <n v="0.501"/>
    <n v="0.94199999999999995"/>
    <n v="1.23E-2"/>
    <n v="1.7000000000000001E-2"/>
    <n v="1.0640000000000001"/>
    <n v="0.67100000000000004"/>
    <m/>
    <n v="25.2"/>
    <n v="8.7200000000000006"/>
    <n v="8.24"/>
    <n v="100.2"/>
    <n v="711"/>
    <n v="5.5"/>
    <s v="GMR Flow at USGS 03262700 (Troy, OH) 154 cfs"/>
    <s v="Yes"/>
    <d v="2022-09-13T00:00:00"/>
    <d v="2022-09-22T00:00:00"/>
    <d v="2022-09-20T00:00:00"/>
    <m/>
  </r>
  <r>
    <s v="Spring Creek"/>
    <s v="Great Miami River (upstream at covered bridge)"/>
    <x v="5"/>
    <s v="W01698"/>
    <s v="SPC_080522_6"/>
    <d v="2022-08-05T00:00:00"/>
    <n v="2022"/>
    <s v="Summer"/>
    <x v="1"/>
    <x v="0"/>
    <s v="Dayton"/>
    <n v="0.59"/>
    <n v="1.089"/>
    <n v="2.69E-2"/>
    <n v="2.1000000000000001E-2"/>
    <n v="1.9350000000000001"/>
    <n v="0.75600000000000001"/>
    <m/>
    <n v="26.5"/>
    <n v="8.85"/>
    <n v="9.44"/>
    <n v="117.5"/>
    <n v="717"/>
    <n v="3.7"/>
    <m/>
    <s v="Yes"/>
    <d v="2022-09-13T00:00:00"/>
    <d v="2022-09-22T00:00:00"/>
    <d v="2022-09-20T00:00:00"/>
    <m/>
  </r>
  <r>
    <s v="Spring Creek"/>
    <s v="Springcreek (Upstream of SC Connector)"/>
    <x v="3"/>
    <s v="W01714"/>
    <s v="SPC_090722_1"/>
    <d v="2022-09-07T00:00:00"/>
    <n v="2022"/>
    <s v="Summer"/>
    <x v="1"/>
    <x v="0"/>
    <s v="Dayton"/>
    <n v="0.01"/>
    <n v="0.45100000000000001"/>
    <n v="1.1299999999999999E-2"/>
    <n v="5.0000000000000001E-3"/>
    <n v="0.96199999999999997"/>
    <n v="4.2000000000000003E-2"/>
    <m/>
    <n v="20.2"/>
    <n v="8.75"/>
    <n v="9.1999999999999993"/>
    <n v="101.7"/>
    <n v="518"/>
    <n v="2.1"/>
    <m/>
    <s v="Yes"/>
    <d v="2022-11-09T00:00:00"/>
    <d v="2022-11-10T00:00:00"/>
    <d v="2022-09-21T00:00:00"/>
    <m/>
  </r>
  <r>
    <s v="Spring Creek"/>
    <s v="North Pool (Near SC Conncetor)"/>
    <x v="0"/>
    <s v="W01715"/>
    <s v="SPC_090722_2"/>
    <d v="2022-09-07T00:00:00"/>
    <n v="2022"/>
    <s v="Summer"/>
    <x v="1"/>
    <x v="0"/>
    <s v="Dayton"/>
    <n v="3.0000000000000001E-3"/>
    <n v="0.79800000000000004"/>
    <n v="2.5999999999999999E-2"/>
    <n v="0.12"/>
    <n v="2.2170000000000001"/>
    <n v="1.2999999999999999E-2"/>
    <m/>
    <n v="23.1"/>
    <n v="8.01"/>
    <n v="8.5299999999999994"/>
    <n v="98.2"/>
    <n v="580"/>
    <n v="15.3"/>
    <m/>
    <s v="Yes"/>
    <d v="2022-11-09T00:00:00"/>
    <d v="2022-11-10T00:00:00"/>
    <d v="2022-09-21T00:00:00"/>
    <m/>
  </r>
  <r>
    <s v="Spring Creek"/>
    <s v="Connecting Channel"/>
    <x v="4"/>
    <s v="W01716"/>
    <s v="SPC_090722_3"/>
    <d v="2022-09-07T00:00:00"/>
    <n v="2022"/>
    <s v="Summer"/>
    <x v="1"/>
    <x v="0"/>
    <s v="Dayton"/>
    <n v="5.0000000000000001E-3"/>
    <n v="0.17299999999999999"/>
    <n v="2.6200000000000001E-2"/>
    <n v="0.59"/>
    <n v="4.8040000000000003"/>
    <n v="4.9000000000000002E-2"/>
    <m/>
    <n v="25.4"/>
    <n v="8.34"/>
    <n v="11.67"/>
    <n v="142.4"/>
    <n v="725"/>
    <n v="127.2"/>
    <s v="Connecting channel not flowing. Small pool of water left in middle"/>
    <s v="Yes"/>
    <d v="2022-11-09T00:00:00"/>
    <d v="2022-11-10T00:00:00"/>
    <d v="2022-09-21T00:00:00"/>
    <m/>
  </r>
  <r>
    <s v="Spring Creek"/>
    <s v="South Pool (near GMR connector)"/>
    <x v="1"/>
    <s v="W01717"/>
    <s v="SPC_090722_4"/>
    <d v="2022-09-07T00:00:00"/>
    <n v="2022"/>
    <s v="Summer"/>
    <x v="1"/>
    <x v="0"/>
    <s v="Dayton"/>
    <n v="1.5E-3"/>
    <n v="0.4"/>
    <n v="8.8999999999999999E-3"/>
    <n v="5.0000000000000001E-3"/>
    <n v="1.8480000000000001"/>
    <n v="0.04"/>
    <m/>
    <n v="23.7"/>
    <n v="8"/>
    <n v="8.4600000000000009"/>
    <n v="99.7"/>
    <n v="510"/>
    <n v="61.6"/>
    <m/>
    <s v="Yes"/>
    <d v="2022-11-09T00:00:00"/>
    <d v="2022-11-10T00:00:00"/>
    <d v="2022-09-21T00:00:00"/>
    <m/>
  </r>
  <r>
    <s v="Spring Creek"/>
    <s v="Great Miami River (wetland inflow)"/>
    <x v="2"/>
    <s v="W01718"/>
    <s v="SPC_090722_5"/>
    <d v="2022-09-07T00:00:00"/>
    <n v="2022"/>
    <s v="Summer"/>
    <x v="1"/>
    <x v="0"/>
    <s v="Dayton"/>
    <n v="0.17199999999999999"/>
    <n v="2.1259999999999999"/>
    <n v="2.6499999999999999E-2"/>
    <n v="2.8000000000000001E-2"/>
    <n v="3.379"/>
    <n v="0.27500000000000002"/>
    <m/>
    <n v="22.2"/>
    <n v="8.4499999999999993"/>
    <n v="8.3699999999999992"/>
    <n v="96.1"/>
    <n v="506"/>
    <n v="19.899999999999999"/>
    <m/>
    <s v="Yes"/>
    <d v="2022-11-09T00:00:00"/>
    <d v="2022-11-10T00:00:00"/>
    <d v="2022-09-21T00:00:00"/>
    <m/>
  </r>
  <r>
    <s v="Spring Creek"/>
    <s v="Great Miami River (upstream at covered bridge)"/>
    <x v="5"/>
    <s v="W01719"/>
    <s v="SPC_090722_6"/>
    <d v="2022-09-07T00:00:00"/>
    <n v="2022"/>
    <s v="Summer"/>
    <x v="1"/>
    <x v="0"/>
    <s v="Dayton"/>
    <n v="0.19500000000000001"/>
    <n v="2.0960000000000001"/>
    <n v="1.7399999999999999E-2"/>
    <n v="2.8000000000000001E-2"/>
    <n v="3.2930000000000001"/>
    <n v="0.307"/>
    <m/>
    <n v="22.5"/>
    <n v="8.49"/>
    <n v="8.61"/>
    <n v="99.6"/>
    <n v="506"/>
    <n v="19.399999999999999"/>
    <m/>
    <s v="Yes"/>
    <d v="2022-11-09T00:00:00"/>
    <d v="2022-11-10T00:00:00"/>
    <d v="2022-09-21T00:00:00"/>
    <m/>
  </r>
  <r>
    <s v="Spring Creek"/>
    <s v="North Pool (Near SC Conncetor)"/>
    <x v="0"/>
    <s v="W01726"/>
    <s v="SPC_100322_2"/>
    <d v="2022-10-03T00:00:00"/>
    <n v="2022"/>
    <s v="Fall"/>
    <x v="2"/>
    <x v="1"/>
    <s v="Dayton"/>
    <n v="1.5E-3"/>
    <n v="0.74399999999999999"/>
    <n v="7.4999999999999997E-3"/>
    <n v="5.7999999999999996E-3"/>
    <n v="1.121"/>
    <n v="5.0000000000000001E-3"/>
    <m/>
    <n v="17.2"/>
    <n v="8.82"/>
    <n v="13.4"/>
    <n v="139.6"/>
    <n v="538"/>
    <n v="4.3"/>
    <s v="Water low - HOBO Exposed"/>
    <s v="Yes"/>
    <d v="2023-01-24T00:00:00"/>
    <s v="2/1/23 (TN) 2/3/23 (TP)"/>
    <d v="2023-02-20T00:00:00"/>
    <m/>
  </r>
  <r>
    <s v="Spring Creek"/>
    <s v="South Pool (near GMR connector)"/>
    <x v="1"/>
    <s v="W01728"/>
    <s v="SPC_100322_4"/>
    <d v="2022-10-03T00:00:00"/>
    <n v="2022"/>
    <s v="Fall"/>
    <x v="2"/>
    <x v="1"/>
    <s v="Dayton"/>
    <n v="1.5E-3"/>
    <n v="0.35"/>
    <n v="1.2699999999999999E-2"/>
    <n v="2.0899999999999998E-2"/>
    <n v="1.097"/>
    <n v="5.0000000000000001E-3"/>
    <m/>
    <n v="16.8"/>
    <n v="8.6199999999999992"/>
    <n v="13.05"/>
    <n v="134.69999999999999"/>
    <n v="456.4"/>
    <n v="14.5"/>
    <m/>
    <s v="Yes"/>
    <d v="2023-01-24T00:00:00"/>
    <s v="2/1/23 (TN) 2/3/23 (TP)"/>
    <d v="2023-02-20T00:00:00"/>
    <m/>
  </r>
  <r>
    <s v="Spring Creek"/>
    <s v="Great Miami River (wetland inflow)"/>
    <x v="2"/>
    <s v="W01729"/>
    <s v="SPC_100322_5"/>
    <d v="2022-10-03T00:00:00"/>
    <n v="2022"/>
    <s v="Fall"/>
    <x v="2"/>
    <x v="1"/>
    <s v="Dayton"/>
    <n v="0.10199999999999999"/>
    <n v="0.91500000000000004"/>
    <n v="8.8000000000000005E-3"/>
    <n v="4.5999999999999999E-3"/>
    <n v="1.577"/>
    <n v="0.309"/>
    <m/>
    <n v="15.6"/>
    <n v="9.07"/>
    <n v="11.88"/>
    <n v="119.6"/>
    <n v="690"/>
    <n v="2.2000000000000002"/>
    <m/>
    <s v="Yes"/>
    <d v="2023-01-24T00:00:00"/>
    <s v="2/1/23 (TN) 2/3/23 (TP)"/>
    <d v="2023-02-20T00:00:00"/>
    <m/>
  </r>
  <r>
    <s v="Spring Creek"/>
    <s v="Great Miami River (upstream at covered bridge)"/>
    <x v="5"/>
    <s v="W01730"/>
    <s v="SPC_100322_6"/>
    <d v="2022-10-03T00:00:00"/>
    <n v="2022"/>
    <s v="Fall"/>
    <x v="2"/>
    <x v="1"/>
    <s v="Dayton"/>
    <n v="7.9000000000000001E-2"/>
    <n v="0.88"/>
    <n v="1.21E-2"/>
    <n v="6.3E-3"/>
    <n v="1.6279999999999999"/>
    <n v="0.29599999999999999"/>
    <m/>
    <n v="16.2"/>
    <n v="9.1999999999999993"/>
    <n v="12.43"/>
    <n v="126.5"/>
    <n v="695"/>
    <n v="1.9"/>
    <m/>
    <s v="Yes"/>
    <d v="2023-01-24T00:00:00"/>
    <s v="2/1/23 (TN) 2/3/23 (TP)"/>
    <d v="2023-02-20T00:00:00"/>
    <m/>
  </r>
  <r>
    <s v="Spring Creek"/>
    <s v="North Pool (Near SC Conncetor)"/>
    <x v="0"/>
    <s v="W01742"/>
    <s v="SPC_110222_2"/>
    <d v="2022-11-02T00:00:00"/>
    <n v="2022"/>
    <s v="Fall"/>
    <x v="2"/>
    <x v="1"/>
    <s v="Dayton"/>
    <n v="1.5E-3"/>
    <n v="0.42799999999999999"/>
    <n v="1.09E-2"/>
    <n v="3.2000000000000002E-3"/>
    <n v="1.083"/>
    <n v="5.0000000000000001E-3"/>
    <n v="45"/>
    <n v="13.8"/>
    <n v="9.1999999999999993"/>
    <n v="19.829999999999998"/>
    <n v="192"/>
    <n v="442.2"/>
    <n v="5.4"/>
    <s v="Water low - HOBO Exposed (no longer under water but some areas still have 45 cm+ water depth)"/>
    <s v="Yes"/>
    <d v="2023-01-24T00:00:00"/>
    <s v="2/1/23 (TN) 2/3/23 (TP)"/>
    <d v="2023-02-20T00:00:00"/>
    <m/>
  </r>
  <r>
    <s v="Spring Creek"/>
    <s v="South Pool (near GMR connector)"/>
    <x v="1"/>
    <s v="W01744"/>
    <s v="SPC_110222_4"/>
    <d v="2022-11-02T00:00:00"/>
    <n v="2022"/>
    <s v="Fall"/>
    <x v="2"/>
    <x v="1"/>
    <s v="Dayton"/>
    <n v="1.5E-3"/>
    <n v="0.23499999999999999"/>
    <n v="1.5599999999999999E-2"/>
    <n v="5.4999999999999997E-3"/>
    <n v="1.5860000000000001"/>
    <n v="5.0000000000000001E-3"/>
    <n v="30"/>
    <n v="14.8"/>
    <n v="8.65"/>
    <n v="12.96"/>
    <n v="128.19999999999999"/>
    <n v="479.9"/>
    <n v="101.8"/>
    <s v="Water level low - HOBO almost exposed"/>
    <s v="Yes"/>
    <d v="2023-01-24T00:00:00"/>
    <s v="2/1/23 (TN) 2/3/23 (TP)"/>
    <d v="2023-02-20T00:00:00"/>
    <m/>
  </r>
  <r>
    <s v="Spring Creek"/>
    <s v="Great Miami River (wetland inflow)"/>
    <x v="2"/>
    <s v="W01745"/>
    <s v="SPC_110222_5"/>
    <d v="2022-11-02T00:00:00"/>
    <n v="2022"/>
    <s v="Fall"/>
    <x v="2"/>
    <x v="1"/>
    <s v="Dayton"/>
    <n v="0.36499999999999999"/>
    <n v="0.51500000000000001"/>
    <n v="1.7500000000000002E-2"/>
    <n v="3.0999999999999999E-3"/>
    <n v="1.2569999999999999"/>
    <n v="0.40699999999999997"/>
    <n v="30"/>
    <n v="13.7"/>
    <n v="8.6999999999999993"/>
    <n v="11.03"/>
    <n v="106.6"/>
    <n v="749"/>
    <n v="1.43"/>
    <m/>
    <s v="Yes"/>
    <d v="2023-01-24T00:00:00"/>
    <s v="2/1/23 (TN) 2/3/23 (TP)"/>
    <d v="2023-02-20T00:00:00"/>
    <m/>
  </r>
  <r>
    <s v="Spring Creek"/>
    <s v="Great Miami River (upstream at covered bridge)"/>
    <x v="5"/>
    <s v="W01746"/>
    <s v="SPC_110222_6"/>
    <d v="2022-11-02T00:00:00"/>
    <n v="2022"/>
    <s v="Fall"/>
    <x v="2"/>
    <x v="1"/>
    <s v="Dayton"/>
    <n v="0.38200000000000001"/>
    <n v="0.41199999999999998"/>
    <n v="1.8200000000000001E-2"/>
    <n v="7.1000000000000004E-3"/>
    <n v="1.5309999999999999"/>
    <n v="0.432"/>
    <n v="30"/>
    <n v="14.1"/>
    <n v="8.77"/>
    <n v="12.23"/>
    <n v="119.1"/>
    <n v="753"/>
    <n v="1.25"/>
    <m/>
    <s v="Yes"/>
    <d v="2023-01-24T00:00:00"/>
    <s v="2/1/23 (TN) 2/3/23 (TP)"/>
    <d v="2023-02-20T00:00:00"/>
    <m/>
  </r>
  <r>
    <s v="Spring Creek"/>
    <s v="North Pool (Near SC Conncetor)"/>
    <x v="0"/>
    <s v="W01759"/>
    <s v="SPC_120722_2"/>
    <d v="2022-12-07T00:00:00"/>
    <n v="2022"/>
    <s v="Fall"/>
    <x v="2"/>
    <x v="1"/>
    <s v="Dayton"/>
    <n v="1.5E-3"/>
    <n v="1.0660000000000001"/>
    <n v="9.1999999999999998E-3"/>
    <n v="6.4000000000000003E-3"/>
    <n v="0.91300000000000003"/>
    <n v="5.0000000000000001E-3"/>
    <n v="40"/>
    <n v="6.9"/>
    <n v="8.23"/>
    <n v="19.29"/>
    <n v="158.69999999999999"/>
    <n v="196"/>
    <n v="3.7"/>
    <m/>
    <s v="Yes"/>
    <s v="3/28/23 (NOx) 3/29/23 (SRP)"/>
    <d v="2023-04-05T00:00:00"/>
    <d v="2023-02-20T00:00:00"/>
    <m/>
  </r>
  <r>
    <s v="Spring Creek"/>
    <s v="South Pool (near GMR connector)"/>
    <x v="1"/>
    <s v="W01761"/>
    <s v="SPC_120722_4"/>
    <d v="2022-12-07T00:00:00"/>
    <n v="2022"/>
    <s v="Fall"/>
    <x v="2"/>
    <x v="1"/>
    <s v="Dayton"/>
    <n v="1.5E-3"/>
    <n v="0.95399999999999996"/>
    <n v="1.4500000000000001E-2"/>
    <n v="1.5100000000000001E-2"/>
    <n v="3.0089999999999999"/>
    <n v="0.13500000000000001"/>
    <n v="20"/>
    <n v="7.9"/>
    <n v="7.89"/>
    <n v="14.64"/>
    <n v="123.6"/>
    <n v="525"/>
    <n v="12.8"/>
    <m/>
    <s v="Yes"/>
    <s v="3/28/23 (NOx) 3/29/23 (SRP)"/>
    <d v="2023-04-05T00:00:00"/>
    <d v="2023-02-20T00:00:00"/>
    <m/>
  </r>
  <r>
    <s v="Spring Creek"/>
    <s v="Great Miami River (wetland inflow)"/>
    <x v="2"/>
    <s v="W10762"/>
    <s v="SPC_120722_5"/>
    <d v="2022-12-07T00:00:00"/>
    <n v="2022"/>
    <s v="Fall"/>
    <x v="2"/>
    <x v="1"/>
    <s v="Dayton"/>
    <n v="0.378"/>
    <n v="1.373"/>
    <n v="8.6E-3"/>
    <n v="5.0000000000000001E-3"/>
    <n v="1.5649999999999999"/>
    <n v="0.41699999999999998"/>
    <n v="38"/>
    <n v="6.3"/>
    <n v="8.0500000000000007"/>
    <n v="12.7"/>
    <n v="103"/>
    <n v="787"/>
    <n v="1.4"/>
    <m/>
    <s v="Yes"/>
    <s v="3/28/23 (NOx) 3/29/23 (SRP)"/>
    <d v="2023-04-05T00:00:00"/>
    <d v="2023-02-20T00:00:00"/>
    <m/>
  </r>
  <r>
    <s v="Spring Creek"/>
    <s v="Great Miami River (upstream at covered bridge)"/>
    <x v="5"/>
    <s v="W01763"/>
    <s v="SPC_120722_6"/>
    <d v="2022-12-07T00:00:00"/>
    <n v="2022"/>
    <s v="Fall"/>
    <x v="2"/>
    <x v="1"/>
    <s v="Dayton"/>
    <n v="0.38800000000000001"/>
    <n v="1.2749999999999999"/>
    <n v="8.6E-3"/>
    <n v="2.7000000000000001E-3"/>
    <n v="1.4079999999999999"/>
    <n v="0.39800000000000002"/>
    <n v="35"/>
    <n v="6.3"/>
    <n v="8.19"/>
    <n v="13.84"/>
    <n v="112.3"/>
    <n v="787"/>
    <n v="1.3"/>
    <m/>
    <s v="Yes"/>
    <s v="3/28/23 (NOx) 3/29/23 (SRP)"/>
    <d v="2023-04-05T00:00:00"/>
    <d v="2023-02-20T00:00:00"/>
    <m/>
  </r>
  <r>
    <s v="Spring Creek"/>
    <s v="Springcreek (Upstream of SC Connector)"/>
    <x v="3"/>
    <s v="W02127"/>
    <s v="010523_SPC_1"/>
    <d v="2023-01-05T00:00:00"/>
    <n v="2023"/>
    <s v="Winter"/>
    <x v="2"/>
    <x v="2"/>
    <s v="Lake "/>
    <n v="1.5E-3"/>
    <n v="5.4880000000000004"/>
    <n v="2.6063291799999999E-2"/>
    <n v="6.6E-3"/>
    <n v="6.9560000000000004"/>
    <n v="2.5999999999999999E-2"/>
    <n v="25"/>
    <n v="6.6"/>
    <n v="8.1999999999999993"/>
    <n v="11.34"/>
    <n v="92.9"/>
    <n v="597"/>
    <n v="4.63"/>
    <m/>
    <s v="Yes"/>
    <d v="2023-01-24T00:00:00"/>
    <s v="2/1/23 (TN) 2/3/23 (TP)"/>
    <m/>
    <d v="2023-10-11T00:00:00"/>
  </r>
  <r>
    <s v="Spring Creek"/>
    <s v="North Pool (Near SC Conncetor)"/>
    <x v="0"/>
    <s v="W02133"/>
    <s v="010523_SPC_2"/>
    <d v="2023-01-05T00:00:00"/>
    <n v="2023"/>
    <s v="Winter"/>
    <x v="2"/>
    <x v="2"/>
    <s v="Lake "/>
    <n v="1.5E-3"/>
    <n v="2.214"/>
    <n v="-1.2145983289999999E-2"/>
    <n v="3.3799999999999997E-2"/>
    <n v="3.2759999999999998"/>
    <n v="5.0000000000000001E-3"/>
    <n v="45"/>
    <n v="8.4"/>
    <n v="7.76"/>
    <n v="9.23"/>
    <n v="79.2"/>
    <n v="615"/>
    <n v="1.36"/>
    <m/>
    <s v="Yes"/>
    <d v="2023-01-23T00:00:00"/>
    <s v="2/1/23 (TN) 2/3/23 (TP)"/>
    <m/>
    <d v="2023-10-11T00:00:00"/>
  </r>
  <r>
    <s v="Spring Creek"/>
    <s v="South Pool (near GMR connector)"/>
    <x v="1"/>
    <s v="W02135"/>
    <s v="010523_SPC_4"/>
    <d v="2023-01-05T00:00:00"/>
    <n v="2023"/>
    <s v="Winter"/>
    <x v="2"/>
    <x v="2"/>
    <s v="Lake "/>
    <n v="1.5E-3"/>
    <n v="2.0169999999999999"/>
    <n v="2.0191090499999998E-2"/>
    <n v="6.8500000000000005E-2"/>
    <n v="2.9430000000000001"/>
    <n v="3.4000000000000002E-2"/>
    <n v="30"/>
    <n v="8.1"/>
    <n v="7.61"/>
    <n v="10.11"/>
    <n v="86.1"/>
    <n v="625"/>
    <n v="12.41"/>
    <m/>
    <s v="Yes"/>
    <d v="2023-01-23T00:00:00"/>
    <s v="2/1/23 (TN) 2/3/23 (TP)"/>
    <m/>
    <d v="2023-10-11T00:00:00"/>
  </r>
  <r>
    <s v="Spring Creek"/>
    <s v="Great Miami River (wetland inflow)"/>
    <x v="2"/>
    <s v="W02136"/>
    <s v="010523_SPC_5"/>
    <d v="2023-01-05T00:00:00"/>
    <n v="2023"/>
    <s v="Winter"/>
    <x v="2"/>
    <x v="2"/>
    <s v="Lake "/>
    <n v="0.114"/>
    <n v="6.1369999999999996"/>
    <n v="2.6695007499999996E-2"/>
    <n v="7.9500000000000001E-2"/>
    <n v="7.7869999999999999"/>
    <n v="0.26300000000000001"/>
    <n v="90"/>
    <n v="7.2"/>
    <n v="8.0399999999999991"/>
    <n v="10.7"/>
    <n v="89.3"/>
    <n v="638"/>
    <n v="35.700000000000003"/>
    <m/>
    <s v="Yes"/>
    <d v="2023-01-23T00:00:00"/>
    <s v="2/1/23 (TN) 2/3/23 (TP)"/>
    <m/>
    <d v="2023-10-11T00:00:00"/>
  </r>
  <r>
    <s v="Spring Creek"/>
    <s v="Great Miami River (upstream at covered bridge)"/>
    <x v="5"/>
    <s v="W02137"/>
    <s v="010523_SPC_6"/>
    <d v="2023-01-05T00:00:00"/>
    <n v="2023"/>
    <s v="Winter"/>
    <x v="2"/>
    <x v="2"/>
    <s v="Lake "/>
    <n v="0.13800000000000001"/>
    <n v="6.2839999999999998"/>
    <n v="6.4230499200000013E-2"/>
    <n v="9.1800000000000007E-2"/>
    <n v="8.42"/>
    <n v="0.29699999999999999"/>
    <n v="60"/>
    <n v="7.4"/>
    <n v="8.15"/>
    <n v="10.95"/>
    <n v="91.3"/>
    <n v="637"/>
    <n v="46.7"/>
    <m/>
    <s v="Yes"/>
    <d v="2023-01-23T00:00:00"/>
    <s v="2/1/23 (TN) 2/3/23 (TP)"/>
    <m/>
    <d v="2023-10-11T00:00:00"/>
  </r>
  <r>
    <s v="Spring Creek"/>
    <s v="Springcreek (Upstream of SC Connector)"/>
    <x v="3"/>
    <s v="W01789"/>
    <s v="SPC_020923_1"/>
    <d v="2023-02-09T00:00:00"/>
    <n v="2023"/>
    <s v="Winter"/>
    <x v="2"/>
    <x v="2"/>
    <s v="Dayton"/>
    <n v="1.5E-3"/>
    <n v="3.6110000000000002"/>
    <n v="4.5999999999999999E-3"/>
    <n v="5.0000000000000001E-3"/>
    <n v="3.6110000000000002"/>
    <n v="5.0000000000000001E-3"/>
    <n v="11"/>
    <n v="8.6"/>
    <n v="8.33"/>
    <n v="13.21"/>
    <n v="113.4"/>
    <n v="579"/>
    <n v="2.2799999999999998"/>
    <s v="Did not overflow into wetland; may not have been peak flow yet"/>
    <s v="Yes"/>
    <s v="3/28/23 (NOx) 3/29/23 (SRP)"/>
    <d v="2023-04-05T00:00:00"/>
    <d v="2023-02-20T00:00:00"/>
    <m/>
  </r>
  <r>
    <s v="Spring Creek"/>
    <s v="North Pool (Near SC Conncetor)"/>
    <x v="0"/>
    <s v="W01790"/>
    <s v="SPC_020923_2"/>
    <d v="2023-02-09T00:00:00"/>
    <n v="2023"/>
    <s v="Winter"/>
    <x v="2"/>
    <x v="2"/>
    <s v="Dayton"/>
    <n v="1.5E-3"/>
    <n v="3.8940000000000001"/>
    <n v="3.0000000000000001E-3"/>
    <n v="5.0000000000000001E-3"/>
    <n v="4.1429999999999998"/>
    <n v="5.0000000000000001E-3"/>
    <n v="70"/>
    <n v="8.3000000000000007"/>
    <n v="8.5399999999999991"/>
    <n v="13.31"/>
    <n v="113.3"/>
    <n v="541"/>
    <n v="2.1"/>
    <s v="Water level up"/>
    <s v="Yes"/>
    <s v="3/28/23 (NOx) 3/29/23 (SRP)"/>
    <d v="2023-04-05T00:00:00"/>
    <d v="2023-02-20T00:00:00"/>
    <m/>
  </r>
  <r>
    <s v="Spring Creek"/>
    <s v="South Pool (near GMR connector)"/>
    <x v="1"/>
    <s v="W01791"/>
    <s v="SPC_020923_4"/>
    <d v="2023-02-09T00:00:00"/>
    <n v="2023"/>
    <s v="Winter"/>
    <x v="2"/>
    <x v="2"/>
    <s v="Dayton"/>
    <n v="1.5E-3"/>
    <n v="0.75900000000000001"/>
    <n v="4.1000000000000003E-3"/>
    <n v="5.0000000000000001E-3"/>
    <n v="1.3089999999999999"/>
    <n v="2.1999999999999999E-2"/>
    <n v="40"/>
    <n v="9.4"/>
    <n v="8.33"/>
    <n v="14.98"/>
    <n v="131.19999999999999"/>
    <n v="517"/>
    <n v="6.78"/>
    <s v="Water level up"/>
    <s v="Yes"/>
    <s v="3/28/23 (NOx) 3/29/23 (SRP)"/>
    <d v="2023-04-05T00:00:00"/>
    <d v="2023-02-20T00:00:00"/>
    <m/>
  </r>
  <r>
    <s v="Spring Creek"/>
    <s v="Great Miami River (wetland inflow)"/>
    <x v="2"/>
    <s v="W01792"/>
    <s v="SPC_020923_5"/>
    <d v="2023-02-09T00:00:00"/>
    <n v="2023"/>
    <s v="Winter"/>
    <x v="2"/>
    <x v="2"/>
    <s v="Dayton"/>
    <n v="0.108"/>
    <n v="2.887"/>
    <n v="8.2500000000000004E-2"/>
    <n v="4.2700000000000002E-2"/>
    <n v="3.4860000000000002"/>
    <n v="0.20799999999999999"/>
    <n v="40"/>
    <n v="7.6"/>
    <n v="8.3800000000000008"/>
    <n v="12.19"/>
    <n v="102.2"/>
    <n v="692"/>
    <n v="3.84"/>
    <s v="Did not overflow into wetland; was not at peak flow yet (rising limb sampling)"/>
    <s v="Yes"/>
    <s v="3/28/23 (NOx) 3/29/23 (SRP)"/>
    <d v="2023-04-05T00:00:00"/>
    <d v="2023-02-20T00:00:00"/>
    <m/>
  </r>
  <r>
    <s v="Spring Creek"/>
    <s v="Great Miami River (upstream at covered bridge)"/>
    <x v="5"/>
    <s v="W01793"/>
    <s v="SPC_020923_6"/>
    <d v="2023-02-09T00:00:00"/>
    <n v="2023"/>
    <s v="Winter"/>
    <x v="2"/>
    <x v="2"/>
    <s v="Dayton"/>
    <n v="8.1000000000000003E-2"/>
    <n v="2.9430000000000001"/>
    <n v="9.2499999999999999E-2"/>
    <n v="4.41E-2"/>
    <n v="3.3260000000000001"/>
    <n v="0.26700000000000002"/>
    <n v="38"/>
    <n v="7.7"/>
    <n v="8.32"/>
    <n v="12.41"/>
    <n v="104.2"/>
    <n v="709"/>
    <n v="4.4000000000000004"/>
    <m/>
    <s v="Yes"/>
    <s v="3/28/23 (NOx) 3/29/23 (SRP)"/>
    <d v="2023-04-05T00:00:00"/>
    <d v="2023-02-20T00:00:00"/>
    <m/>
  </r>
  <r>
    <s v="Spring Creek"/>
    <s v="Great Miami River (Downstream at Barbie Memorial Park)"/>
    <x v="6"/>
    <s v="W01794"/>
    <s v="SPC_020923_7"/>
    <d v="2023-02-09T00:00:00"/>
    <n v="2023"/>
    <s v="Winter"/>
    <x v="2"/>
    <x v="2"/>
    <s v="Dayton"/>
    <n v="0.14399999999999999"/>
    <n v="2.93"/>
    <n v="9.8400000000000001E-2"/>
    <n v="4.82E-2"/>
    <n v="3.399"/>
    <n v="0.27"/>
    <n v="45"/>
    <n v="8"/>
    <n v="8.3000000000000007"/>
    <n v="12.51"/>
    <n v="105.9"/>
    <n v="705"/>
    <n v="4.0999999999999996"/>
    <s v="*New site added Jan 2023"/>
    <s v="Yes"/>
    <s v="3/28/23 (NOx) 3/29/23 (SRP)"/>
    <d v="2023-04-05T00:00:00"/>
    <d v="2023-02-20T00:00:00"/>
    <m/>
  </r>
  <r>
    <s v="Spring Creek"/>
    <s v="Springcreek (Upstream of SC Connector)"/>
    <x v="3"/>
    <s v="W02159"/>
    <s v="021323_SPC_1"/>
    <d v="2023-02-13T00:00:00"/>
    <n v="2023"/>
    <s v="Winter"/>
    <x v="2"/>
    <x v="2"/>
    <s v="Lake"/>
    <n v="1.5E-3"/>
    <n v="5.2670000000000003"/>
    <n v="0.31615199699999996"/>
    <n v="3.7999999999999999E-2"/>
    <n v="4.9219999999999997"/>
    <n v="5.0000000000000001E-3"/>
    <n v="63"/>
    <n v="4.2"/>
    <n v="8.51"/>
    <n v="14.87"/>
    <n v="114.3"/>
    <n v="626"/>
    <n v="0.76"/>
    <m/>
    <s v="Yes"/>
    <s v="3/28/23 (NOx) 3/29/23 (SRP)"/>
    <d v="2023-04-05T00:00:00"/>
    <d v="2024-06-26T00:00:00"/>
    <d v="2023-10-13T00:00:00"/>
  </r>
  <r>
    <s v="Spring Creek"/>
    <s v="North Pool (Near SC Conncetor)"/>
    <x v="0"/>
    <s v="W02162"/>
    <s v="021323_SPC_2"/>
    <d v="2023-02-13T00:00:00"/>
    <n v="2023"/>
    <s v="Winter"/>
    <x v="2"/>
    <x v="2"/>
    <s v="Lake"/>
    <n v="1.5E-3"/>
    <n v="4.0279999999999996"/>
    <n v="3.9710311899999996E-2"/>
    <n v="6.0000000000000001E-3"/>
    <n v="4.3360000000000003"/>
    <n v="5.0000000000000001E-3"/>
    <n v="71"/>
    <n v="7.3"/>
    <n v="8.1999999999999993"/>
    <n v="13.5"/>
    <n v="112.1"/>
    <n v="597"/>
    <n v="25.7"/>
    <m/>
    <s v="Yes"/>
    <s v="3/28/23 (NOx) 3/29/23 (SRP)"/>
    <d v="2023-04-05T00:00:00"/>
    <m/>
    <d v="2023-10-13T00:00:00"/>
  </r>
  <r>
    <s v="Spring Creek"/>
    <s v="Connecting Channel"/>
    <x v="4"/>
    <s v="W02163"/>
    <s v="021323_SPC_3"/>
    <d v="2023-02-13T00:00:00"/>
    <n v="2023"/>
    <s v="Winter"/>
    <x v="2"/>
    <x v="2"/>
    <s v="Lake"/>
    <n v="1.5E-3"/>
    <n v="1.956"/>
    <n v="0.22800594600000001"/>
    <n v="1.3599999999999999E-2"/>
    <n v="2.5430000000000001"/>
    <n v="1.0999999999999999E-2"/>
    <n v="44"/>
    <n v="6.7"/>
    <n v="8.4600000000000009"/>
    <n v="20.13"/>
    <n v="164.7"/>
    <n v="561"/>
    <n v="2.2000000000000002"/>
    <m/>
    <s v="Yes"/>
    <s v="3/28/23 (NOx) 3/29/23 (SRP)"/>
    <d v="2023-04-05T00:00:00"/>
    <m/>
    <d v="2023-10-13T00:00:00"/>
  </r>
  <r>
    <s v="Spring Creek"/>
    <s v="South Pool (near GMR connector)"/>
    <x v="1"/>
    <s v="W02164"/>
    <s v="021323_SPC_4"/>
    <d v="2023-02-13T00:00:00"/>
    <n v="2023"/>
    <s v="Winter"/>
    <x v="2"/>
    <x v="2"/>
    <s v="Lake"/>
    <n v="9.5000000000000001E-2"/>
    <n v="0.91400000000000003"/>
    <n v="0.262393131"/>
    <n v="1.5800000000000002E-2"/>
    <n v="1.571"/>
    <n v="5.0000000000000001E-3"/>
    <n v="63"/>
    <n v="8.1"/>
    <n v="8.2100000000000009"/>
    <n v="19.16"/>
    <n v="162.30000000000001"/>
    <n v="600"/>
    <n v="10.6"/>
    <m/>
    <s v="Yes"/>
    <s v="3/28/23 (NOx) 3/29/23 (SRP)"/>
    <d v="2023-04-05T00:00:00"/>
    <m/>
    <d v="2023-10-13T00:00:00"/>
  </r>
  <r>
    <s v="Spring Creek"/>
    <s v="Great Miami River (wetland inflow)"/>
    <x v="2"/>
    <s v="W02166"/>
    <s v="021323_SPC_5"/>
    <d v="2023-02-13T00:00:00"/>
    <n v="2023"/>
    <s v="Winter"/>
    <x v="2"/>
    <x v="2"/>
    <s v="Lake"/>
    <n v="6.7000000000000004E-2"/>
    <n v="5.15"/>
    <n v="0.17751071100000002"/>
    <n v="7.6600000000000001E-2"/>
    <n v="5.15"/>
    <n v="0.13400000000000001"/>
    <n v="48"/>
    <n v="4.4000000000000004"/>
    <n v="8.35"/>
    <n v="13.19"/>
    <n v="101.9"/>
    <n v="646"/>
    <n v="13.8"/>
    <m/>
    <s v="Yes"/>
    <s v="3/28/23 (NOx) 3/29/23 (SRP)"/>
    <d v="2023-04-05T00:00:00"/>
    <m/>
    <d v="2023-10-13T00:00:00"/>
  </r>
  <r>
    <s v="Spring Creek"/>
    <s v="Great Miami River (upstream at covered bridge)"/>
    <x v="5"/>
    <s v="W02165"/>
    <s v="021323_SPC_6"/>
    <d v="2023-02-13T00:00:00"/>
    <n v="2023"/>
    <s v="Winter"/>
    <x v="2"/>
    <x v="2"/>
    <s v="Lake"/>
    <n v="0.112"/>
    <n v="4.8440000000000003"/>
    <n v="0.92886953600000011"/>
    <n v="0.17319999999999999"/>
    <n v="5.577"/>
    <n v="0.19700000000000001"/>
    <n v="50"/>
    <n v="4.3"/>
    <n v="8.35"/>
    <n v="13.13"/>
    <n v="101.1"/>
    <n v="653"/>
    <n v="18.5"/>
    <m/>
    <s v="Yes"/>
    <s v="3/28/23 (NOx) 3/29/23 (SRP)"/>
    <d v="2023-04-05T00:00:00"/>
    <m/>
    <d v="2023-10-13T00:00:00"/>
  </r>
  <r>
    <s v="Spring Creek"/>
    <s v="Great Miami River (Downstream at Barbie Memorial Park)"/>
    <x v="6"/>
    <s v="W02167"/>
    <s v="021323_SPC_7"/>
    <d v="2023-02-13T00:00:00"/>
    <n v="2023"/>
    <s v="Winter"/>
    <x v="2"/>
    <x v="2"/>
    <s v="Lake"/>
    <n v="0.11"/>
    <n v="4.9039999999999999"/>
    <n v="0.49066520999999996"/>
    <n v="0.1205"/>
    <n v="6.1660000000000004"/>
    <n v="0.218"/>
    <n v="50"/>
    <n v="5"/>
    <n v="8.34"/>
    <n v="13.14"/>
    <n v="103"/>
    <n v="657"/>
    <n v="27.6"/>
    <m/>
    <s v="Yes"/>
    <s v="3/28/23 (NOx) 3/29/23 (SRP)"/>
    <d v="2023-04-05T00:00:00"/>
    <m/>
    <d v="2023-10-13T00:00:00"/>
  </r>
  <r>
    <s v="Spring Creek"/>
    <s v="Springcreek (Upstream of SC Connector)"/>
    <x v="3"/>
    <s v="W01811"/>
    <s v="SPC_030223_1"/>
    <d v="2023-03-02T00:00:00"/>
    <n v="2023"/>
    <s v="Winter"/>
    <x v="2"/>
    <x v="2"/>
    <s v="Dayton"/>
    <n v="1.5E-3"/>
    <n v="7.2329999999999997"/>
    <n v="8.6E-3"/>
    <n v="0.01"/>
    <n v="7.41"/>
    <n v="2.3E-2"/>
    <n v="15"/>
    <n v="8.5"/>
    <n v="8.19"/>
    <n v="12.19"/>
    <n v="104.5"/>
    <n v="573"/>
    <n v="6.3"/>
    <s v="GMR Flow at USGS 03262700 Troy OH 12:00pm was 1580 cfs and height was 3.93 ft"/>
    <s v="Yes"/>
    <d v="2023-05-22T00:00:00"/>
    <d v="2023-05-31T00:00:00"/>
    <m/>
    <m/>
  </r>
  <r>
    <s v="Spring Creek"/>
    <s v="North Pool (Near SC Conncetor)"/>
    <x v="0"/>
    <s v="W01812"/>
    <s v="SPC_030223_2"/>
    <d v="2023-03-02T00:00:00"/>
    <n v="2023"/>
    <s v="Winter"/>
    <x v="2"/>
    <x v="2"/>
    <s v="Dayton"/>
    <n v="1.5E-3"/>
    <n v="3.5390000000000001"/>
    <n v="7.0000000000000001E-3"/>
    <n v="3.7000000000000002E-3"/>
    <n v="3.6549999999999998"/>
    <n v="5.0000000000000001E-3"/>
    <n v="62"/>
    <n v="10.7"/>
    <n v="7.9"/>
    <n v="13.41"/>
    <n v="120.8"/>
    <n v="551"/>
    <n v="3.5"/>
    <m/>
    <s v="Yes"/>
    <d v="2023-05-22T00:00:00"/>
    <d v="2023-05-31T00:00:00"/>
    <m/>
    <m/>
  </r>
  <r>
    <s v="Spring Creek"/>
    <s v="South Pool (near GMR connector)"/>
    <x v="1"/>
    <s v="W01813"/>
    <s v="SPC_030223_4"/>
    <d v="2023-03-02T00:00:00"/>
    <n v="2023"/>
    <s v="Winter"/>
    <x v="2"/>
    <x v="2"/>
    <s v="Dayton"/>
    <n v="1.5E-3"/>
    <n v="1.073"/>
    <n v="6.1999999999999998E-3"/>
    <n v="1.6000000000000001E-3"/>
    <n v="1.4"/>
    <n v="1.7000000000000001E-2"/>
    <n v="40"/>
    <n v="11.6"/>
    <n v="7.9"/>
    <n v="12.64"/>
    <n v="116.6"/>
    <n v="552"/>
    <n v="10.6"/>
    <m/>
    <s v="Yes"/>
    <d v="2023-05-22T00:00:00"/>
    <d v="2023-05-31T00:00:00"/>
    <m/>
    <m/>
  </r>
  <r>
    <s v="Spring Creek"/>
    <s v="Great Miami River (wetland inflow)"/>
    <x v="2"/>
    <s v="W01814"/>
    <s v="SPC_030223_5"/>
    <d v="2023-03-02T00:00:00"/>
    <n v="2023"/>
    <s v="Winter"/>
    <x v="2"/>
    <x v="2"/>
    <s v="Dayton"/>
    <n v="7.1999999999999995E-2"/>
    <n v="5.3949999999999996"/>
    <n v="2.0899999999999998E-2"/>
    <n v="4.1000000000000002E-2"/>
    <n v="7.1539999999999999"/>
    <n v="0.23200000000000001"/>
    <n v="60"/>
    <n v="8.3000000000000007"/>
    <n v="8.01"/>
    <n v="11.06"/>
    <n v="94.2"/>
    <n v="531"/>
    <n v="67.7"/>
    <m/>
    <s v="Yes"/>
    <d v="2023-05-22T00:00:00"/>
    <d v="2023-05-31T00:00:00"/>
    <m/>
    <m/>
  </r>
  <r>
    <s v="Spring Creek"/>
    <s v="Great Miami River (upstream at covered bridge)"/>
    <x v="5"/>
    <s v="W01815"/>
    <s v="SPC_030223_6"/>
    <d v="2023-03-02T00:00:00"/>
    <n v="2023"/>
    <s v="Winter"/>
    <x v="2"/>
    <x v="2"/>
    <s v="Dayton"/>
    <n v="8.1000000000000003E-2"/>
    <n v="5.4749999999999996"/>
    <n v="2.3300000000000001E-2"/>
    <n v="4.4699999999999997E-2"/>
    <n v="6.4909999999999997"/>
    <n v="0.25900000000000001"/>
    <n v="80"/>
    <n v="8.3000000000000007"/>
    <n v="8.07"/>
    <n v="10.95"/>
    <n v="93.4"/>
    <n v="521"/>
    <n v="81.5"/>
    <m/>
    <s v="Yes"/>
    <d v="2023-05-22T00:00:00"/>
    <d v="2023-05-31T00:00:00"/>
    <m/>
    <m/>
  </r>
  <r>
    <s v="Spring Creek"/>
    <s v="Great Miami River (Downstream at Barbie Memorial Park)"/>
    <x v="6"/>
    <s v="W01816"/>
    <s v="SPC_030223_7"/>
    <d v="2023-03-02T00:00:00"/>
    <n v="2023"/>
    <s v="Winter"/>
    <x v="2"/>
    <x v="2"/>
    <s v="Dayton"/>
    <n v="8.4000000000000005E-2"/>
    <n v="4.7249999999999996"/>
    <n v="1.9800000000000002E-2"/>
    <n v="4.4600000000000001E-2"/>
    <n v="6.59"/>
    <n v="0.25800000000000001"/>
    <n v="45"/>
    <n v="8.5"/>
    <n v="8.11"/>
    <n v="10.96"/>
    <n v="93.8"/>
    <n v="520"/>
    <n v="83.9"/>
    <m/>
    <s v="Yes"/>
    <d v="2023-05-22T00:00:00"/>
    <d v="2023-05-31T00:00:00"/>
    <m/>
    <m/>
  </r>
  <r>
    <s v="Spring Creek"/>
    <s v="Springcreek (Upstream of SC Connector)"/>
    <x v="3"/>
    <s v="W01839"/>
    <s v="SPC_041123_1"/>
    <d v="2023-04-12T00:00:00"/>
    <n v="2023"/>
    <s v="Spring"/>
    <x v="2"/>
    <x v="3"/>
    <s v="Dayton"/>
    <n v="1.5E-3"/>
    <n v="4.8579999999999997"/>
    <n v="1.04E-2"/>
    <n v="3.8E-3"/>
    <n v="4.8579999999999997"/>
    <n v="5.0000000000000001E-3"/>
    <n v="10"/>
    <n v="14.1"/>
    <n v="8.66"/>
    <n v="14.09"/>
    <n v="135.6"/>
    <n v="563"/>
    <n v="2.4"/>
    <s v="GMR Flow at USGS 03262700 Troy, OH 1:00pm was 785 cfs and height was 3.08 ft; peaked Apr 7 at 4940 cfs, 6.25 ft"/>
    <s v="Yes"/>
    <d v="2023-05-22T00:00:00"/>
    <d v="2023-05-31T00:00:00"/>
    <m/>
    <m/>
  </r>
  <r>
    <s v="Spring Creek"/>
    <s v="North Pool (Near SC Conncetor)"/>
    <x v="0"/>
    <s v="W01840"/>
    <s v="SPC_041123_2"/>
    <d v="2023-04-12T00:00:00"/>
    <n v="2023"/>
    <s v="Spring"/>
    <x v="2"/>
    <x v="3"/>
    <s v="Dayton"/>
    <n v="1.5E-3"/>
    <n v="3.8580000000000001"/>
    <n v="5.3E-3"/>
    <n v="2.0999999999999999E-3"/>
    <n v="3.8180000000000001"/>
    <n v="5.0000000000000001E-3"/>
    <n v="78"/>
    <n v="12.3"/>
    <n v="7.96"/>
    <n v="11.49"/>
    <n v="107.6"/>
    <n v="529"/>
    <n v="7.1"/>
    <m/>
    <s v="Yes"/>
    <d v="2023-05-22T00:00:00"/>
    <d v="2023-05-31T00:00:00"/>
    <m/>
    <m/>
  </r>
  <r>
    <s v="Spring Creek"/>
    <s v="South Pool (near GMR connector)"/>
    <x v="1"/>
    <s v="W01841"/>
    <s v="SPC_041123_4"/>
    <d v="2023-04-12T00:00:00"/>
    <n v="2023"/>
    <s v="Spring"/>
    <x v="2"/>
    <x v="3"/>
    <s v="Dayton"/>
    <n v="1.5E-3"/>
    <n v="2.3730000000000002"/>
    <n v="9.7999999999999997E-3"/>
    <n v="5.3E-3"/>
    <n v="2.9969999999999999"/>
    <n v="5.2999999999999999E-2"/>
    <n v="30"/>
    <n v="18.8"/>
    <n v="9.0399999999999991"/>
    <n v="21.28"/>
    <n v="227.8"/>
    <n v="329.3"/>
    <n v="20.2"/>
    <m/>
    <s v="Yes"/>
    <d v="2023-05-22T00:00:00"/>
    <d v="2023-05-31T00:00:00"/>
    <m/>
    <m/>
  </r>
  <r>
    <s v="Spring Creek"/>
    <s v="Great Miami River (wetland inflow)"/>
    <x v="2"/>
    <s v="W01842"/>
    <s v="SPC_041123_5"/>
    <d v="2023-04-12T00:00:00"/>
    <n v="2023"/>
    <s v="Spring"/>
    <x v="2"/>
    <x v="3"/>
    <s v="Dayton"/>
    <n v="5.8999999999999997E-2"/>
    <n v="4.0010000000000003"/>
    <n v="6.8699999999999997E-2"/>
    <n v="9.5999999999999992E-3"/>
    <n v="4.3150000000000004"/>
    <n v="0.13100000000000001"/>
    <n v="50"/>
    <n v="14.2"/>
    <n v="8.39"/>
    <n v="10.84"/>
    <n v="105.8"/>
    <n v="593"/>
    <n v="11.7"/>
    <m/>
    <s v="Yes"/>
    <d v="2023-05-22T00:00:00"/>
    <d v="2023-05-31T00:00:00"/>
    <m/>
    <m/>
  </r>
  <r>
    <s v="Spring Creek"/>
    <s v="Great Miami River (upstream at covered bridge)"/>
    <x v="5"/>
    <s v="W01843"/>
    <s v="SPC_041123_6"/>
    <d v="2023-04-12T00:00:00"/>
    <n v="2023"/>
    <s v="Spring"/>
    <x v="2"/>
    <x v="3"/>
    <s v="Dayton"/>
    <n v="8.3000000000000004E-2"/>
    <n v="3.7240000000000002"/>
    <n v="6.7900000000000002E-2"/>
    <n v="1.04E-2"/>
    <n v="4.0270000000000001"/>
    <n v="0.17399999999999999"/>
    <n v="50"/>
    <n v="15"/>
    <n v="8.49"/>
    <n v="10.48"/>
    <n v="104.1"/>
    <n v="601"/>
    <n v="14.3"/>
    <m/>
    <s v="Yes"/>
    <d v="2023-05-22T00:00:00"/>
    <d v="2023-05-31T00:00:00"/>
    <m/>
    <m/>
  </r>
  <r>
    <s v="Spring Creek"/>
    <s v="Great Miami River (Downstream at Barbie Memorial Park)"/>
    <x v="6"/>
    <s v="W01844"/>
    <s v="SPC_041123_7"/>
    <d v="2023-04-12T00:00:00"/>
    <n v="2023"/>
    <s v="Spring"/>
    <x v="2"/>
    <x v="3"/>
    <s v="Dayton"/>
    <n v="8.3000000000000004E-2"/>
    <n v="4.0659999999999998"/>
    <n v="0.1051"/>
    <n v="1.03E-2"/>
    <n v="4.1550000000000002"/>
    <n v="0.187"/>
    <n v="35"/>
    <n v="15.3"/>
    <n v="8.4"/>
    <n v="10.59"/>
    <n v="105.9"/>
    <n v="601"/>
    <n v="14"/>
    <m/>
    <s v="Yes"/>
    <d v="2023-05-22T00:00:00"/>
    <d v="2023-05-31T00:00:00"/>
    <m/>
    <m/>
  </r>
  <r>
    <s v="Spring Creek"/>
    <s v="Springcreek (Upstream of SC Connector)"/>
    <x v="3"/>
    <s v="W02273"/>
    <s v="052423_SPC_1"/>
    <d v="2023-05-24T00:00:00"/>
    <n v="2023"/>
    <s v="Spring"/>
    <x v="2"/>
    <x v="3"/>
    <s v="Lake"/>
    <n v="1.5E-3"/>
    <n v="6.1210000000000004"/>
    <n v="0.24073363999999994"/>
    <n v="2.1325657499999998E-2"/>
    <n v="7.782"/>
    <n v="2.1000000000000001E-2"/>
    <n v="26"/>
    <n v="17.3"/>
    <n v="8.2100000000000009"/>
    <n v="9.4"/>
    <n v="98"/>
    <n v="621"/>
    <n v="2.5"/>
    <s v="creek flowing towards GMR"/>
    <m/>
    <d v="2023-05-24T00:00:00"/>
    <d v="2023-06-02T00:00:00"/>
    <d v="2024-04-12T00:00:00"/>
    <d v="2023-10-25T00:00:00"/>
  </r>
  <r>
    <s v="Spring Creek"/>
    <s v="North Pool (Near SC Conncetor)"/>
    <x v="0"/>
    <s v="W02275"/>
    <s v="052423_SPC_2"/>
    <d v="2023-05-24T00:00:00"/>
    <n v="2023"/>
    <s v="Spring"/>
    <x v="2"/>
    <x v="3"/>
    <s v="Lake"/>
    <n v="1.5E-3"/>
    <n v="3.2949999999999999"/>
    <n v="7.3724443799999997E-2"/>
    <n v="9.4150151549999995E-3"/>
    <n v="3.7930000000000001"/>
    <n v="2.5000000000000001E-2"/>
    <n v="30"/>
    <n v="18.899999999999999"/>
    <n v="8.23"/>
    <n v="16.78"/>
    <n v="180.9"/>
    <n v="543"/>
    <n v="4.9000000000000004"/>
    <s v="algae growth on water surface"/>
    <m/>
    <d v="2023-05-24T00:00:00"/>
    <d v="2023-06-02T00:00:00"/>
    <d v="2024-04-12T00:00:00"/>
    <d v="2023-10-25T00:00:00"/>
  </r>
  <r>
    <s v="Spring Creek"/>
    <s v="Connecting Channel"/>
    <x v="4"/>
    <s v="W02293"/>
    <s v="052423_SPC_3"/>
    <d v="2023-05-24T00:00:00"/>
    <n v="2023"/>
    <s v="Spring"/>
    <x v="2"/>
    <x v="3"/>
    <s v="Lake"/>
    <n v="1.5E-3"/>
    <n v="3.09"/>
    <n v="7.8434064099999992E-2"/>
    <n v="3.0535726900000001E-2"/>
    <n v="3.8279999999999998"/>
    <n v="4.2999999999999997E-2"/>
    <n v="25"/>
    <n v="20.100000000000001"/>
    <n v="7.96"/>
    <n v="11.53"/>
    <n v="127.2"/>
    <n v="551"/>
    <n v="18.899999999999999"/>
    <s v="algae growth on water surface"/>
    <m/>
    <d v="2023-05-24T00:00:00"/>
    <d v="2023-06-02T00:00:00"/>
    <d v="2024-04-12T00:00:00"/>
    <d v="2023-10-25T00:00:00"/>
  </r>
  <r>
    <s v="Spring Creek"/>
    <s v="South Pool (near GMR connector)"/>
    <x v="1"/>
    <s v="W02282"/>
    <s v="052423_SPC_4"/>
    <d v="2023-05-24T00:00:00"/>
    <n v="2023"/>
    <s v="Spring"/>
    <x v="2"/>
    <x v="3"/>
    <s v="Lake"/>
    <n v="1.5E-3"/>
    <n v="0.68"/>
    <n v="9.8644764400000015E-2"/>
    <n v="1.3492803030000002E-2"/>
    <n v="1.8720000000000001"/>
    <n v="7.6999999999999999E-2"/>
    <n v="22"/>
    <n v="24"/>
    <n v="8.58"/>
    <n v="15.02"/>
    <n v="179.2"/>
    <n v="413.2"/>
    <n v="24.1"/>
    <s v="algae growth on water surface"/>
    <m/>
    <d v="2023-05-24T00:00:00"/>
    <d v="2023-06-02T00:00:00"/>
    <d v="2024-04-12T00:00:00"/>
    <d v="2023-10-25T00:00:00"/>
  </r>
  <r>
    <s v="Spring Creek"/>
    <s v="Great Miami River (wetland inflow)"/>
    <x v="2"/>
    <s v="W02287"/>
    <s v="052423_SPC_5"/>
    <d v="2023-05-24T00:00:00"/>
    <n v="2023"/>
    <s v="Spring"/>
    <x v="2"/>
    <x v="3"/>
    <s v="Lake"/>
    <n v="0.155"/>
    <n v="5.9450000000000003"/>
    <n v="0.20114985799999999"/>
    <n v="1.6564678199999999E-2"/>
    <n v="7.3920000000000003"/>
    <n v="0.20100000000000001"/>
    <n v="60"/>
    <n v="19.100000000000001"/>
    <n v="8.07"/>
    <n v="8.1300000000000008"/>
    <n v="87.8"/>
    <n v="599"/>
    <n v="9.5"/>
    <m/>
    <m/>
    <d v="2023-05-24T00:00:00"/>
    <d v="2023-06-02T00:00:00"/>
    <d v="2024-04-12T00:00:00"/>
    <d v="2023-10-25T00:00:00"/>
  </r>
  <r>
    <s v="Spring Creek"/>
    <s v="Great Miami River (upstream at covered bridge)"/>
    <x v="5"/>
    <s v="W02283"/>
    <s v="052423_SPC_6"/>
    <d v="2023-05-24T00:00:00"/>
    <n v="2023"/>
    <s v="Spring"/>
    <x v="2"/>
    <x v="3"/>
    <s v="Lake"/>
    <n v="0.189"/>
    <n v="5.64"/>
    <n v="0.27864125099999998"/>
    <n v="2.7955170599999999E-2"/>
    <n v="7.9169999999999998"/>
    <n v="0.25"/>
    <n v="40"/>
    <n v="20.100000000000001"/>
    <n v="8.17"/>
    <n v="9"/>
    <n v="99.3"/>
    <n v="592"/>
    <n v="10.9"/>
    <m/>
    <m/>
    <d v="2023-05-24T00:00:00"/>
    <d v="2023-06-02T00:00:00"/>
    <d v="2024-04-12T00:00:00"/>
    <d v="2023-10-25T00:00:00"/>
  </r>
  <r>
    <s v="Spring Creek"/>
    <s v="Great Miami River (Downstream at Barbie Memorial Park)"/>
    <x v="6"/>
    <s v="W02292"/>
    <s v="052423_SPC_7"/>
    <d v="2023-05-24T00:00:00"/>
    <n v="2023"/>
    <s v="Spring"/>
    <x v="2"/>
    <x v="3"/>
    <s v="Lake"/>
    <n v="0.189"/>
    <n v="5.7279999999999998"/>
    <n v="0.44709877099999989"/>
    <n v="5.0696002000000004E-2"/>
    <n v="7.9240000000000004"/>
    <n v="0.245"/>
    <n v="33"/>
    <n v="19.899999999999999"/>
    <n v="8.1300000000000008"/>
    <n v="8"/>
    <n v="87.9"/>
    <n v="585"/>
    <n v="13.7"/>
    <m/>
    <m/>
    <d v="2023-05-24T00:00:00"/>
    <d v="2023-06-02T00:00:00"/>
    <d v="2024-04-12T00:00:00"/>
    <d v="2023-10-25T00:00:00"/>
  </r>
  <r>
    <s v="Spring Creek"/>
    <s v="Springcreek (Upstream of SC Connector)"/>
    <x v="3"/>
    <s v="W01894"/>
    <s v="SPC_060723_1"/>
    <d v="2023-06-07T00:00:00"/>
    <n v="2023"/>
    <s v="Spring"/>
    <x v="2"/>
    <x v="3"/>
    <s v="Dayton"/>
    <n v="1.5E-3"/>
    <n v="1.84"/>
    <n v="1.5502013800000001E-2"/>
    <n v="9.6102027000000024E-3"/>
    <n v="2.3769999999999998"/>
    <n v="4.3999999999999997E-2"/>
    <n v="4"/>
    <n v="17.5"/>
    <n v="8.42"/>
    <n v="9.73"/>
    <n v="102"/>
    <n v="588"/>
    <n v="1.2"/>
    <s v="creek flowing towards GMR"/>
    <m/>
    <d v="2023-07-14T00:00:00"/>
    <d v="2023-07-17T00:00:00"/>
    <d v="2023-08-10T00:00:00"/>
    <d v="2023-09-29T00:00:00"/>
  </r>
  <r>
    <s v="Spring Creek"/>
    <s v="North Pool (Near SC Conncetor)"/>
    <x v="0"/>
    <s v="W01895"/>
    <s v="SPC_060723_2"/>
    <d v="2023-06-07T00:00:00"/>
    <n v="2023"/>
    <s v="Spring"/>
    <x v="2"/>
    <x v="3"/>
    <s v="Dayton"/>
    <n v="1.5E-3"/>
    <n v="1.3180000000000001"/>
    <n v="1.6421806800000001E-2"/>
    <n v="3.2060155399999998E-2"/>
    <n v="3.4049999999999998"/>
    <n v="2.9000000000000001E-2"/>
    <n v="75"/>
    <n v="20.3"/>
    <n v="8.26"/>
    <n v="11.96"/>
    <n v="132.5"/>
    <n v="529"/>
    <n v="8.3000000000000007"/>
    <s v="algae growth on water surface"/>
    <m/>
    <d v="2023-07-14T00:00:00"/>
    <d v="2023-07-17T00:00:00"/>
    <d v="2023-08-10T00:00:00"/>
    <d v="2023-09-29T00:00:00"/>
  </r>
  <r>
    <s v="Spring Creek"/>
    <s v="South Pool (near GMR connector)"/>
    <x v="1"/>
    <s v="W01896"/>
    <s v="SPC_060723_4"/>
    <d v="2023-06-07T00:00:00"/>
    <n v="2023"/>
    <s v="Spring"/>
    <x v="2"/>
    <x v="3"/>
    <s v="Dayton"/>
    <n v="1.5E-3"/>
    <n v="0.03"/>
    <n v="9.7244998199999995E-3"/>
    <n v="5.0000000000000001E-4"/>
    <n v="0.92500000000000004"/>
    <n v="0.13600000000000001"/>
    <n v="38"/>
    <n v="21.7"/>
    <n v="8.41"/>
    <n v="9.7799999999999994"/>
    <n v="111.3"/>
    <n v="446.9"/>
    <n v="28.8"/>
    <s v="algae growth on water surface"/>
    <m/>
    <d v="2023-07-14T00:00:00"/>
    <d v="2023-07-17T00:00:00"/>
    <d v="2023-08-10T00:00:00"/>
    <d v="2023-09-29T00:00:00"/>
  </r>
  <r>
    <s v="Spring Creek"/>
    <s v="Great Miami River (wetland inflow)"/>
    <x v="2"/>
    <s v="W01897"/>
    <s v="SPC_060723_5"/>
    <d v="2023-06-07T00:00:00"/>
    <n v="2023"/>
    <s v="Spring"/>
    <x v="2"/>
    <x v="3"/>
    <s v="Dayton"/>
    <n v="0.16900000000000001"/>
    <n v="1.6950000000000001"/>
    <n v="1.78178378E-2"/>
    <n v="1.5326459400000001E-2"/>
    <n v="2.2090000000000001"/>
    <n v="0.317"/>
    <n v="42"/>
    <n v="19.600000000000001"/>
    <n v="8.56"/>
    <n v="8.4700000000000006"/>
    <n v="92.6"/>
    <n v="693"/>
    <n v="2.1"/>
    <m/>
    <m/>
    <d v="2023-07-14T00:00:00"/>
    <d v="2023-07-17T00:00:00"/>
    <d v="2023-08-10T00:00:00"/>
    <d v="2023-09-29T00:00:00"/>
  </r>
  <r>
    <s v="Spring Creek"/>
    <s v="Great Miami River (upstream at covered bridge)"/>
    <x v="5"/>
    <s v="W01898"/>
    <s v="SPC_060723_6"/>
    <d v="2023-06-07T00:00:00"/>
    <n v="2023"/>
    <s v="Spring"/>
    <x v="2"/>
    <x v="3"/>
    <s v="Dayton"/>
    <n v="0.20499999999999999"/>
    <n v="1.1080000000000001"/>
    <n v="1.7045585200000001E-2"/>
    <n v="1.7308449900000005E-2"/>
    <n v="1.6970000000000001"/>
    <n v="0.38300000000000001"/>
    <n v="12"/>
    <n v="22.1"/>
    <n v="8.66"/>
    <n v="11.71"/>
    <n v="134.30000000000001"/>
    <n v="705"/>
    <n v="1.5"/>
    <m/>
    <m/>
    <d v="2023-07-14T00:00:00"/>
    <d v="2023-07-17T00:00:00"/>
    <d v="2023-08-10T00:00:00"/>
    <d v="2023-09-29T00:00:00"/>
  </r>
  <r>
    <s v="Spring Creek"/>
    <s v="Great Miami River (Downstream at Barbie Memorial Park)"/>
    <x v="6"/>
    <s v="W01899"/>
    <s v="SPC_060723_7"/>
    <d v="2023-06-07T00:00:00"/>
    <n v="2023"/>
    <s v="Spring"/>
    <x v="2"/>
    <x v="3"/>
    <s v="Dayton"/>
    <n v="0.14699999999999999"/>
    <n v="0.74399999999999999"/>
    <n v="1.5541793680000001E-2"/>
    <n v="1.6670197599999999E-2"/>
    <n v="1.893"/>
    <n v="0.34699999999999998"/>
    <n v="12"/>
    <n v="21.3"/>
    <n v="8.51"/>
    <n v="10.11"/>
    <n v="114.4"/>
    <n v="697"/>
    <n v="2.6"/>
    <m/>
    <m/>
    <d v="2023-07-14T00:00:00"/>
    <d v="2023-07-17T00:00:00"/>
    <d v="2023-08-10T00:00:00"/>
    <d v="2023-09-29T00:00:00"/>
  </r>
  <r>
    <s v="Spring Creek"/>
    <s v="Springcreek (Upstream of SC Connector)"/>
    <x v="3"/>
    <s v="W02338"/>
    <s v="062823_SPC_1"/>
    <d v="2023-06-28T00:00:00"/>
    <n v="2023"/>
    <s v="Summer"/>
    <x v="2"/>
    <x v="3"/>
    <s v="Lake"/>
    <n v="2.1000000000000001E-2"/>
    <n v="4.5170000000000003"/>
    <n v="6.3438169900000008E-2"/>
    <n v="1.3028797810000001E-2"/>
    <n v="5.7290000000000001"/>
    <n v="5.1999999999999998E-2"/>
    <n v="56"/>
    <n v="18"/>
    <n v="8.5399999999999991"/>
    <n v="9.25"/>
    <n v="97.7"/>
    <n v="661"/>
    <n v="1.1000000000000001"/>
    <m/>
    <s v="Yes"/>
    <d v="2023-07-13T00:00:00"/>
    <d v="2023-07-16T00:00:00"/>
    <d v="2024-01-31T00:00:00"/>
    <d v="2023-10-25T00:00:00"/>
  </r>
  <r>
    <s v="Spring Creek"/>
    <s v="North Pool (Near SC Conncetor)"/>
    <x v="0"/>
    <s v="W02323"/>
    <s v="062823_SPC_2"/>
    <d v="2023-06-28T00:00:00"/>
    <n v="2023"/>
    <s v="Summer"/>
    <x v="2"/>
    <x v="3"/>
    <s v="Lake"/>
    <n v="1.5E-3"/>
    <n v="4.7610000000000001"/>
    <n v="0.146788691"/>
    <n v="3.3719051100000001E-2"/>
    <n v="6.5869999999999997"/>
    <n v="2.9000000000000001E-2"/>
    <n v="87"/>
    <n v="19.600000000000001"/>
    <n v="8.1300000000000008"/>
    <n v="10.55"/>
    <n v="114.7"/>
    <n v="580"/>
    <n v="11.1"/>
    <m/>
    <s v="Yes"/>
    <d v="2023-07-13T00:00:00"/>
    <d v="2023-07-16T00:00:00"/>
    <d v="2024-01-31T00:00:00"/>
    <d v="2023-10-25T00:00:00"/>
  </r>
  <r>
    <s v="Spring Creek"/>
    <s v="Connecting Channel"/>
    <x v="4"/>
    <s v="W02339"/>
    <s v="062823_SPC_3"/>
    <d v="2023-06-28T00:00:00"/>
    <n v="2023"/>
    <s v="Summer"/>
    <x v="2"/>
    <x v="3"/>
    <s v="Lake"/>
    <n v="1.5E-3"/>
    <n v="3.5150000000000001"/>
    <n v="0.25198593000000002"/>
    <n v="1.9684970900000001E-2"/>
    <n v="5.1520000000000001"/>
    <n v="0.03"/>
    <n v="72"/>
    <n v="20.6"/>
    <n v="8.82"/>
    <n v="18.84"/>
    <n v="209.4"/>
    <n v="482.2"/>
    <n v="1.7"/>
    <s v="algae galore"/>
    <s v="Yes"/>
    <d v="2023-07-13T00:00:00"/>
    <d v="2023-07-16T00:00:00"/>
    <d v="2024-01-31T00:00:00"/>
    <d v="2023-10-25T00:00:00"/>
  </r>
  <r>
    <s v="Spring Creek"/>
    <s v="South Pool (near GMR connector)"/>
    <x v="1"/>
    <s v="W02342"/>
    <s v="062823_SPC_4"/>
    <d v="2023-06-28T00:00:00"/>
    <n v="2023"/>
    <s v="Summer"/>
    <x v="2"/>
    <x v="3"/>
    <s v="Lake"/>
    <n v="1.5E-3"/>
    <n v="0.17599999999999999"/>
    <n v="0.12898532709999999"/>
    <n v="7.8072683500000004E-2"/>
    <n v="1.726"/>
    <n v="0.17299999999999999"/>
    <n v="30"/>
    <n v="23.1"/>
    <n v="8.19"/>
    <n v="8.93"/>
    <n v="104.2"/>
    <n v="490.6"/>
    <n v="40.5"/>
    <m/>
    <s v="Yes"/>
    <d v="2023-07-13T00:00:00"/>
    <d v="2023-07-16T00:00:00"/>
    <d v="2024-01-31T00:00:00"/>
    <d v="2023-10-25T00:00:00"/>
  </r>
  <r>
    <s v="Spring Creek"/>
    <s v="Great Miami River (wetland inflow)"/>
    <x v="2"/>
    <s v="W02340"/>
    <s v="062823_SPC_5"/>
    <d v="2023-06-28T00:00:00"/>
    <n v="2023"/>
    <s v="Summer"/>
    <x v="2"/>
    <x v="3"/>
    <s v="Lake"/>
    <n v="0.19500000000000001"/>
    <n v="2.75"/>
    <n v="0.13156354889999999"/>
    <n v="2.7207663700000002E-2"/>
    <n v="4.4829999999999997"/>
    <n v="0.27"/>
    <n v="55"/>
    <n v="19"/>
    <n v="8.39"/>
    <n v="7.66"/>
    <n v="82.8"/>
    <n v="717"/>
    <n v="3.7"/>
    <m/>
    <s v="Yes"/>
    <d v="2023-07-13T00:00:00"/>
    <d v="2023-07-16T00:00:00"/>
    <d v="2024-01-31T00:00:00"/>
    <d v="2023-10-25T00:00:00"/>
  </r>
  <r>
    <s v="Spring Creek"/>
    <s v="Great Miami River (upstream at covered bridge)"/>
    <x v="5"/>
    <s v="W02343"/>
    <s v="062823_SPC_6"/>
    <d v="2023-06-28T00:00:00"/>
    <n v="2023"/>
    <s v="Summer"/>
    <x v="2"/>
    <x v="3"/>
    <s v="Lake"/>
    <n v="0.22"/>
    <n v="2.004"/>
    <n v="0.26050218600000002"/>
    <n v="3.5573110999999998E-2"/>
    <n v="4.6840000000000002"/>
    <n v="0.34300000000000003"/>
    <n v="20"/>
    <n v="21.2"/>
    <n v="8.51"/>
    <n v="9.07"/>
    <n v="102.2"/>
    <n v="734"/>
    <n v="4.2"/>
    <m/>
    <s v="Yes"/>
    <d v="2023-07-13T00:00:00"/>
    <d v="2023-07-16T00:00:00"/>
    <d v="2024-01-31T00:00:00"/>
    <d v="2023-10-25T00:00:00"/>
  </r>
  <r>
    <s v="Spring Creek"/>
    <s v="Great Miami River (Downstream at Barbie Memorial Park)"/>
    <x v="6"/>
    <s v="W02341"/>
    <s v="062823_SPC_7"/>
    <d v="2023-06-28T00:00:00"/>
    <n v="2023"/>
    <s v="Summer"/>
    <x v="2"/>
    <x v="3"/>
    <s v="Lake"/>
    <n v="0.219"/>
    <n v="1.7350000000000001"/>
    <n v="0.25821437600000002"/>
    <n v="7.7941017700000004E-2"/>
    <n v="4.3550000000000004"/>
    <n v="0.35"/>
    <n v="15"/>
    <n v="22.3"/>
    <n v="8.32"/>
    <n v="8.02"/>
    <n v="92.6"/>
    <n v="748"/>
    <n v="5.2"/>
    <m/>
    <s v="Yes"/>
    <d v="2023-07-13T00:00:00"/>
    <d v="2023-07-16T00:00:00"/>
    <d v="2024-01-31T00:00:00"/>
    <d v="2023-10-25T00:00:00"/>
  </r>
  <r>
    <s v="Spring Creek"/>
    <s v="Springcreek (Upstream of SC Connector)"/>
    <x v="3"/>
    <s v="W01934"/>
    <s v="SPC_071423_1"/>
    <d v="2023-07-14T00:00:00"/>
    <n v="2023"/>
    <s v="Summer"/>
    <x v="2"/>
    <x v="0"/>
    <s v="Dayton"/>
    <n v="1.5E-3"/>
    <n v="3.6120000000000001"/>
    <n v="1.6296257389999999E-2"/>
    <n v="6.2961464999999996E-3"/>
    <n v="3.8159999999999998"/>
    <n v="3.4000000000000002E-2"/>
    <n v="6"/>
    <n v="22.2"/>
    <n v="8.6300000000000008"/>
    <n v="8.49"/>
    <n v="97.6"/>
    <n v="611"/>
    <n v="1.6"/>
    <m/>
    <m/>
    <d v="2023-09-06T00:00:00"/>
    <d v="2023-09-14T00:00:00"/>
    <d v="2023-08-10T00:00:00"/>
    <d v="2023-09-29T00:00:00"/>
  </r>
  <r>
    <s v="Spring Creek"/>
    <s v="North Pool (Near SC Conncetor)"/>
    <x v="0"/>
    <s v="W01935"/>
    <s v="SPC_071423_2"/>
    <d v="2023-07-14T00:00:00"/>
    <n v="2023"/>
    <s v="Summer"/>
    <x v="2"/>
    <x v="0"/>
    <s v="Dayton"/>
    <n v="1.5E-3"/>
    <n v="3.629"/>
    <n v="1.3485239249999999E-2"/>
    <n v="3.3712981400000008E-2"/>
    <n v="4.4390000000000001"/>
    <n v="1.4E-2"/>
    <n v="71"/>
    <n v="25.6"/>
    <n v="8.2799999999999994"/>
    <n v="13.7"/>
    <n v="167.8"/>
    <n v="506"/>
    <n v="4.7"/>
    <m/>
    <m/>
    <d v="2023-09-06T00:00:00"/>
    <d v="2023-09-14T00:00:00"/>
    <d v="2023-08-10T00:00:00"/>
    <d v="2023-09-29T00:00:00"/>
  </r>
  <r>
    <s v="Spring Creek"/>
    <s v="South Pool (near GMR connector)"/>
    <x v="1"/>
    <s v="W01936"/>
    <s v="SPC_071423_4"/>
    <d v="2023-07-14T00:00:00"/>
    <n v="2023"/>
    <s v="Summer"/>
    <x v="2"/>
    <x v="0"/>
    <s v="Dayton"/>
    <n v="1.5E-3"/>
    <n v="0.113"/>
    <n v="1.0485219990000001E-2"/>
    <n v="7.7454041000000013E-3"/>
    <n v="0.64600000000000002"/>
    <n v="6.6000000000000003E-2"/>
    <n v="40"/>
    <n v="26.9"/>
    <n v="8.3699999999999992"/>
    <n v="7.83"/>
    <n v="98.2"/>
    <n v="483"/>
    <n v="21.3"/>
    <m/>
    <m/>
    <d v="2023-09-06T00:00:00"/>
    <d v="2023-09-14T00:00:00"/>
    <d v="2023-08-10T00:00:00"/>
    <d v="2023-09-29T00:00:00"/>
  </r>
  <r>
    <s v="Spring Creek"/>
    <s v="Great Miami River (wetland inflow)"/>
    <x v="2"/>
    <s v="W01937"/>
    <s v="SPC_071423_5"/>
    <d v="2023-07-14T00:00:00"/>
    <n v="2023"/>
    <s v="Summer"/>
    <x v="2"/>
    <x v="0"/>
    <s v="Dayton"/>
    <n v="0.191"/>
    <n v="2.9009999999999998"/>
    <n v="2.5130892499999998E-2"/>
    <n v="2.5123889E-2"/>
    <n v="3.391"/>
    <n v="0.23300000000000001"/>
    <n v="50"/>
    <n v="24.4"/>
    <n v="8.5"/>
    <n v="6.47"/>
    <n v="77.5"/>
    <n v="627"/>
    <n v="3.4"/>
    <m/>
    <m/>
    <d v="2023-09-06T00:00:00"/>
    <d v="2023-09-14T00:00:00"/>
    <d v="2023-08-10T00:00:00"/>
    <d v="2023-09-29T00:00:00"/>
  </r>
  <r>
    <s v="Spring Creek"/>
    <s v="Great Miami River (upstream at covered bridge)"/>
    <x v="5"/>
    <s v="W01938"/>
    <s v="SPC_071423_6"/>
    <d v="2023-07-14T00:00:00"/>
    <n v="2023"/>
    <s v="Summer"/>
    <x v="2"/>
    <x v="0"/>
    <s v="Dayton"/>
    <n v="0.218"/>
    <n v="2.6280000000000001"/>
    <n v="1.94641272E-2"/>
    <n v="3.1582983600000003E-2"/>
    <n v="2.984"/>
    <n v="0.249"/>
    <n v="12"/>
    <n v="26.8"/>
    <n v="8.8000000000000007"/>
    <n v="7.97"/>
    <n v="99.8"/>
    <n v="616"/>
    <n v="2.5"/>
    <m/>
    <m/>
    <d v="2023-09-06T00:00:00"/>
    <d v="2023-09-14T00:00:00"/>
    <d v="2023-08-10T00:00:00"/>
    <d v="2023-09-29T00:00:00"/>
  </r>
  <r>
    <s v="Spring Creek"/>
    <s v="Great Miami River (Downstream at Barbie Memorial Park)"/>
    <x v="6"/>
    <s v="W01939"/>
    <s v="SPC_071423_7"/>
    <d v="2023-07-14T00:00:00"/>
    <n v="2023"/>
    <s v="Summer"/>
    <x v="2"/>
    <x v="0"/>
    <s v="Dayton"/>
    <n v="0.23"/>
    <n v="1.82"/>
    <n v="2.4221838199999998E-2"/>
    <n v="2.6907913900000004E-2"/>
    <n v="3.294"/>
    <n v="0.28000000000000003"/>
    <n v="20"/>
    <n v="26.1"/>
    <n v="8.51"/>
    <n v="7.48"/>
    <n v="92.4"/>
    <n v="631"/>
    <n v="4.3"/>
    <m/>
    <m/>
    <d v="2023-09-06T00:00:00"/>
    <d v="2023-09-14T00:00:00"/>
    <d v="2023-08-10T00:00:00"/>
    <d v="2023-09-29T00:00:00"/>
  </r>
  <r>
    <s v="Spring Creek"/>
    <s v="Springcreek (Upstream of SC Connector)"/>
    <x v="3"/>
    <s v="W01957"/>
    <s v="SPC_080723_1"/>
    <d v="2023-08-07T00:00:00"/>
    <n v="2023"/>
    <s v="Summer"/>
    <x v="2"/>
    <x v="0"/>
    <s v="Dayton"/>
    <n v="2.1999999999999999E-2"/>
    <n v="1.071"/>
    <n v="1.9651820999999996E-2"/>
    <n v="9.3529408000000008E-3"/>
    <n v="1.486"/>
    <n v="6.4000000000000001E-2"/>
    <n v="4"/>
    <n v="21.1"/>
    <n v="8.5399999999999991"/>
    <n v="7.76"/>
    <n v="87.3"/>
    <n v="479"/>
    <n v="4.7"/>
    <m/>
    <s v="Yes"/>
    <d v="2023-09-20T00:00:00"/>
    <d v="2023-09-21T00:00:00"/>
    <d v="2023-08-11T00:00:00"/>
    <d v="2023-09-29T00:00:00"/>
  </r>
  <r>
    <s v="Spring Creek"/>
    <s v="North Pool (Near SC Conncetor)"/>
    <x v="0"/>
    <s v="W01958"/>
    <s v="SPC_080723_2"/>
    <d v="2023-08-07T00:00:00"/>
    <n v="2023"/>
    <s v="Summer"/>
    <x v="2"/>
    <x v="0"/>
    <s v="Dayton"/>
    <n v="1.5E-3"/>
    <n v="1.2210000000000001"/>
    <n v="2.0415202500000004E-2"/>
    <n v="7.1766265199999998E-2"/>
    <n v="1.9179999999999999"/>
    <n v="2.4E-2"/>
    <n v="40"/>
    <n v="23.7"/>
    <n v="8.35"/>
    <n v="7.62"/>
    <n v="90.1"/>
    <n v="493.5"/>
    <n v="15.9"/>
    <m/>
    <s v="Yes"/>
    <d v="2023-09-20T00:00:00"/>
    <d v="2023-09-21T00:00:00"/>
    <d v="2023-08-11T00:00:00"/>
    <d v="2023-09-29T00:00:00"/>
  </r>
  <r>
    <s v="Spring Creek"/>
    <s v="South Pool (near GMR connector)"/>
    <x v="1"/>
    <s v="W01959"/>
    <s v="SPC_080723_4"/>
    <d v="2023-08-07T00:00:00"/>
    <n v="2023"/>
    <s v="Summer"/>
    <x v="2"/>
    <x v="0"/>
    <s v="Dayton"/>
    <n v="1.5E-3"/>
    <n v="8.3000000000000004E-2"/>
    <n v="5.6760566100000007E-3"/>
    <n v="7.6814388000000008E-3"/>
    <n v="0.76700000000000002"/>
    <n v="9.1999999999999998E-2"/>
    <n v="45"/>
    <n v="23.9"/>
    <n v="8.0299999999999994"/>
    <n v="8.18"/>
    <n v="97"/>
    <n v="405.3"/>
    <n v="55"/>
    <m/>
    <s v="Yes"/>
    <d v="2023-09-20T00:00:00"/>
    <d v="2023-09-21T00:00:00"/>
    <d v="2023-08-11T00:00:00"/>
    <d v="2023-09-29T00:00:00"/>
  </r>
  <r>
    <s v="Spring Creek"/>
    <s v="Great Miami River (wetland inflow)"/>
    <x v="2"/>
    <s v="W01960"/>
    <s v="SPC_080723_5"/>
    <d v="2023-08-07T00:00:00"/>
    <n v="2023"/>
    <s v="Summer"/>
    <x v="2"/>
    <x v="0"/>
    <s v="Dayton"/>
    <n v="0.38800000000000001"/>
    <n v="0.54800000000000004"/>
    <n v="2.2352370600000001E-2"/>
    <n v="4.9504940099999999E-2"/>
    <n v="1.595"/>
    <n v="0.59299999999999997"/>
    <n v="48"/>
    <n v="23.1"/>
    <n v="8.34"/>
    <n v="6.89"/>
    <n v="80.599999999999994"/>
    <n v="712"/>
    <n v="5.4"/>
    <m/>
    <s v="Yes"/>
    <d v="2023-09-20T00:00:00"/>
    <d v="2023-09-21T00:00:00"/>
    <d v="2023-08-11T00:00:00"/>
    <d v="2023-09-29T00:00:00"/>
  </r>
  <r>
    <s v="Spring Creek"/>
    <s v="Great Miami River (upstream at covered bridge)"/>
    <x v="5"/>
    <s v="W01961"/>
    <s v="SPC_080723_6"/>
    <d v="2023-08-07T00:00:00"/>
    <n v="2023"/>
    <s v="Summer"/>
    <x v="2"/>
    <x v="0"/>
    <s v="Dayton"/>
    <n v="0.48899999999999999"/>
    <n v="0.79300000000000004"/>
    <n v="2.9461856900000003E-2"/>
    <n v="6.5735317899999993E-2"/>
    <n v="1.3879999999999999"/>
    <n v="0.63100000000000001"/>
    <n v="10"/>
    <n v="23.8"/>
    <n v="9"/>
    <n v="8.1999999999999993"/>
    <n v="97.3"/>
    <n v="723"/>
    <n v="2.7"/>
    <m/>
    <s v="Yes"/>
    <d v="2023-09-20T00:00:00"/>
    <d v="2023-09-21T00:00:00"/>
    <d v="2023-08-11T00:00:00"/>
    <d v="2023-09-29T00:00:00"/>
  </r>
  <r>
    <s v="Spring Creek"/>
    <s v="Great Miami River (Downstream at Barbie Memorial Park)"/>
    <x v="6"/>
    <s v="W01962"/>
    <s v="SPC_080723_7"/>
    <d v="2023-08-07T00:00:00"/>
    <n v="2023"/>
    <s v="Summer"/>
    <x v="2"/>
    <x v="0"/>
    <s v="Dayton"/>
    <n v="0.72099999999999997"/>
    <n v="0.88"/>
    <n v="2.2986420799999994E-2"/>
    <n v="5.45754741E-2"/>
    <n v="1.4330000000000001"/>
    <n v="0.71"/>
    <n v="20"/>
    <n v="23.7"/>
    <n v="8.65"/>
    <n v="7.33"/>
    <n v="86.7"/>
    <n v="719"/>
    <n v="4.5999999999999996"/>
    <m/>
    <s v="Yes"/>
    <d v="2023-09-20T00:00:00"/>
    <d v="2023-09-21T00:00:00"/>
    <d v="2023-08-11T00:00:00"/>
    <d v="2023-09-29T00:00:00"/>
  </r>
  <r>
    <s v="Spring Creek"/>
    <s v="Springcreek (Upstream of SC Connector)"/>
    <x v="3"/>
    <s v="W02398"/>
    <s v="081523_SPC_1"/>
    <d v="2023-08-15T00:00:00"/>
    <n v="2023"/>
    <s v="Summer"/>
    <x v="2"/>
    <x v="0"/>
    <s v="Lake"/>
    <n v="1.6E-2"/>
    <n v="0.73699999999999999"/>
    <n v="9.9764857500000016E-3"/>
    <n v="1.1900000000000001E-2"/>
    <n v="1.21"/>
    <n v="4.3999999999999997E-2"/>
    <n v="15"/>
    <n v="20.399999999999999"/>
    <n v="8.1999999999999993"/>
    <n v="8.36"/>
    <n v="92.8"/>
    <n v="593"/>
    <n v="2.2000000000000002"/>
    <m/>
    <m/>
    <d v="2023-09-06T00:00:00"/>
    <d v="2023-09-13T00:00:00"/>
    <d v="2024-06-26T00:00:00"/>
    <d v="2023-10-06T00:00:00"/>
  </r>
  <r>
    <s v="Spring Creek"/>
    <s v="North Pool (Near SC Conncetor)"/>
    <x v="0"/>
    <s v="W02399"/>
    <s v="081523_SPC_2"/>
    <d v="2023-08-15T00:00:00"/>
    <n v="2023"/>
    <s v="Summer"/>
    <x v="2"/>
    <x v="0"/>
    <s v="Lake"/>
    <n v="1.5E-3"/>
    <n v="1.256"/>
    <n v="4.6012994999999994E-3"/>
    <n v="3.00557537E-2"/>
    <n v="1.89"/>
    <n v="0.01"/>
    <n v="15"/>
    <n v="22.5"/>
    <n v="7.57"/>
    <n v="7.33"/>
    <n v="84.6"/>
    <n v="550"/>
    <n v="7.5"/>
    <m/>
    <m/>
    <d v="2023-09-06T00:00:00"/>
    <d v="2023-09-13T00:00:00"/>
    <d v="2024-02-23T00:00:00"/>
    <d v="2023-10-06T00:00:00"/>
  </r>
  <r>
    <s v="Spring Creek"/>
    <s v="South Pool (near GMR connector)"/>
    <x v="1"/>
    <s v="W02401"/>
    <s v="081523_SPC_4"/>
    <d v="2023-08-15T00:00:00"/>
    <n v="2023"/>
    <s v="Summer"/>
    <x v="2"/>
    <x v="0"/>
    <s v="Lake"/>
    <n v="1.5E-3"/>
    <n v="0.14799999999999999"/>
    <n v="2.8994023099999995E-2"/>
    <n v="6.04724211E-2"/>
    <n v="0.94699999999999995"/>
    <n v="0.10100000000000001"/>
    <n v="20"/>
    <n v="22.4"/>
    <n v="8.0500000000000007"/>
    <n v="7.09"/>
    <n v="81.7"/>
    <n v="418.8"/>
    <n v="21.3"/>
    <m/>
    <m/>
    <d v="2023-09-06T00:00:00"/>
    <d v="2023-09-13T00:00:00"/>
    <d v="2024-02-23T00:00:00"/>
    <d v="2023-10-06T00:00:00"/>
  </r>
  <r>
    <s v="Spring Creek"/>
    <s v="Great Miami River (wetland inflow)"/>
    <x v="2"/>
    <s v="W02402"/>
    <s v="081523_SPC_5"/>
    <d v="2023-08-15T00:00:00"/>
    <n v="2023"/>
    <s v="Summer"/>
    <x v="2"/>
    <x v="0"/>
    <s v="Lake"/>
    <n v="0.224"/>
    <n v="0.72799999999999998"/>
    <n v="3.7050382599999997E-3"/>
    <n v="3.3957170100000003E-2"/>
    <n v="1.9750000000000001"/>
    <n v="0.41899999999999998"/>
    <n v="20"/>
    <n v="21.8"/>
    <n v="7.75"/>
    <n v="6.53"/>
    <n v="74.599999999999994"/>
    <n v="722"/>
    <n v="5.0999999999999996"/>
    <m/>
    <m/>
    <d v="2023-09-06T00:00:00"/>
    <d v="2023-09-13T00:00:00"/>
    <d v="2024-02-23T00:00:00"/>
    <d v="2023-10-06T00:00:00"/>
  </r>
  <r>
    <s v="Spring Creek"/>
    <s v="Great Miami River (upstream at covered bridge)"/>
    <x v="5"/>
    <s v="W02403"/>
    <s v="081523_SPC_6"/>
    <d v="2023-08-15T00:00:00"/>
    <n v="2023"/>
    <s v="Summer"/>
    <x v="2"/>
    <x v="0"/>
    <s v="Lake"/>
    <n v="0.39100000000000001"/>
    <n v="0.94799999999999995"/>
    <n v="4.8017863599999995E-2"/>
    <n v="4.9551163199999998E-2"/>
    <n v="1.403"/>
    <n v="0.46"/>
    <n v="25"/>
    <n v="22.2"/>
    <n v="7.59"/>
    <n v="7.32"/>
    <n v="84.1"/>
    <n v="741"/>
    <n v="3.34"/>
    <m/>
    <m/>
    <d v="2023-09-06T00:00:00"/>
    <d v="2023-09-13T00:00:00"/>
    <d v="2024-02-23T00:00:00"/>
    <d v="2023-10-06T00:00:00"/>
  </r>
  <r>
    <s v="Spring Creek"/>
    <s v="Great Miami River (Downstream at Barbie Memorial Park)"/>
    <x v="6"/>
    <s v="W02404"/>
    <s v="081523_SPC_7"/>
    <d v="2023-08-15T00:00:00"/>
    <n v="2023"/>
    <s v="Summer"/>
    <x v="2"/>
    <x v="0"/>
    <s v="Lake"/>
    <n v="0.36499999999999999"/>
    <n v="0.93799999999999994"/>
    <n v="8.9209182299999995E-2"/>
    <n v="4.91613017E-2"/>
    <n v="1.7669999999999999"/>
    <n v="0.432"/>
    <n v="20"/>
    <n v="22.3"/>
    <n v="7.53"/>
    <n v="5.99"/>
    <n v="69"/>
    <n v="653"/>
    <n v="7.2"/>
    <m/>
    <m/>
    <d v="2023-09-06T00:00:00"/>
    <d v="2023-09-13T00:00:00"/>
    <d v="2024-02-23T00:00:00"/>
    <d v="2023-10-06T00:00:00"/>
  </r>
  <r>
    <s v="Spring Creek"/>
    <s v="North Pool (Near SC Conncetor)"/>
    <x v="0"/>
    <s v="W01991"/>
    <s v="SPC_091423_2"/>
    <d v="2023-09-14T00:00:00"/>
    <n v="2023"/>
    <s v="Summer"/>
    <x v="2"/>
    <x v="0"/>
    <s v="Dayton"/>
    <n v="1.5E-3"/>
    <n v="0.20599999999999999"/>
    <n v="2.4875498200000002E-2"/>
    <n v="1.3672722944999998E-2"/>
    <n v="1.0649999999999999"/>
    <n v="0.02"/>
    <n v="40"/>
    <n v="19.899999999999999"/>
    <n v="8.44"/>
    <n v="9.3699999999999992"/>
    <n v="103.6"/>
    <n v="462"/>
    <n v="5.2"/>
    <m/>
    <s v="Yes"/>
    <d v="2023-09-20T00:00:00"/>
    <d v="2023-09-21T00:00:00"/>
    <m/>
    <d v="2023-12-13T00:00:00"/>
  </r>
  <r>
    <s v="Spring Creek"/>
    <s v="South Pool (near GMR connector)"/>
    <x v="1"/>
    <s v="W01992"/>
    <s v="SPC_091423_4"/>
    <d v="2023-09-14T00:00:00"/>
    <n v="2023"/>
    <s v="Summer"/>
    <x v="2"/>
    <x v="0"/>
    <s v="Dayton"/>
    <n v="1.5E-3"/>
    <n v="0.13300000000000001"/>
    <n v="1.0607687859999999E-2"/>
    <n v="2.1718553849999999E-2"/>
    <n v="0.67100000000000004"/>
    <n v="2.5999999999999999E-2"/>
    <n v="8"/>
    <n v="20.3"/>
    <n v="8.42"/>
    <n v="12.71"/>
    <n v="141.5"/>
    <n v="475"/>
    <n v="16.899999999999999"/>
    <m/>
    <s v="Yes"/>
    <d v="2023-09-20T00:00:00"/>
    <d v="2023-09-21T00:00:00"/>
    <m/>
    <d v="2023-12-13T00:00:00"/>
  </r>
  <r>
    <s v="Spring Creek"/>
    <s v="Great Miami River (wetland inflow)"/>
    <x v="2"/>
    <s v="W01993"/>
    <s v="SPC_091423_5"/>
    <d v="2023-09-14T00:00:00"/>
    <n v="2023"/>
    <s v="Summer"/>
    <x v="2"/>
    <x v="0"/>
    <s v="Dayton"/>
    <n v="0.49199999999999999"/>
    <n v="0.31900000000000001"/>
    <n v="1.798438103E-2"/>
    <n v="2.0191790849999999E-2"/>
    <n v="1.5069999999999999"/>
    <n v="0.752"/>
    <n v="40"/>
    <n v="18.7"/>
    <n v="8.31"/>
    <n v="8.0399999999999991"/>
    <n v="86.4"/>
    <n v="717"/>
    <n v="3.9"/>
    <m/>
    <s v="Yes"/>
    <d v="2023-09-20T00:00:00"/>
    <d v="2023-09-21T00:00:00"/>
    <m/>
    <d v="2023-12-13T00:00:00"/>
  </r>
  <r>
    <s v="Spring Creek"/>
    <s v="Great Miami River (upstream at covered bridge)"/>
    <x v="5"/>
    <s v="W01994"/>
    <s v="SPC_091423_6"/>
    <d v="2023-09-14T00:00:00"/>
    <n v="2023"/>
    <s v="Summer"/>
    <x v="2"/>
    <x v="0"/>
    <s v="Dayton"/>
    <n v="0.56299999999999994"/>
    <n v="0.36099999999999999"/>
    <n v="1.6248820349999998E-2"/>
    <n v="2.2893040799999993E-2"/>
    <n v="1.2629999999999999"/>
    <n v="0.71799999999999997"/>
    <n v="30"/>
    <n v="20.5"/>
    <n v="8.52"/>
    <n v="9.52"/>
    <n v="106"/>
    <n v="723"/>
    <n v="2.7"/>
    <m/>
    <s v="Yes"/>
    <d v="2023-09-20T00:00:00"/>
    <d v="2023-09-21T00:00:00"/>
    <m/>
    <d v="2023-12-13T00:00:00"/>
  </r>
  <r>
    <s v="Spring Creek"/>
    <s v="Great Miami River (Downstream at Barbie Memorial Park)"/>
    <x v="6"/>
    <s v="W01995"/>
    <s v="SPC_091423_7"/>
    <d v="2023-09-14T00:00:00"/>
    <n v="2023"/>
    <s v="Summer"/>
    <x v="2"/>
    <x v="0"/>
    <s v="Dayton"/>
    <n v="0.55500000000000005"/>
    <n v="0.40799999999999997"/>
    <n v="1.4032212600000002E-2"/>
    <n v="1.8982986749999996E-2"/>
    <n v="1.502"/>
    <n v="0.79800000000000004"/>
    <n v="30"/>
    <n v="19.600000000000001"/>
    <n v="8.4"/>
    <n v="8.56"/>
    <n v="93.6"/>
    <n v="716"/>
    <n v="4.4000000000000004"/>
    <m/>
    <s v="Yes"/>
    <d v="2023-09-20T00:00:00"/>
    <d v="2023-09-21T00:00:00"/>
    <m/>
    <d v="2023-12-13T00:00:00"/>
  </r>
  <r>
    <s v="Spring Creek"/>
    <s v="North Pool (Near SC Conncetor)"/>
    <x v="0"/>
    <s v="W02480"/>
    <s v="103023_SPC_2"/>
    <d v="2023-10-30T00:00:00"/>
    <n v="2023"/>
    <s v="Fall"/>
    <x v="3"/>
    <x v="1"/>
    <s v="Lake"/>
    <n v="1.5E-3"/>
    <n v="9.4E-2"/>
    <m/>
    <n v="1.6777584599999999E-2"/>
    <n v="0.45300000000000001"/>
    <n v="1.2999999999999999E-2"/>
    <n v="20"/>
    <n v="11.5"/>
    <n v="8.1"/>
    <n v="49.1"/>
    <n v="5.34"/>
    <n v="423.5"/>
    <n v="2.2999999999999998"/>
    <s v="hobo completely out of water. When hobo was exchanged it was 6'' off pool bottom. Fixed to be on bottom of pool. "/>
    <s v="Yes"/>
    <s v="12/6/23 (SRP) 12/5/23 (Nox)"/>
    <d v="2023-12-14T00:00:00"/>
    <d v="2024-03-11T00:00:00"/>
    <m/>
  </r>
  <r>
    <s v="Spring Creek"/>
    <s v="South Pool (near GMR connector)"/>
    <x v="1"/>
    <s v="W02484"/>
    <s v="103023_SPC_4"/>
    <d v="2023-10-30T00:00:00"/>
    <n v="2023"/>
    <s v="Fall"/>
    <x v="3"/>
    <x v="1"/>
    <s v="Lake"/>
    <n v="1.5E-3"/>
    <n v="0.03"/>
    <m/>
    <n v="2.2928525200000001E-2"/>
    <n v="0.95199999999999996"/>
    <n v="3.1E-2"/>
    <n v="10"/>
    <n v="10.3"/>
    <n v="8.1"/>
    <n v="9.19"/>
    <n v="82"/>
    <n v="502"/>
    <n v="6.6"/>
    <m/>
    <s v="Yes"/>
    <s v="12/6/23 (SRP) 12/5/23 (Nox)"/>
    <d v="2023-12-14T00:00:00"/>
    <d v="2024-03-11T00:00:00"/>
    <m/>
  </r>
  <r>
    <s v="Spring Creek"/>
    <s v="Great Miami River (wetland inflow)"/>
    <x v="2"/>
    <s v="W02482"/>
    <s v="103023_SPC_5"/>
    <d v="2023-10-30T00:00:00"/>
    <n v="2023"/>
    <s v="Fall"/>
    <x v="3"/>
    <x v="1"/>
    <s v="Lake"/>
    <n v="0.45100000000000001"/>
    <n v="0.54300000000000004"/>
    <m/>
    <n v="3.3536493199999996E-2"/>
    <n v="1.341"/>
    <n v="0.55400000000000005"/>
    <n v="45"/>
    <n v="12.5"/>
    <n v="8.1999999999999993"/>
    <n v="8.56"/>
    <n v="80.5"/>
    <n v="762"/>
    <n v="4"/>
    <m/>
    <s v="Yes"/>
    <s v="12/6/23 (SRP) 12/5/23 (Nox)"/>
    <d v="2023-12-14T00:00:00"/>
    <d v="2024-03-11T00:00:00"/>
    <m/>
  </r>
  <r>
    <s v="Spring Creek"/>
    <s v="Great Miami River (upstream at covered bridge)"/>
    <x v="5"/>
    <s v="W02479"/>
    <s v="103023_SPC_6"/>
    <d v="2023-10-30T00:00:00"/>
    <n v="2023"/>
    <s v="Fall"/>
    <x v="3"/>
    <x v="1"/>
    <s v="Lake"/>
    <n v="0.45500000000000002"/>
    <n v="0.44900000000000001"/>
    <m/>
    <n v="2.1786020900000001E-2"/>
    <n v="1.042"/>
    <n v="0.57499999999999996"/>
    <n v="15"/>
    <n v="11.4"/>
    <n v="8.1999999999999993"/>
    <n v="8.59"/>
    <n v="78.8"/>
    <n v="758"/>
    <n v="1.4"/>
    <m/>
    <s v="Yes"/>
    <s v="12/6/23 (SRP) 12/5/23 (Nox)"/>
    <d v="2023-12-14T00:00:00"/>
    <d v="2024-03-11T00:00:00"/>
    <m/>
  </r>
  <r>
    <s v="Spring Creek"/>
    <s v="Great Miami River (Downstream at Barbie Memorial Park)"/>
    <x v="6"/>
    <s v="W02462"/>
    <s v="103023_SPC_7"/>
    <d v="2023-10-30T00:00:00"/>
    <n v="2023"/>
    <s v="Fall"/>
    <x v="3"/>
    <x v="1"/>
    <s v="Lake"/>
    <n v="0.39400000000000002"/>
    <n v="0.42499999999999999"/>
    <m/>
    <n v="3.1741729599999997E-2"/>
    <n v="1.2350000000000001"/>
    <n v="0.57399999999999995"/>
    <n v="15"/>
    <n v="12"/>
    <n v="8.1"/>
    <n v="8.24"/>
    <n v="76.5"/>
    <n v="765"/>
    <n v="1.4"/>
    <m/>
    <s v="Yes"/>
    <s v="12/6/23 (SRP) 12/5/23 (Nox)"/>
    <d v="2023-12-14T00:00:00"/>
    <d v="2024-03-11T00:00:00"/>
    <m/>
  </r>
  <r>
    <s v="Spring Creek"/>
    <s v="North Pool (Near SC Conncetor)"/>
    <x v="0"/>
    <s v="W05092"/>
    <s v="113023_SPC_2"/>
    <d v="2023-11-30T00:00:00"/>
    <n v="2023"/>
    <s v="Fall"/>
    <x v="3"/>
    <x v="1"/>
    <s v="Lake"/>
    <n v="4.0000000000000001E-3"/>
    <n v="2.3620000000000001"/>
    <m/>
    <n v="1.3132823129999999E-2"/>
    <n v="2.5489999999999999"/>
    <n v="0.01"/>
    <n v="30"/>
    <n v="6.3"/>
    <n v="9.19"/>
    <n v="14.84"/>
    <n v="120.8"/>
    <n v="624"/>
    <n v="2.7"/>
    <s v="HOBO REPLACED WITH SOLINST LEVELOGGER AND BARO LOGGER IN SAME LOCATION. LOGGER STILL OUT OF WATER"/>
    <m/>
    <s v="12/4/23 (SRP) 12/5/23 (Nox)"/>
    <d v="2023-12-14T00:00:00"/>
    <d v="2024-03-27T00:00:00"/>
    <m/>
  </r>
  <r>
    <s v="Spring Creek"/>
    <s v="South Pool (near GMR connector)"/>
    <x v="1"/>
    <s v="W05093"/>
    <s v="113023_SPC_4"/>
    <d v="2023-11-30T00:00:00"/>
    <n v="2023"/>
    <s v="Fall"/>
    <x v="3"/>
    <x v="1"/>
    <s v="Lake"/>
    <n v="1.5E-3"/>
    <n v="0.47699999999999998"/>
    <m/>
    <n v="4.5205257999999991E-2"/>
    <n v="0.75600000000000001"/>
    <n v="1.4E-2"/>
    <n v="30"/>
    <n v="3.8"/>
    <n v="9.02"/>
    <n v="14.48"/>
    <n v="110"/>
    <n v="505"/>
    <n v="2.9"/>
    <s v="HOBO REPLACED WITH SOLINST LEVELOGGER"/>
    <m/>
    <s v="12/4/23 (SRP) 12/5/23 (Nox)"/>
    <d v="2023-12-14T00:00:00"/>
    <d v="2024-03-27T00:00:00"/>
    <m/>
  </r>
  <r>
    <s v="Spring Creek"/>
    <s v="Great Miami River (wetland inflow)"/>
    <x v="2"/>
    <s v="W05094"/>
    <s v="113023_SPC_5"/>
    <d v="2023-11-30T00:00:00"/>
    <n v="2023"/>
    <s v="Fall"/>
    <x v="3"/>
    <x v="1"/>
    <s v="Lake"/>
    <n v="0.50600000000000001"/>
    <n v="2.3410000000000002"/>
    <m/>
    <n v="8.0848870899999994E-3"/>
    <n v="3.1739999999999999"/>
    <n v="0.45600000000000002"/>
    <n v="50"/>
    <n v="3.7"/>
    <n v="9.35"/>
    <n v="14.66"/>
    <n v="111.2"/>
    <n v="816"/>
    <n v="1.95"/>
    <m/>
    <m/>
    <s v="12/4/23 (SRP) 12/5/23 (Nox)"/>
    <d v="2023-12-14T00:00:00"/>
    <d v="2024-03-27T00:00:00"/>
    <m/>
  </r>
  <r>
    <s v="Spring Creek"/>
    <s v="Great Miami River (upstream at covered bridge)"/>
    <x v="5"/>
    <s v="W05095"/>
    <s v="113023_SPC_6"/>
    <d v="2023-11-30T00:00:00"/>
    <n v="2023"/>
    <s v="Fall"/>
    <x v="3"/>
    <x v="1"/>
    <s v="Lake"/>
    <n v="0.496"/>
    <n v="2.2989999999999999"/>
    <m/>
    <n v="8.8551787099999998E-3"/>
    <n v="2.6509999999999998"/>
    <n v="0.51300000000000001"/>
    <n v="30"/>
    <n v="4"/>
    <n v="9.25"/>
    <n v="16.260000000000002"/>
    <n v="124.4"/>
    <n v="806"/>
    <n v="2.5"/>
    <m/>
    <m/>
    <s v="12/4/23 (SRP) 12/5/23 (Nox)"/>
    <d v="2023-12-14T00:00:00"/>
    <d v="2024-03-27T00:00:00"/>
    <m/>
  </r>
  <r>
    <s v="Spring Creek"/>
    <s v="Great Miami River (Downstream at Barbie Memorial Park)"/>
    <x v="6"/>
    <s v="W05096"/>
    <s v="113023_SPC_7"/>
    <d v="2023-11-30T00:00:00"/>
    <n v="2023"/>
    <s v="Fall"/>
    <x v="3"/>
    <x v="1"/>
    <s v="Lake"/>
    <n v="0.45"/>
    <n v="2.2679999999999998"/>
    <m/>
    <n v="4.2111111700000011E-3"/>
    <n v="2.9220000000000002"/>
    <n v="0.51200000000000001"/>
    <n v="35"/>
    <n v="4.2"/>
    <n v="9.2200000000000006"/>
    <n v="15.16"/>
    <n v="116.6"/>
    <n v="813"/>
    <n v="1.6"/>
    <m/>
    <m/>
    <s v="12/4/23 (SRP) 12/5/23 (Nox)"/>
    <d v="2023-12-14T00:00:00"/>
    <d v="2024-03-27T00:00:00"/>
    <m/>
  </r>
  <r>
    <s v="Spring Creek"/>
    <s v="North Pool (Near SC Conncetor)"/>
    <x v="0"/>
    <s v="W05101"/>
    <s v="121923_SPC_2"/>
    <d v="2023-12-19T00:00:00"/>
    <n v="2023"/>
    <s v="Winter"/>
    <x v="3"/>
    <x v="1"/>
    <s v="Lake"/>
    <n v="1.5E-3"/>
    <n v="2.008"/>
    <m/>
    <n v="2.0865294099999997E-2"/>
    <n v="2.6040000000000001"/>
    <n v="1.2999999999999999E-2"/>
    <n v="35"/>
    <n v="3.3"/>
    <n v="8.7100000000000009"/>
    <n v="12.22"/>
    <n v="91.7"/>
    <n v="611"/>
    <n v="3.2"/>
    <s v="LOGGER STILL OUT OF WATER"/>
    <m/>
    <d v="2024-02-01T00:00:00"/>
    <d v="2024-02-07T00:00:00"/>
    <d v="2024-03-27T00:00:00"/>
    <m/>
  </r>
  <r>
    <s v="Spring Creek"/>
    <s v="South Pool (near GMR connector)"/>
    <x v="1"/>
    <s v="W05102"/>
    <s v="121923_SPC_4"/>
    <d v="2023-12-19T00:00:00"/>
    <n v="2023"/>
    <s v="Winter"/>
    <x v="3"/>
    <x v="1"/>
    <s v="Lake"/>
    <n v="1.5E-3"/>
    <n v="0.67800000000000005"/>
    <m/>
    <n v="3.3365607799999995E-2"/>
    <n v="1.3149999999999999"/>
    <n v="3.4000000000000002E-2"/>
    <n v="15"/>
    <n v="2.2000000000000002"/>
    <n v="8.81"/>
    <n v="10.119999999999999"/>
    <n v="73.8"/>
    <n v="601"/>
    <n v="6.7"/>
    <m/>
    <m/>
    <d v="2024-02-01T00:00:00"/>
    <d v="2024-02-07T00:00:00"/>
    <d v="2024-03-27T00:00:00"/>
    <m/>
  </r>
  <r>
    <s v="Spring Creek"/>
    <s v="Great Miami River (wetland inflow)"/>
    <x v="2"/>
    <s v="W05109"/>
    <s v="121923_SPC_5"/>
    <d v="2023-12-19T00:00:00"/>
    <n v="2023"/>
    <s v="Winter"/>
    <x v="3"/>
    <x v="1"/>
    <s v="Lake"/>
    <n v="0.41"/>
    <n v="2.2789999999999999"/>
    <m/>
    <n v="0.30467092600000001"/>
    <n v="3.4609999999999999"/>
    <n v="0.41399999999999998"/>
    <n v="50"/>
    <n v="3.2"/>
    <n v="8.67"/>
    <n v="12.84"/>
    <n v="96.1"/>
    <n v="812"/>
    <n v="3.8"/>
    <m/>
    <m/>
    <d v="2024-02-01T00:00:00"/>
    <d v="2024-02-07T00:00:00"/>
    <d v="2024-03-27T00:00:00"/>
    <m/>
  </r>
  <r>
    <s v="Spring Creek"/>
    <s v="Great Miami River (upstream at covered bridge)"/>
    <x v="5"/>
    <s v="W05110"/>
    <s v="121923_SPC_6"/>
    <d v="2023-12-19T00:00:00"/>
    <n v="2023"/>
    <s v="Winter"/>
    <x v="3"/>
    <x v="1"/>
    <s v="Lake"/>
    <n v="0.42899999999999999"/>
    <n v="2.117"/>
    <m/>
    <n v="0.28401527000000004"/>
    <n v="3.5609999999999999"/>
    <n v="0.44600000000000001"/>
    <n v="30"/>
    <n v="2.9"/>
    <n v="8.86"/>
    <n v="14.5"/>
    <n v="107.9"/>
    <n v="813"/>
    <n v="2.8"/>
    <m/>
    <m/>
    <d v="2024-02-01T00:00:00"/>
    <d v="2024-02-07T00:00:00"/>
    <d v="2024-03-27T00:00:00"/>
    <m/>
  </r>
  <r>
    <s v="Spring Creek"/>
    <s v="Great Miami River (Downstream at Barbie Memorial Park)"/>
    <x v="6"/>
    <s v="W05111"/>
    <s v="121923_SPC_7"/>
    <d v="2023-12-19T00:00:00"/>
    <n v="2023"/>
    <s v="Winter"/>
    <x v="3"/>
    <x v="1"/>
    <s v="Lake"/>
    <n v="0.39100000000000001"/>
    <n v="2.21"/>
    <m/>
    <n v="0.31017567699999998"/>
    <n v="3.702"/>
    <n v="0.45"/>
    <n v="55"/>
    <n v="2.6"/>
    <n v="8.4"/>
    <n v="13.23"/>
    <n v="97.5"/>
    <n v="823"/>
    <n v="2.2999999999999998"/>
    <m/>
    <m/>
    <d v="2024-02-01T00:00:00"/>
    <d v="2024-02-07T00:00:00"/>
    <d v="2024-03-27T00:00:00"/>
    <m/>
  </r>
  <r>
    <s v="Spring Creek"/>
    <s v="Springcreek (Upstream of SC Connector)"/>
    <x v="3"/>
    <s v="W05069"/>
    <s v="011524_SPC_1"/>
    <d v="2024-01-15T00:00:00"/>
    <n v="2024"/>
    <s v="Winter"/>
    <x v="3"/>
    <x v="2"/>
    <s v="Lake"/>
    <n v="2.7E-2"/>
    <n v="7.83"/>
    <m/>
    <n v="7.2256043299999996E-3"/>
    <n v="8.1929999999999996"/>
    <n v="5.0999999999999997E-2"/>
    <n v="50"/>
    <n v="0"/>
    <n v="7.47"/>
    <n v="14.63"/>
    <n v="100.3"/>
    <n v="640"/>
    <n v="8.5"/>
    <s v="falling limb - 1in of precip in 24hrs"/>
    <m/>
    <d v="2024-02-01T00:00:00"/>
    <d v="2024-02-08T00:00:00"/>
    <d v="2024-04-12T00:00:00"/>
    <m/>
  </r>
  <r>
    <s v="Spring Creek"/>
    <s v="North Pool (Near SC Conncetor)"/>
    <x v="0"/>
    <s v="W05070"/>
    <s v="011524_SPC_2"/>
    <d v="2024-01-15T00:00:00"/>
    <n v="2024"/>
    <s v="Winter"/>
    <x v="3"/>
    <x v="2"/>
    <s v="Lake"/>
    <n v="6.0000000000000001E-3"/>
    <n v="2.383"/>
    <m/>
    <n v="7.6152790700000014E-3"/>
    <n v="2.585"/>
    <n v="5.0000000000000001E-3"/>
    <n v="40"/>
    <n v="0.2"/>
    <n v="7.28"/>
    <n v="14.24"/>
    <n v="98.2"/>
    <n v="649"/>
    <n v="5.4"/>
    <s v="falling limb - 1in of precip in 24hrs"/>
    <m/>
    <d v="2024-02-01T00:00:00"/>
    <d v="2024-02-08T00:00:00"/>
    <d v="2024-04-12T00:00:00"/>
    <m/>
  </r>
  <r>
    <s v="Spring Creek"/>
    <s v="Connecting Channel"/>
    <x v="4"/>
    <s v="W05071"/>
    <s v="011524_SPC_3"/>
    <d v="2024-01-15T00:00:00"/>
    <n v="2024"/>
    <s v="Winter"/>
    <x v="3"/>
    <x v="2"/>
    <s v="Lake"/>
    <n v="1.5E-3"/>
    <n v="5.22"/>
    <m/>
    <n v="5.848436089999999E-2"/>
    <n v="5.5209999999999999"/>
    <n v="3.7999999999999999E-2"/>
    <n v="40"/>
    <n v="0"/>
    <n v="7.19"/>
    <n v="12.4"/>
    <n v="85"/>
    <n v="634"/>
    <n v="11.8"/>
    <s v="falling limb - 1in of precip in 24hrs"/>
    <m/>
    <s v="2/1/2024 (NOX) 9/16/24 (SRP)"/>
    <d v="2024-02-08T00:00:00"/>
    <d v="2024-04-12T00:00:00"/>
    <m/>
  </r>
  <r>
    <s v="Spring Creek"/>
    <s v="South Pool (near GMR connector)"/>
    <x v="1"/>
    <s v="W05072"/>
    <s v="011524_SPC_4"/>
    <d v="2024-01-15T00:00:00"/>
    <n v="2024"/>
    <s v="Winter"/>
    <x v="3"/>
    <x v="2"/>
    <s v="Lake"/>
    <n v="3.0000000000000001E-3"/>
    <n v="1.4650000000000001"/>
    <m/>
    <n v="7.257073389999999E-2"/>
    <n v="1.9790000000000001"/>
    <n v="1.0999999999999999E-2"/>
    <n v="40"/>
    <n v="0"/>
    <n v="7.36"/>
    <n v="11.31"/>
    <n v="77.5"/>
    <n v="595"/>
    <n v="22.7"/>
    <s v="falling limb - 1in of precip in 24hrs"/>
    <m/>
    <d v="2024-02-01T00:00:00"/>
    <d v="2024-02-08T00:00:00"/>
    <d v="2024-04-12T00:00:00"/>
    <m/>
  </r>
  <r>
    <s v="Spring Creek"/>
    <s v="Great Miami River (wetland inflow)"/>
    <x v="2"/>
    <s v="W05073"/>
    <s v="011524_SPC_5"/>
    <d v="2024-01-15T00:00:00"/>
    <n v="2024"/>
    <s v="Winter"/>
    <x v="3"/>
    <x v="2"/>
    <s v="Lake"/>
    <n v="0.10299999999999999"/>
    <n v="7.7080000000000002"/>
    <m/>
    <n v="0.16764511399999998"/>
    <n v="8.3339999999999996"/>
    <n v="0.246"/>
    <n v="60"/>
    <n v="0"/>
    <n v="7.56"/>
    <n v="14.58"/>
    <n v="99.9"/>
    <n v="619"/>
    <n v="46.7"/>
    <s v="falling limb - 1in of precip in 24hrs"/>
    <m/>
    <d v="2024-02-01T00:00:00"/>
    <d v="2024-02-08T00:00:00"/>
    <d v="2024-04-12T00:00:00"/>
    <m/>
  </r>
  <r>
    <s v="Spring Creek"/>
    <s v="Great Miami River (upstream at covered bridge)"/>
    <x v="5"/>
    <s v="W05074"/>
    <s v="011524_SPC_6"/>
    <d v="2024-01-15T00:00:00"/>
    <n v="2024"/>
    <s v="Winter"/>
    <x v="3"/>
    <x v="2"/>
    <s v="Lake"/>
    <n v="0.17399999999999999"/>
    <n v="6.3010000000000002"/>
    <m/>
    <n v="0.27710514999999997"/>
    <n v="7.9379999999999997"/>
    <n v="0.33200000000000002"/>
    <n v="45"/>
    <n v="0"/>
    <n v="7.7"/>
    <n v="14.55"/>
    <n v="99.7"/>
    <n v="552"/>
    <n v="58.7"/>
    <s v="falling limb - 1in of precip in 24hrs"/>
    <m/>
    <d v="2024-02-01T00:00:00"/>
    <d v="2024-09-19T00:00:00"/>
    <d v="2024-04-12T00:00:00"/>
    <m/>
  </r>
  <r>
    <s v="Spring Creek"/>
    <s v="Great Miami River (Downstream at Barbie Memorial Park)"/>
    <x v="6"/>
    <s v="W05075"/>
    <s v="011524_SPC_7"/>
    <d v="2024-01-15T00:00:00"/>
    <n v="2024"/>
    <s v="Winter"/>
    <x v="3"/>
    <x v="2"/>
    <s v="Lake"/>
    <n v="0.13800000000000001"/>
    <n v="5.1639999999999997"/>
    <m/>
    <n v="0.404452125"/>
    <n v="5.42"/>
    <n v="0.34300000000000003"/>
    <n v="40"/>
    <n v="0"/>
    <n v="7.63"/>
    <n v="14.01"/>
    <n v="96"/>
    <n v="534"/>
    <n v="70.8"/>
    <s v="falling limb - 1in of precip in 24hrs"/>
    <m/>
    <d v="2024-02-01T00:00:00"/>
    <d v="2024-02-08T00:00:00"/>
    <d v="2024-03-11T00:00:00"/>
    <m/>
  </r>
  <r>
    <s v="Spring Creek"/>
    <s v="Field Duplicate - Springcreek"/>
    <x v="7"/>
    <s v="W05081"/>
    <s v="011524_SPC_DUPE1"/>
    <d v="2024-01-15T00:00:00"/>
    <n v="2024"/>
    <s v="Winter"/>
    <x v="3"/>
    <x v="2"/>
    <s v="Lake"/>
    <n v="1.7999999999999999E-2"/>
    <n v="5.9329999999999998"/>
    <m/>
    <n v="1.0757446035E-2"/>
    <n v="8.14"/>
    <n v="0.05"/>
    <n v="50"/>
    <m/>
    <m/>
    <m/>
    <m/>
    <m/>
    <m/>
    <s v="falling limb - 1in of precip in 24hrs. no physiochemical measurements taken. Duplicate of springcreek sample"/>
    <m/>
    <d v="2024-02-01T00:00:00"/>
    <d v="2024-02-08T00:00:00"/>
    <d v="2024-04-12T00:00:00"/>
    <m/>
  </r>
  <r>
    <s v="Spring Creek"/>
    <s v="Springcreek (Upstream of SC Connector)"/>
    <x v="3"/>
    <s v="W05210"/>
    <s v="021524_SPC_1"/>
    <d v="2024-02-15T00:00:00"/>
    <n v="2024"/>
    <s v="Winter"/>
    <x v="3"/>
    <x v="2"/>
    <s v="Lake"/>
    <n v="3.0000000000000001E-3"/>
    <n v="3.008"/>
    <m/>
    <n v="3.6477963199999996E-3"/>
    <n v="5.0410000000000004"/>
    <n v="1.4545080279950599E-2"/>
    <n v="55"/>
    <n v="3.7"/>
    <n v="7.79"/>
    <n v="14.47"/>
    <n v="109.3"/>
    <n v="643"/>
    <n v="1.7"/>
    <m/>
    <m/>
    <d v="2024-04-08T00:00:00"/>
    <d v="2024-04-17T00:00:00"/>
    <d v="2024-03-18T00:00:00"/>
    <m/>
  </r>
  <r>
    <s v="Spring Creek"/>
    <s v="North Pool (Near SC Conncetor)"/>
    <x v="0"/>
    <s v="W05255"/>
    <s v="021524_SPC_2"/>
    <d v="2024-02-15T00:00:00"/>
    <n v="2024"/>
    <s v="Winter"/>
    <x v="3"/>
    <x v="2"/>
    <s v="Lake"/>
    <n v="1.5E-3"/>
    <n v="3.508"/>
    <m/>
    <n v="1.117604523E-3"/>
    <n v="4.9489999999999998"/>
    <n v="1.4668587896253603E-2"/>
    <n v="35"/>
    <n v="7.5"/>
    <n v="7.66"/>
    <n v="12.88"/>
    <n v="107.5"/>
    <n v="568"/>
    <n v="4.9000000000000004"/>
    <m/>
    <m/>
    <d v="2024-04-08T00:00:00"/>
    <d v="2024-04-17T00:00:00"/>
    <d v="2024-03-18T00:00:00"/>
    <m/>
  </r>
  <r>
    <s v="Spring Creek"/>
    <s v="Connecting Channel"/>
    <x v="4"/>
    <s v="W05254"/>
    <s v="021524_SPC_3"/>
    <d v="2024-02-15T00:00:00"/>
    <n v="2024"/>
    <s v="Winter"/>
    <x v="3"/>
    <x v="2"/>
    <s v="Lake"/>
    <n v="1.5E-3"/>
    <n v="1.294"/>
    <m/>
    <n v="2.5640747300000001E-3"/>
    <n v="3.0649999999999999"/>
    <n v="2.1745574310415808E-2"/>
    <n v="20"/>
    <n v="5.0999999999999996"/>
    <n v="7.85"/>
    <n v="18.670000000000002"/>
    <n v="146.69999999999999"/>
    <n v="517"/>
    <n v="2.6"/>
    <s v="Large amount of algae on the pool bottom"/>
    <m/>
    <d v="2024-04-08T00:00:00"/>
    <d v="2024-04-17T00:00:00"/>
    <d v="2024-03-18T00:00:00"/>
    <m/>
  </r>
  <r>
    <s v="Spring Creek"/>
    <s v="South Pool (near GMR connector)"/>
    <x v="1"/>
    <s v="W05172"/>
    <s v="021524_SPC_4"/>
    <d v="2024-02-15T00:00:00"/>
    <n v="2024"/>
    <s v="Winter"/>
    <x v="3"/>
    <x v="2"/>
    <s v="Lake"/>
    <n v="1.5E-3"/>
    <n v="0.65400000000000003"/>
    <m/>
    <n v="2.3648018100000004E-3"/>
    <n v="1.5449999999999999"/>
    <n v="4.6195965417867434E-2"/>
    <n v="30"/>
    <n v="8.3000000000000007"/>
    <n v="7.96"/>
    <n v="13.63"/>
    <n v="116.2"/>
    <n v="547"/>
    <n v="5.3"/>
    <m/>
    <m/>
    <d v="2024-04-08T00:00:00"/>
    <d v="2024-04-17T00:00:00"/>
    <d v="2024-03-18T00:00:00"/>
    <m/>
  </r>
  <r>
    <s v="Spring Creek"/>
    <s v="Great Miami River (wetland inflow)"/>
    <x v="2"/>
    <s v="W05160"/>
    <s v="021524_SPC_5"/>
    <d v="2024-02-15T00:00:00"/>
    <n v="2024"/>
    <s v="Winter"/>
    <x v="3"/>
    <x v="2"/>
    <s v="Lake"/>
    <n v="1.9E-2"/>
    <n v="2.5249999999999999"/>
    <m/>
    <n v="8.3831895000000007E-3"/>
    <n v="4.548"/>
    <n v="7.0494030465212035E-2"/>
    <n v="65"/>
    <n v="5.7"/>
    <n v="7.72"/>
    <n v="12.47"/>
    <n v="99.7"/>
    <n v="704"/>
    <n v="3.2"/>
    <m/>
    <m/>
    <d v="2024-04-08T00:00:00"/>
    <d v="2024-04-17T00:00:00"/>
    <d v="2024-03-18T00:00:00"/>
    <m/>
  </r>
  <r>
    <s v="Spring Creek"/>
    <s v="Great Miami River (upstream at covered bridge)"/>
    <x v="5"/>
    <s v="W05158"/>
    <s v="021524_SPC_6"/>
    <d v="2024-02-15T00:00:00"/>
    <n v="2024"/>
    <s v="Winter"/>
    <x v="3"/>
    <x v="2"/>
    <s v="Lake"/>
    <n v="1.7999999999999999E-2"/>
    <n v="1.966"/>
    <m/>
    <n v="2.9682934049999998E-2"/>
    <n v="4.2119999999999997"/>
    <n v="8.1683820502264304E-2"/>
    <n v="30"/>
    <n v="5.7"/>
    <n v="7.9"/>
    <n v="13"/>
    <n v="103.9"/>
    <n v="718"/>
    <n v="3.1"/>
    <m/>
    <m/>
    <d v="2024-04-08T00:00:00"/>
    <d v="2024-04-17T00:00:00"/>
    <d v="2024-03-20T00:00:00"/>
    <m/>
  </r>
  <r>
    <s v="Spring Creek"/>
    <s v="Great Miami River (Downstream at Barbie Memorial Park)"/>
    <x v="6"/>
    <s v="W05084"/>
    <s v="021524_SPC_7"/>
    <d v="2024-02-15T00:00:00"/>
    <n v="2024"/>
    <s v="Winter"/>
    <x v="3"/>
    <x v="2"/>
    <s v="Lake"/>
    <n v="2.1000000000000001E-2"/>
    <n v="2.7309999999999999"/>
    <m/>
    <n v="2.7354270300000001E-2"/>
    <n v="4.1630000000000003"/>
    <n v="7.1873198847262246E-2"/>
    <n v="20"/>
    <n v="5.7"/>
    <n v="7.83"/>
    <n v="12.82"/>
    <n v="102.1"/>
    <n v="719"/>
    <n v="3.3"/>
    <m/>
    <m/>
    <d v="2024-04-08T00:00:00"/>
    <d v="2024-04-17T00:00:00"/>
    <d v="2024-03-20T00:00:00"/>
    <m/>
  </r>
  <r>
    <s v="Spring Creek"/>
    <s v="Blank"/>
    <x v="8"/>
    <s v="W05303"/>
    <s v="021524_SPC_BLANK"/>
    <d v="2024-02-15T00:00:00"/>
    <n v="2024"/>
    <s v="Winter"/>
    <x v="3"/>
    <x v="2"/>
    <s v="Lake"/>
    <n v="1.5E-3"/>
    <n v="0.03"/>
    <m/>
    <n v="6.1800000000000001E-2"/>
    <m/>
    <m/>
    <m/>
    <m/>
    <m/>
    <m/>
    <m/>
    <m/>
    <m/>
    <m/>
    <m/>
    <d v="2024-04-08T00:00:00"/>
    <m/>
    <d v="2024-05-21T00:00:00"/>
    <m/>
  </r>
  <r>
    <s v="Spring Creek"/>
    <s v="Duplicate"/>
    <x v="7"/>
    <s v="W05162"/>
    <s v="021524_SPC_DUPE"/>
    <d v="2024-02-15T00:00:00"/>
    <n v="2024"/>
    <s v="Winter"/>
    <x v="3"/>
    <x v="2"/>
    <s v="Lake"/>
    <n v="1.5E-3"/>
    <n v="3.5630000000000002"/>
    <m/>
    <n v="5.9146425099999992E-3"/>
    <n v="4.6829999999999998"/>
    <n v="1.1704405104981474E-2"/>
    <n v="55"/>
    <n v="3.5"/>
    <n v="7.8"/>
    <n v="14.47"/>
    <n v="109.3"/>
    <n v="643"/>
    <n v="1.6"/>
    <m/>
    <m/>
    <d v="2024-04-08T00:00:00"/>
    <d v="2024-04-17T00:00:00"/>
    <d v="2024-03-20T00:00:00"/>
    <m/>
  </r>
  <r>
    <s v="Spring Creek"/>
    <s v="Springcreek (Upstream of SC Connector)"/>
    <x v="3"/>
    <s v="W05319"/>
    <s v="031424_SPC_1"/>
    <d v="2024-03-14T00:00:00"/>
    <n v="2024"/>
    <s v="Winter"/>
    <x v="3"/>
    <x v="2"/>
    <s v="Lake"/>
    <n v="6.0000000000000001E-3"/>
    <n v="6.093"/>
    <m/>
    <n v="8.6900000000000005E-2"/>
    <n v="7.4020000000000001"/>
    <n v="2.3E-2"/>
    <n v="50"/>
    <n v="11.5"/>
    <n v="8.07"/>
    <n v="11.11"/>
    <n v="102.3"/>
    <n v="633"/>
    <n v="5.2"/>
    <m/>
    <m/>
    <d v="2024-04-08T00:00:00"/>
    <d v="2024-04-16T00:00:00"/>
    <d v="2024-05-21T00:00:00"/>
    <m/>
  </r>
  <r>
    <s v="Spring Creek"/>
    <s v="North Pool (Near SC Conncetor)"/>
    <x v="0"/>
    <s v="W05320"/>
    <s v="031424_SPC_2"/>
    <d v="2024-03-14T00:00:00"/>
    <n v="2024"/>
    <s v="Winter"/>
    <x v="3"/>
    <x v="2"/>
    <s v="Lake"/>
    <n v="1.5E-3"/>
    <n v="4.415"/>
    <m/>
    <n v="1.04E-2"/>
    <n v="5.2679999999999998"/>
    <n v="5.0000000000000001E-3"/>
    <n v="60"/>
    <n v="13"/>
    <n v="7.77"/>
    <n v="11.33"/>
    <n v="107.7"/>
    <n v="604"/>
    <n v="3.8"/>
    <m/>
    <m/>
    <d v="2024-04-08T00:00:00"/>
    <d v="2024-04-16T00:00:00"/>
    <d v="2024-05-21T00:00:00"/>
    <m/>
  </r>
  <r>
    <s v="Spring Creek"/>
    <s v="Connecting Channel"/>
    <x v="4"/>
    <s v="W05321"/>
    <s v="031424_SPC_3"/>
    <d v="2024-03-14T00:00:00"/>
    <n v="2024"/>
    <s v="Winter"/>
    <x v="3"/>
    <x v="2"/>
    <s v="Lake"/>
    <n v="1.5E-3"/>
    <n v="4.2690000000000001"/>
    <m/>
    <n v="4.24E-2"/>
    <n v="5.3550000000000004"/>
    <n v="0.01"/>
    <n v="35"/>
    <n v="13"/>
    <n v="7.89"/>
    <n v="11.47"/>
    <n v="109"/>
    <n v="593"/>
    <n v="2.4"/>
    <m/>
    <m/>
    <d v="2024-04-08T00:00:00"/>
    <d v="2024-04-16T00:00:00"/>
    <d v="2024-05-21T00:00:00"/>
    <m/>
  </r>
  <r>
    <s v="Spring Creek"/>
    <s v="South Pool (near GMR connector)"/>
    <x v="1"/>
    <s v="W05322"/>
    <s v="031424_SPC_4"/>
    <d v="2024-03-14T00:00:00"/>
    <n v="2024"/>
    <s v="Winter"/>
    <x v="3"/>
    <x v="2"/>
    <s v="Lake"/>
    <n v="1.5E-3"/>
    <n v="1.1910000000000001"/>
    <m/>
    <n v="1.4500000000000001E-2"/>
    <n v="2.2839999999999998"/>
    <n v="3.7999999999999999E-2"/>
    <n v="55"/>
    <n v="14.6"/>
    <n v="7.93"/>
    <n v="12.05"/>
    <n v="118.9"/>
    <n v="567"/>
    <n v="9.8000000000000007"/>
    <m/>
    <m/>
    <d v="2024-04-08T00:00:00"/>
    <d v="2024-04-16T00:00:00"/>
    <d v="2024-05-21T00:00:00"/>
    <m/>
  </r>
  <r>
    <s v="Spring Creek"/>
    <s v="Great Miami River (wetland inflow)"/>
    <x v="2"/>
    <s v="W05323"/>
    <s v="031424_SPC_5"/>
    <d v="2024-03-14T00:00:00"/>
    <n v="2024"/>
    <s v="Winter"/>
    <x v="3"/>
    <x v="2"/>
    <s v="Lake"/>
    <n v="1.6E-2"/>
    <n v="6.1319999999999997"/>
    <m/>
    <n v="8.9999999999999993E-3"/>
    <n v="6.99"/>
    <n v="9.1999999999999998E-2"/>
    <n v="60"/>
    <n v="11.5"/>
    <n v="8.06"/>
    <n v="10.43"/>
    <n v="96"/>
    <n v="654"/>
    <n v="11.4"/>
    <m/>
    <m/>
    <d v="2024-04-08T00:00:00"/>
    <d v="2024-04-16T00:00:00"/>
    <d v="2024-05-21T00:00:00"/>
    <m/>
  </r>
  <r>
    <s v="Spring Creek"/>
    <s v="Great Miami River (upstream at covered bridge)"/>
    <x v="5"/>
    <s v="W05324"/>
    <s v="031424_SPC_6"/>
    <d v="2024-03-14T00:00:00"/>
    <n v="2024"/>
    <s v="Winter"/>
    <x v="3"/>
    <x v="2"/>
    <s v="Lake"/>
    <n v="2.5999999999999999E-2"/>
    <n v="5.8739999999999997"/>
    <m/>
    <n v="6.0000000000000001E-3"/>
    <n v="7.5540000000000003"/>
    <n v="0.127"/>
    <n v="60"/>
    <n v="11.8"/>
    <n v="8.17"/>
    <n v="10.51"/>
    <n v="97.4"/>
    <n v="674"/>
    <n v="14.2"/>
    <m/>
    <m/>
    <d v="2024-04-08T00:00:00"/>
    <d v="2024-04-16T00:00:00"/>
    <d v="2024-05-21T00:00:00"/>
    <m/>
  </r>
  <r>
    <s v="Spring Creek"/>
    <s v="Great Miami River (Downstream at Barbie Memorial Park)"/>
    <x v="6"/>
    <s v="W05325"/>
    <s v="031424_SPC_7"/>
    <d v="2024-03-14T00:00:00"/>
    <n v="2024"/>
    <s v="Winter"/>
    <x v="3"/>
    <x v="2"/>
    <s v="Lake"/>
    <n v="2.1999999999999999E-2"/>
    <n v="5.9219999999999997"/>
    <m/>
    <n v="2.1899999999999999E-2"/>
    <n v="7.4809999999999999"/>
    <n v="0.114"/>
    <n v="50"/>
    <n v="11.6"/>
    <n v="8.1199999999999992"/>
    <n v="10.48"/>
    <n v="97"/>
    <n v="672"/>
    <n v="14.1"/>
    <m/>
    <m/>
    <d v="2024-04-08T00:00:00"/>
    <d v="2024-04-16T00:00:00"/>
    <d v="2024-05-21T00:00:00"/>
    <m/>
  </r>
  <r>
    <s v="Spring Creek"/>
    <s v="Duplicate"/>
    <x v="7"/>
    <s v="W05326"/>
    <s v="031424_SPC_DUPE"/>
    <d v="2024-03-14T00:00:00"/>
    <n v="2024"/>
    <s v="Winter"/>
    <x v="3"/>
    <x v="2"/>
    <s v="Lake"/>
    <n v="3.0000000000000001E-3"/>
    <n v="6.3159999999999998"/>
    <m/>
    <n v="0.01"/>
    <n v="6.9640000000000004"/>
    <n v="0.03"/>
    <n v="50"/>
    <n v="11.1"/>
    <n v="8.02"/>
    <n v="11.15"/>
    <n v="101.7"/>
    <n v="628"/>
    <n v="5.8"/>
    <m/>
    <m/>
    <d v="2024-04-08T00:00:00"/>
    <d v="2024-04-16T00:00:00"/>
    <d v="2024-05-21T00:00:00"/>
    <m/>
  </r>
  <r>
    <s v="Spring Creek"/>
    <s v="Springcreek (Upstream of SC Connector)"/>
    <x v="3"/>
    <s v="W05315"/>
    <s v="040424_SPC_1"/>
    <d v="2024-04-04T00:00:00"/>
    <n v="2024"/>
    <s v="Spring"/>
    <x v="3"/>
    <x v="3"/>
    <s v="Lake"/>
    <n v="6.8000000000000005E-2"/>
    <n v="3.996"/>
    <m/>
    <n v="3.32E-2"/>
    <n v="5.9710000000000001"/>
    <n v="0.216"/>
    <n v="-999"/>
    <n v="8.4"/>
    <n v="7.84"/>
    <n v="11.13"/>
    <n v="95.1"/>
    <n v="375.3"/>
    <n v="56.7"/>
    <s v="usgs troy gmr gage reached 12.7 ft. flowing too fast to get water depth. Taken from the road"/>
    <m/>
    <d v="2024-05-23T00:00:00"/>
    <s v="4/24/24 (TP) 4/25/24 (TN)"/>
    <d v="2024-05-09T00:00:00"/>
    <m/>
  </r>
  <r>
    <s v="Spring Creek"/>
    <s v="North Pool (Near SC Conncetor)"/>
    <x v="0"/>
    <s v="W05316"/>
    <s v="040424_SPC_2"/>
    <d v="2024-04-04T00:00:00"/>
    <n v="2024"/>
    <s v="Spring"/>
    <x v="3"/>
    <x v="3"/>
    <s v="Lake"/>
    <n v="0.08"/>
    <n v="4.2220000000000004"/>
    <m/>
    <n v="3.5700000000000003E-2"/>
    <n v="5.431"/>
    <n v="0.22800000000000001"/>
    <n v="50"/>
    <n v="10.1"/>
    <n v="8.24"/>
    <n v="10.73"/>
    <n v="94.9"/>
    <n v="368"/>
    <n v="63.3"/>
    <m/>
    <m/>
    <d v="2024-05-23T00:00:00"/>
    <s v="4/24/24 (TP) 4/25/24 (TN)"/>
    <d v="2024-05-09T00:00:00"/>
    <m/>
  </r>
  <r>
    <s v="Spring Creek"/>
    <s v="Connecting Channel"/>
    <x v="4"/>
    <m/>
    <s v="NO SAMPLE"/>
    <d v="2024-04-04T00:00:00"/>
    <n v="2024"/>
    <s v="Spring"/>
    <x v="3"/>
    <x v="3"/>
    <s v="Lake"/>
    <m/>
    <m/>
    <m/>
    <m/>
    <m/>
    <m/>
    <m/>
    <m/>
    <m/>
    <m/>
    <m/>
    <m/>
    <m/>
    <s v="WATER LEVEL TOO HIGH TO ACCESS SAMPLING LOCATION"/>
    <m/>
    <m/>
    <m/>
    <m/>
    <m/>
  </r>
  <r>
    <s v="Spring Creek"/>
    <s v="South Pool (near GMR connector)"/>
    <x v="1"/>
    <s v="W05318"/>
    <s v="040424_SPC_4"/>
    <d v="2024-04-04T00:00:00"/>
    <n v="2024"/>
    <s v="Spring"/>
    <x v="3"/>
    <x v="3"/>
    <s v="Lake"/>
    <n v="8.5000000000000006E-2"/>
    <n v="4.4029999999999996"/>
    <m/>
    <n v="3.85E-2"/>
    <n v="5.1429999999999998"/>
    <n v="0.254"/>
    <n v="25"/>
    <n v="8.8000000000000007"/>
    <n v="7.7"/>
    <n v="10.27"/>
    <n v="88.9"/>
    <n v="352.2"/>
    <n v="63"/>
    <m/>
    <m/>
    <d v="2024-05-23T00:00:00"/>
    <s v="4/24/24 (TP) 4/25/24 (TN)"/>
    <d v="2024-05-09T00:00:00"/>
    <m/>
  </r>
  <r>
    <s v="Spring Creek"/>
    <s v="Great Miami River (wetland inflow)"/>
    <x v="2"/>
    <m/>
    <s v="NO SAMPLE - concs for site 4 applied for load calcs"/>
    <d v="2024-04-04T00:00:00"/>
    <n v="2024"/>
    <s v="Spring"/>
    <x v="3"/>
    <x v="3"/>
    <s v="Lake"/>
    <n v="0.17799999999999999"/>
    <n v="4.2930000000000001"/>
    <m/>
    <n v="0.10009999999999999"/>
    <n v="4.1619999999999999"/>
    <n v="0.42499999999999999"/>
    <m/>
    <m/>
    <m/>
    <m/>
    <m/>
    <m/>
    <m/>
    <s v="WATER LEVEL TOO HIGH TO ACCESS SAMPLING LOCATION"/>
    <m/>
    <m/>
    <m/>
    <m/>
    <m/>
  </r>
  <r>
    <s v="Spring Creek"/>
    <s v="Great Miami River (upstream at covered bridge)"/>
    <x v="5"/>
    <s v="W05328"/>
    <s v="040424_SPC_6"/>
    <d v="2024-04-04T00:00:00"/>
    <n v="2024"/>
    <s v="Spring"/>
    <x v="3"/>
    <x v="3"/>
    <s v="Lake"/>
    <n v="0.17799999999999999"/>
    <n v="4.2930000000000001"/>
    <m/>
    <n v="0.10009999999999999"/>
    <n v="4.1619999999999999"/>
    <n v="0.42499999999999999"/>
    <n v="-999"/>
    <n v="9"/>
    <n v="7.88"/>
    <n v="10.130000000000001"/>
    <n v="87.9"/>
    <n v="306.3"/>
    <n v="156"/>
    <m/>
    <m/>
    <d v="2024-05-23T00:00:00"/>
    <s v="9/19/24 (TP) 4/25/24 (TN)"/>
    <d v="2024-05-09T00:00:00"/>
    <m/>
  </r>
  <r>
    <s v="Spring Creek"/>
    <s v="Great Miami River (Downstream at Barbie Memorial Park)"/>
    <x v="6"/>
    <s v="W05329"/>
    <s v="040424_SPC_7"/>
    <d v="2024-04-04T00:00:00"/>
    <n v="2024"/>
    <s v="Spring"/>
    <x v="3"/>
    <x v="3"/>
    <s v="Lake"/>
    <n v="0.18"/>
    <n v="4.383"/>
    <m/>
    <n v="0.1091"/>
    <n v="5.4880000000000004"/>
    <n v="0.51200000000000001"/>
    <n v="60"/>
    <n v="9.1999999999999993"/>
    <n v="7.78"/>
    <n v="10.11"/>
    <n v="87.9"/>
    <n v="305.89999999999998"/>
    <n v="158"/>
    <m/>
    <m/>
    <d v="2024-05-23T00:00:00"/>
    <s v="4/24/24 (TP) 4/25/24 (TN)"/>
    <d v="2024-05-09T00:00:00"/>
    <m/>
  </r>
  <r>
    <s v="Spring Creek"/>
    <s v="Duplicate - Great Miami River (Downstream at Barbie Memorial Park)"/>
    <x v="7"/>
    <s v="W05330"/>
    <s v="040424_SPC_DUPE"/>
    <d v="2024-04-04T00:00:00"/>
    <n v="2024"/>
    <s v="Spring"/>
    <x v="3"/>
    <x v="3"/>
    <s v="Lake"/>
    <n v="0.182"/>
    <n v="4.3879999999999999"/>
    <m/>
    <n v="0.1038"/>
    <n v="6.218"/>
    <n v="0.47699999999999998"/>
    <n v="60"/>
    <n v="9.1999999999999993"/>
    <n v="7.79"/>
    <n v="10.11"/>
    <n v="87.9"/>
    <n v="305.89999999999998"/>
    <n v="157"/>
    <s v="duplicate of great maimi river (downstream at barbie park)"/>
    <m/>
    <d v="2024-05-23T00:00:00"/>
    <s v="4/24/24 (TP) 4/25/24 (TN)"/>
    <d v="2024-05-09T00:00:00"/>
    <m/>
  </r>
  <r>
    <s v="Spring Creek"/>
    <s v="Springcreek (Upstream of SC Connector)"/>
    <x v="3"/>
    <s v="W05317"/>
    <s v="041624_SPC_1"/>
    <d v="2024-04-16T00:00:00"/>
    <n v="2024"/>
    <s v="Spring"/>
    <x v="3"/>
    <x v="3"/>
    <s v="Lake"/>
    <n v="8.0000000000000002E-3"/>
    <n v="5.7549999999999999"/>
    <m/>
    <n v="4.9799999999999997E-2"/>
    <n v="5.7489999999999997"/>
    <n v="5.0000000000000001E-3"/>
    <n v="50"/>
    <n v="15.3"/>
    <n v="8.39"/>
    <n v="10.86"/>
    <n v="108.6"/>
    <n v="592"/>
    <n v="5"/>
    <s v="Not flowing into wetland"/>
    <m/>
    <s v="05.24.2024"/>
    <s v="4/23/24 (TN) 4/26/24 (TP)"/>
    <d v="2024-05-15T00:00:00"/>
    <m/>
  </r>
  <r>
    <s v="Spring Creek"/>
    <s v="North Pool (Near SC Conncetor)"/>
    <x v="0"/>
    <s v="W05327"/>
    <s v="041624_SPC_2"/>
    <d v="2024-04-16T00:00:00"/>
    <n v="2024"/>
    <s v="Spring"/>
    <x v="3"/>
    <x v="3"/>
    <s v="Lake"/>
    <n v="3.0000000000000001E-3"/>
    <n v="2.7949999999999999"/>
    <m/>
    <n v="6.4100000000000004E-2"/>
    <n v="4.1689999999999996"/>
    <n v="2.7E-2"/>
    <n v="45"/>
    <n v="17.899999999999999"/>
    <n v="8.41"/>
    <n v="13.88"/>
    <n v="146.4"/>
    <n v="486.4"/>
    <n v="9.6"/>
    <m/>
    <m/>
    <s v="05.24.2024"/>
    <s v="4/23/24 (TN) 4/26/24 (TP)"/>
    <d v="2024-05-15T00:00:00"/>
    <m/>
  </r>
  <r>
    <s v="Spring Creek"/>
    <s v="Connecting Channel"/>
    <x v="4"/>
    <s v="W05351"/>
    <s v="041624_SPC_3"/>
    <d v="2024-04-16T00:00:00"/>
    <n v="2024"/>
    <s v="Spring"/>
    <x v="3"/>
    <x v="3"/>
    <s v="Lake"/>
    <n v="1.5E-3"/>
    <n v="2.677"/>
    <m/>
    <n v="3.1199999999999999E-2"/>
    <n v="3.6960000000000002"/>
    <n v="0.10299999999999999"/>
    <n v="60"/>
    <n v="18.3"/>
    <n v="8.39"/>
    <n v="11.47"/>
    <n v="122.2"/>
    <n v="461.3"/>
    <n v="17.899999999999999"/>
    <s v="water connection to both north and south pool"/>
    <m/>
    <s v="05.24.2024"/>
    <s v="4/24/24 (TP) 4/25/24 (TN)"/>
    <d v="2024-05-15T00:00:00"/>
    <m/>
  </r>
  <r>
    <s v="Spring Creek"/>
    <s v="South Pool (near GMR connector)"/>
    <x v="1"/>
    <s v="W05353"/>
    <s v="041624_SPC_4"/>
    <d v="2024-04-16T00:00:00"/>
    <n v="2024"/>
    <s v="Spring"/>
    <x v="3"/>
    <x v="3"/>
    <s v="Lake"/>
    <n v="4.2000000000000003E-2"/>
    <n v="3.3410000000000002"/>
    <m/>
    <n v="2.8299999999999999E-2"/>
    <n v="4.8209999999999997"/>
    <n v="0.191"/>
    <n v="50"/>
    <n v="19.100000000000001"/>
    <n v="8.32"/>
    <n v="11.18"/>
    <n v="120.8"/>
    <n v="400.2"/>
    <n v="39.4"/>
    <m/>
    <m/>
    <s v="05.24.2024"/>
    <s v="4/24/24 (TP) 4/25/24 (TN)"/>
    <d v="2024-05-15T00:00:00"/>
    <m/>
  </r>
  <r>
    <s v="Spring Creek"/>
    <s v="Great Miami River (wetland inflow)"/>
    <x v="2"/>
    <s v="W05436"/>
    <s v="041624_SPC_5"/>
    <d v="2024-04-16T00:00:00"/>
    <n v="2024"/>
    <s v="Spring"/>
    <x v="3"/>
    <x v="3"/>
    <s v="Lake"/>
    <n v="5.0999999999999997E-2"/>
    <n v="3.956"/>
    <m/>
    <n v="4.6100000000000002E-2"/>
    <n v="4.7149999999999999"/>
    <n v="5.5E-2"/>
    <m/>
    <n v="15.7"/>
    <n v="8.18"/>
    <n v="9.4499999999999993"/>
    <n v="95.5"/>
    <n v="530"/>
    <n v="39.799999999999997"/>
    <m/>
    <m/>
    <s v="05.24.2024"/>
    <s v="4/24/24 (TP) 4/25/24 (TN)"/>
    <d v="2024-05-15T00:00:00"/>
    <m/>
  </r>
  <r>
    <s v="Spring Creek"/>
    <s v="Great Miami River (upstream at covered bridge)"/>
    <x v="5"/>
    <s v="W03437"/>
    <s v="041624_SPC_6"/>
    <d v="2024-04-16T00:00:00"/>
    <n v="2024"/>
    <s v="Spring"/>
    <x v="3"/>
    <x v="3"/>
    <s v="Lake"/>
    <n v="5.8999999999999997E-2"/>
    <n v="3.1659999999999999"/>
    <m/>
    <n v="4.07E-2"/>
    <n v="4.1079999999999997"/>
    <n v="0.123"/>
    <n v="40"/>
    <n v="16.8"/>
    <n v="8.4"/>
    <n v="9.23"/>
    <n v="95.6"/>
    <n v="503"/>
    <n v="50.8"/>
    <s v="Sticker said W05437 which was filled out for SEAL. Survey was filled out as W03437. Sample ID number was then changed to W03437 to reflect the survey"/>
    <m/>
    <s v="05.24.2024"/>
    <s v="4/24/24 (TP) 4/25/24 (TN)"/>
    <d v="2024-05-15T00:00:00"/>
    <m/>
  </r>
  <r>
    <s v="Spring Creek"/>
    <s v="Great Miami River (Downstream at Barbie Memorial Park)"/>
    <x v="6"/>
    <s v="W05438"/>
    <s v="041624_SPC_7"/>
    <d v="2024-04-16T00:00:00"/>
    <n v="2024"/>
    <s v="Spring"/>
    <x v="3"/>
    <x v="3"/>
    <s v="Lake"/>
    <n v="6.4000000000000001E-2"/>
    <n v="3.1469999999999998"/>
    <m/>
    <n v="6.88E-2"/>
    <n v="5.0430000000000001"/>
    <n v="0.152"/>
    <n v="35"/>
    <n v="16.5"/>
    <n v="8.0500000000000007"/>
    <n v="9.1300000000000008"/>
    <n v="93.7"/>
    <n v="507"/>
    <n v="48.5"/>
    <m/>
    <m/>
    <s v="05.24.2024"/>
    <s v="4/24/24 (TP) 4/25/24 (TN)"/>
    <d v="2024-05-15T00:00:00"/>
    <m/>
  </r>
  <r>
    <s v="Spring Creek"/>
    <s v="Duplicate - Springcreek (Upstream of SC Connector)"/>
    <x v="7"/>
    <s v="W05439"/>
    <s v="041624_SPC_DUPE"/>
    <d v="2024-04-16T00:00:00"/>
    <n v="2024"/>
    <s v="Spring"/>
    <x v="3"/>
    <x v="3"/>
    <s v="Lake"/>
    <n v="1.2999999999999999E-2"/>
    <n v="5.4269999999999996"/>
    <m/>
    <n v="5.3999999999999999E-2"/>
    <n v="7.1790000000000003"/>
    <n v="1.2E-2"/>
    <n v="50"/>
    <n v="15.3"/>
    <n v="8.32"/>
    <n v="10.87"/>
    <n v="108.8"/>
    <n v="592"/>
    <n v="5.0999999999999996"/>
    <s v="field duplicate of springcreek site 1"/>
    <m/>
    <d v="2024-05-23T00:00:00"/>
    <s v="4/24/24 (TP) 9/19/24 (TN)"/>
    <d v="2024-05-15T00:00:00"/>
    <m/>
  </r>
  <r>
    <s v="Spring Creek"/>
    <s v="Springcreek (Upstream of SC Connector)"/>
    <x v="3"/>
    <s v="W05217"/>
    <s v="052024_SPC_1"/>
    <d v="2024-05-20T00:00:00"/>
    <n v="2024"/>
    <s v="Spring"/>
    <x v="3"/>
    <x v="3"/>
    <s v="Lake"/>
    <n v="4.0000000000000001E-3"/>
    <n v="5.4210000000000003"/>
    <m/>
    <n v="3.0800000000000001E-2"/>
    <n v="6.4790000000000001"/>
    <n v="1.2E-2"/>
    <n v="58"/>
    <n v="20.399999999999999"/>
    <n v="8.6300000000000008"/>
    <n v="9.35"/>
    <n v="103.9"/>
    <n v="646"/>
    <n v="3.1"/>
    <s v="NOT FLOWING INTO WETLAND"/>
    <m/>
    <s v="05.28.24"/>
    <d v="2024-06-03T00:00:00"/>
    <d v="2024-05-22T00:00:00"/>
    <m/>
  </r>
  <r>
    <s v="Spring Creek"/>
    <s v="North Pool (Near SC Conncetor)"/>
    <x v="0"/>
    <s v="W05218"/>
    <s v="052024_SPC_2"/>
    <d v="2024-05-20T00:00:00"/>
    <n v="2024"/>
    <s v="Spring"/>
    <x v="3"/>
    <x v="3"/>
    <s v="Lake"/>
    <n v="1.5E-3"/>
    <n v="3.5219999999999998"/>
    <m/>
    <n v="2.1100000000000001E-2"/>
    <n v="4.3099999999999996"/>
    <n v="5.0000000000000001E-3"/>
    <n v="45"/>
    <n v="22.1"/>
    <n v="8.68"/>
    <n v="13.03"/>
    <n v="149.80000000000001"/>
    <n v="543"/>
    <n v="4.7"/>
    <s v="FLOWING INTO CONNECTING CHANNEL. ALGAE AND VEGETATION GROWTH"/>
    <m/>
    <s v="05.28.24"/>
    <d v="2024-06-03T00:00:00"/>
    <d v="2024-05-22T00:00:00"/>
    <m/>
  </r>
  <r>
    <s v="Spring Creek"/>
    <s v="Connecting Channel"/>
    <x v="4"/>
    <s v="W05220"/>
    <s v="052024_SPC_3"/>
    <d v="2024-05-20T00:00:00"/>
    <n v="2024"/>
    <s v="Spring"/>
    <x v="3"/>
    <x v="3"/>
    <s v="Lake"/>
    <n v="1.5E-3"/>
    <n v="2.3610000000000002"/>
    <m/>
    <n v="0.01"/>
    <n v="3.42"/>
    <n v="5.0000000000000001E-3"/>
    <n v="20"/>
    <n v="24.4"/>
    <n v="8.7200000000000006"/>
    <n v="11.22"/>
    <n v="134.6"/>
    <n v="527"/>
    <n v="2.7"/>
    <s v="FLOWING INTO GMR POOL. ALGAE AND VEGETATION GROWTH"/>
    <m/>
    <s v="05.28.24"/>
    <d v="2024-06-03T00:00:00"/>
    <d v="2024-05-22T00:00:00"/>
    <m/>
  </r>
  <r>
    <s v="Spring Creek"/>
    <s v="South Pool (near GMR connector)"/>
    <x v="1"/>
    <s v="W05226"/>
    <s v="052024_SPC_4"/>
    <d v="2024-05-20T00:00:00"/>
    <n v="2024"/>
    <s v="Spring"/>
    <x v="3"/>
    <x v="3"/>
    <s v="Lake"/>
    <n v="1.5E-3"/>
    <n v="1.1870000000000001"/>
    <m/>
    <n v="6.7900000000000002E-2"/>
    <n v="2.306"/>
    <n v="2.5999999999999999E-2"/>
    <n v="50"/>
    <n v="25.6"/>
    <n v="8.3699999999999992"/>
    <n v="9.42"/>
    <n v="115.5"/>
    <n v="480.6"/>
    <n v="9.5"/>
    <m/>
    <m/>
    <s v="05.28.24"/>
    <d v="2024-06-03T00:00:00"/>
    <d v="2024-05-22T00:00:00"/>
    <m/>
  </r>
  <r>
    <s v="Spring Creek"/>
    <s v="Great Miami River (wetland inflow)"/>
    <x v="2"/>
    <s v="W05227"/>
    <s v="052024_SPC_5"/>
    <d v="2024-05-20T00:00:00"/>
    <n v="2024"/>
    <s v="Spring"/>
    <x v="3"/>
    <x v="3"/>
    <s v="Lake"/>
    <n v="3.4000000000000002E-2"/>
    <n v="3.754"/>
    <m/>
    <n v="6.1899999999999997E-2"/>
    <n v="5.4320000000000004"/>
    <n v="0.158"/>
    <n v="66"/>
    <n v="20.9"/>
    <n v="8.4499999999999993"/>
    <n v="8.0399999999999991"/>
    <n v="90.2"/>
    <n v="572"/>
    <n v="33.1"/>
    <s v="not flowing into wetland"/>
    <m/>
    <s v="05.28.24"/>
    <d v="2024-06-03T00:00:00"/>
    <d v="2024-05-22T00:00:00"/>
    <m/>
  </r>
  <r>
    <s v="Spring Creek"/>
    <s v="Great Miami River (upstream at covered bridge)"/>
    <x v="5"/>
    <s v="W05235"/>
    <s v="052024_SPC_6"/>
    <d v="2024-05-20T00:00:00"/>
    <n v="2024"/>
    <s v="Spring"/>
    <x v="3"/>
    <x v="3"/>
    <s v="Lake"/>
    <n v="3.5000000000000003E-2"/>
    <n v="2.95"/>
    <m/>
    <n v="6.88E-2"/>
    <n v="4.782"/>
    <n v="0.20399999999999999"/>
    <n v="44"/>
    <n v="22.1"/>
    <n v="8.41"/>
    <n v="7.92"/>
    <n v="90.9"/>
    <n v="538"/>
    <n v="44.8"/>
    <m/>
    <m/>
    <s v="05.28.24"/>
    <d v="2024-06-03T00:00:00"/>
    <d v="2024-05-22T00:00:00"/>
    <m/>
  </r>
  <r>
    <s v="Spring Creek"/>
    <s v="Great Miami River (Downstream at Barbie Memorial Park)"/>
    <x v="6"/>
    <s v="W05238"/>
    <s v="052024_SPC_7"/>
    <d v="2024-05-20T00:00:00"/>
    <n v="2024"/>
    <s v="Spring"/>
    <x v="3"/>
    <x v="3"/>
    <s v="Lake"/>
    <n v="0.05"/>
    <n v="3.59"/>
    <m/>
    <n v="5.6899999999999999E-2"/>
    <n v="4.6079999999999997"/>
    <n v="0.2"/>
    <n v="22"/>
    <n v="22.6"/>
    <n v="8.8699999999999992"/>
    <n v="7.59"/>
    <n v="88.4"/>
    <n v="536"/>
    <n v="45.8"/>
    <m/>
    <m/>
    <s v="05.28.24"/>
    <d v="2024-06-03T00:00:00"/>
    <d v="2024-05-22T00:00:00"/>
    <m/>
  </r>
  <r>
    <s v="Spring Creek"/>
    <s v="Field Blank"/>
    <x v="8"/>
    <s v="W03024"/>
    <s v="052024_SPC_BLANK"/>
    <d v="2024-05-20T00:00:00"/>
    <n v="2024"/>
    <s v="Spring"/>
    <x v="3"/>
    <x v="3"/>
    <s v="Lake"/>
    <n v="1.5E-3"/>
    <n v="0.03"/>
    <m/>
    <n v="3.78E-2"/>
    <m/>
    <m/>
    <m/>
    <m/>
    <m/>
    <m/>
    <m/>
    <m/>
    <m/>
    <s v="field blank. DI water filtered in the field"/>
    <m/>
    <s v="05.28.24"/>
    <m/>
    <d v="2024-05-22T00:00:00"/>
    <m/>
  </r>
  <r>
    <s v="Spring Creek"/>
    <s v="Duplicate - Springcreek (Upstream of SC Connector)"/>
    <x v="7"/>
    <s v="W05480"/>
    <s v="052024_SPC_DUPE"/>
    <d v="2024-05-20T00:00:00"/>
    <n v="2024"/>
    <s v="Spring"/>
    <x v="3"/>
    <x v="3"/>
    <s v="Lake"/>
    <n v="8.0000000000000002E-3"/>
    <n v="4.327"/>
    <m/>
    <n v="4.53E-2"/>
    <n v="6.3869999999999996"/>
    <n v="5.0000000000000001E-3"/>
    <n v="58"/>
    <n v="20"/>
    <n v="8.5299999999999994"/>
    <n v="9.24"/>
    <n v="101.9"/>
    <n v="638"/>
    <n v="3.4"/>
    <s v="field duplicate of springcreek site 1"/>
    <m/>
    <s v="05.28.24"/>
    <d v="2024-06-03T00:00:00"/>
    <d v="2024-05-22T00:00:00"/>
    <m/>
  </r>
  <r>
    <s v="Spring Creek"/>
    <s v="Springcreek (Upstream of SC Connector)"/>
    <x v="3"/>
    <s v="W03048"/>
    <s v="061724_SPC_1"/>
    <d v="2024-06-17T00:00:00"/>
    <n v="2024"/>
    <s v="Summer"/>
    <x v="3"/>
    <x v="3"/>
    <s v="Lake"/>
    <n v="1.6E-2"/>
    <n v="4.1950000000000003"/>
    <m/>
    <n v="3.8399999999999997E-2"/>
    <n v="4.3650000000000002"/>
    <n v="3.1E-2"/>
    <n v="58"/>
    <n v="22.4"/>
    <n v="8.58"/>
    <n v="8.34"/>
    <n v="96.8"/>
    <n v="638"/>
    <n v="4.42"/>
    <m/>
    <m/>
    <d v="2024-07-16T00:00:00"/>
    <d v="2024-08-13T00:00:00"/>
    <d v="2024-06-26T00:00:00"/>
    <m/>
  </r>
  <r>
    <s v="Spring Creek"/>
    <s v="North Pool (Near SC Conncetor)"/>
    <x v="0"/>
    <s v="W03049"/>
    <s v="061724_SPC_2"/>
    <d v="2024-06-17T00:00:00"/>
    <n v="2024"/>
    <s v="Summer"/>
    <x v="3"/>
    <x v="3"/>
    <s v="Lake"/>
    <n v="3.0000000000000001E-3"/>
    <n v="2.5859999999999999"/>
    <m/>
    <n v="5.3699999999999998E-2"/>
    <n v="3.2269999999999999"/>
    <n v="5.0000000000000001E-3"/>
    <n v="32"/>
    <n v="24.5"/>
    <n v="8.0500000000000007"/>
    <n v="12.53"/>
    <n v="149.80000000000001"/>
    <n v="484"/>
    <n v="4.68"/>
    <m/>
    <m/>
    <d v="2024-07-16T00:00:00"/>
    <d v="2024-08-13T00:00:00"/>
    <d v="2024-06-26T00:00:00"/>
    <m/>
  </r>
  <r>
    <s v="Spring Creek"/>
    <s v="Connecting Channel"/>
    <x v="4"/>
    <s v="W03050"/>
    <s v="061724_SPC_3"/>
    <d v="2024-06-17T00:00:00"/>
    <n v="2024"/>
    <s v="Summer"/>
    <x v="3"/>
    <x v="3"/>
    <s v="Lake"/>
    <n v="5.0999999999999997E-2"/>
    <n v="0.13700000000000001"/>
    <m/>
    <n v="0.25580000000000003"/>
    <n v="3.3860000000000001"/>
    <n v="0.13600000000000001"/>
    <n v="16"/>
    <n v="24"/>
    <n v="7.96"/>
    <n v="2.88"/>
    <n v="35.4"/>
    <n v="507"/>
    <n v="91.72"/>
    <m/>
    <m/>
    <d v="2024-07-16T00:00:00"/>
    <d v="2024-08-13T00:00:00"/>
    <d v="2024-06-26T00:00:00"/>
    <m/>
  </r>
  <r>
    <s v="Spring Creek"/>
    <s v="South Pool (near GMR connector)"/>
    <x v="1"/>
    <s v="W03051"/>
    <s v="061724_SPC_4"/>
    <d v="2024-06-17T00:00:00"/>
    <n v="2024"/>
    <s v="Summer"/>
    <x v="3"/>
    <x v="3"/>
    <s v="Lake"/>
    <n v="1.6E-2"/>
    <n v="0.192"/>
    <m/>
    <n v="2.4400000000000002E-2"/>
    <n v="1.0469999999999999"/>
    <n v="0.05"/>
    <n v="35"/>
    <n v="26"/>
    <n v="8.27"/>
    <n v="8.56"/>
    <n v="105.3"/>
    <n v="499.3"/>
    <n v="16.739999999999998"/>
    <m/>
    <m/>
    <d v="2024-07-16T00:00:00"/>
    <d v="2024-08-13T00:00:00"/>
    <d v="2024-06-26T00:00:00"/>
    <m/>
  </r>
  <r>
    <s v="Spring Creek"/>
    <s v="Great Miami River (wetland inflow)"/>
    <x v="2"/>
    <s v="W03052"/>
    <s v="061724_SPC_5"/>
    <d v="2024-06-17T00:00:00"/>
    <n v="2024"/>
    <s v="Summer"/>
    <x v="3"/>
    <x v="3"/>
    <s v="Lake"/>
    <n v="0.122"/>
    <n v="2.2570000000000001"/>
    <m/>
    <n v="8.2299999999999998E-2"/>
    <n v="3.7469999999999999"/>
    <n v="0.14699999999999999"/>
    <n v="67"/>
    <n v="23.4"/>
    <n v="8.33"/>
    <n v="6.59"/>
    <n v="77.8"/>
    <n v="702"/>
    <n v="6.05"/>
    <m/>
    <m/>
    <d v="2024-07-16T00:00:00"/>
    <d v="2024-08-13T00:00:00"/>
    <d v="2024-06-26T00:00:00"/>
    <m/>
  </r>
  <r>
    <s v="Spring Creek"/>
    <s v="Great Miami River (upstream at covered bridge)"/>
    <x v="5"/>
    <s v="W03053"/>
    <s v="061724_SPC_6"/>
    <d v="2024-06-17T00:00:00"/>
    <n v="2024"/>
    <s v="Summer"/>
    <x v="3"/>
    <x v="3"/>
    <s v="Lake"/>
    <n v="0.153"/>
    <n v="2.0339999999999998"/>
    <m/>
    <n v="6.9800000000000001E-2"/>
    <n v="2.7010000000000001"/>
    <n v="0.153"/>
    <n v="43"/>
    <n v="25.1"/>
    <n v="8.26"/>
    <n v="7.91"/>
    <n v="96.3"/>
    <n v="712"/>
    <n v="4.74"/>
    <m/>
    <m/>
    <d v="2024-07-16T00:00:00"/>
    <d v="2024-08-13T00:00:00"/>
    <d v="2024-06-26T00:00:00"/>
    <m/>
  </r>
  <r>
    <s v="Spring Creek"/>
    <s v="Great Miami River (Downstream at Barbie Memorial Park)"/>
    <x v="6"/>
    <s v="W03054"/>
    <s v="061724_SPC_7"/>
    <d v="2024-06-17T00:00:00"/>
    <n v="2024"/>
    <s v="Summer"/>
    <x v="3"/>
    <x v="3"/>
    <s v="Lake"/>
    <n v="0.14299999999999999"/>
    <n v="2.3069999999999999"/>
    <m/>
    <n v="7.51E-2"/>
    <n v="3.16"/>
    <n v="0.158"/>
    <n v="70"/>
    <n v="24.6"/>
    <n v="8.56"/>
    <n v="6.9"/>
    <n v="83.8"/>
    <n v="717"/>
    <n v="7.08"/>
    <m/>
    <m/>
    <d v="2024-07-16T00:00:00"/>
    <d v="2024-08-13T00:00:00"/>
    <d v="2024-06-26T00:00:00"/>
    <m/>
  </r>
  <r>
    <s v="Spring Creek"/>
    <s v="Field Blank"/>
    <x v="8"/>
    <s v="W03102"/>
    <s v="061724_SPC_BLANK"/>
    <d v="2024-06-17T00:00:00"/>
    <n v="2024"/>
    <s v="Summer"/>
    <x v="3"/>
    <x v="3"/>
    <s v="Lake"/>
    <m/>
    <m/>
    <m/>
    <n v="0.01"/>
    <m/>
    <m/>
    <m/>
    <m/>
    <m/>
    <m/>
    <m/>
    <m/>
    <m/>
    <m/>
    <m/>
    <m/>
    <m/>
    <d v="2024-06-26T00:00:00"/>
    <m/>
  </r>
  <r>
    <s v="Spring Creek"/>
    <s v="Duplicate - Springcreek (Upstream of SC Connector)"/>
    <x v="7"/>
    <m/>
    <s v="061724_SPC_DUPE"/>
    <d v="2024-06-17T00:00:00"/>
    <n v="2024"/>
    <s v="Summer"/>
    <x v="3"/>
    <x v="3"/>
    <s v="Lake"/>
    <n v="8.9999999999999993E-3"/>
    <n v="3.8290000000000002"/>
    <m/>
    <n v="4.19E-2"/>
    <n v="4.609"/>
    <n v="3.5999999999999997E-2"/>
    <n v="58"/>
    <n v="22.6"/>
    <n v="8.4499999999999993"/>
    <n v="8.2100000000000009"/>
    <n v="95.6"/>
    <n v="638"/>
    <n v="4.3600000000000003"/>
    <m/>
    <m/>
    <d v="2024-07-17T00:00:00"/>
    <d v="2024-08-13T00:00:00"/>
    <d v="2024-06-26T00:00:00"/>
    <m/>
  </r>
  <r>
    <s v="Spring Creek"/>
    <s v="Springcreek (Upstream of SC Connector)"/>
    <x v="3"/>
    <s v="W03157"/>
    <s v="071524_SPC_1"/>
    <d v="2024-07-15T00:00:00"/>
    <n v="2024"/>
    <s v="Summer"/>
    <x v="3"/>
    <x v="0"/>
    <s v="Lake"/>
    <n v="1.4999999999999999E-2"/>
    <n v="1.228"/>
    <m/>
    <n v="3.6200000000000003E-2"/>
    <n v="1.4019999999999999"/>
    <n v="5.0000000000000001E-3"/>
    <n v="60"/>
    <n v="23.3"/>
    <n v="8.1999999999999993"/>
    <n v="7.85"/>
    <n v="92.3"/>
    <n v="563"/>
    <n v="2.75"/>
    <m/>
    <m/>
    <d v="2024-08-05T00:00:00"/>
    <d v="2024-08-15T00:00:00"/>
    <d v="2024-08-07T00:00:00"/>
    <m/>
  </r>
  <r>
    <s v="Spring Creek"/>
    <s v="North Pool (Near SC Conncetor)"/>
    <x v="0"/>
    <s v="W03163"/>
    <s v="071524_SPC_2"/>
    <d v="2024-07-15T00:00:00"/>
    <n v="2024"/>
    <s v="Summer"/>
    <x v="3"/>
    <x v="0"/>
    <s v="Lake"/>
    <n v="1.5E-3"/>
    <n v="1.0609999999999999"/>
    <m/>
    <n v="8.0600000000000005E-2"/>
    <n v="2.306"/>
    <n v="5.0000000000000001E-3"/>
    <n v="55"/>
    <n v="25.4"/>
    <n v="7.77"/>
    <n v="7.36"/>
    <n v="89.8"/>
    <n v="499.2"/>
    <n v="2.1"/>
    <m/>
    <m/>
    <d v="2024-08-05T00:00:00"/>
    <d v="2024-08-15T00:00:00"/>
    <d v="2024-08-07T00:00:00"/>
    <m/>
  </r>
  <r>
    <s v="Spring Creek"/>
    <s v="South Pool (near GMR connector)"/>
    <x v="1"/>
    <s v="W03166"/>
    <s v="071524_SPC_4"/>
    <d v="2024-07-15T00:00:00"/>
    <n v="2024"/>
    <s v="Summer"/>
    <x v="3"/>
    <x v="0"/>
    <s v="Lake"/>
    <n v="1.5E-3"/>
    <n v="0.03"/>
    <m/>
    <n v="2.7699999999999999E-2"/>
    <n v="1.988"/>
    <n v="5.8999999999999997E-2"/>
    <n v="29"/>
    <n v="25.3"/>
    <n v="7.85"/>
    <n v="6.8"/>
    <n v="83"/>
    <n v="472.5"/>
    <n v="8.4"/>
    <m/>
    <m/>
    <d v="2024-08-05T00:00:00"/>
    <d v="2024-08-15T00:00:00"/>
    <d v="2024-08-07T00:00:00"/>
    <m/>
  </r>
  <r>
    <s v="Spring Creek"/>
    <s v="Great Miami River (wetland inflow)"/>
    <x v="2"/>
    <s v="W03169"/>
    <s v="071524_SPC_5"/>
    <d v="2024-07-15T00:00:00"/>
    <n v="2024"/>
    <s v="Summer"/>
    <x v="3"/>
    <x v="0"/>
    <s v="Lake"/>
    <n v="0.11799999999999999"/>
    <n v="4.827"/>
    <m/>
    <n v="7.5300000000000006E-2"/>
    <n v="6.0069999999999997"/>
    <n v="0.21099999999999999"/>
    <n v="55"/>
    <n v="24"/>
    <n v="8.0500000000000007"/>
    <n v="6.96"/>
    <n v="83"/>
    <n v="545"/>
    <n v="13.7"/>
    <m/>
    <m/>
    <d v="2024-08-05T00:00:00"/>
    <d v="2024-08-15T00:00:00"/>
    <d v="2024-08-07T00:00:00"/>
    <m/>
  </r>
  <r>
    <s v="Spring Creek"/>
    <s v="Great Miami River (upstream at covered bridge)"/>
    <x v="5"/>
    <s v="W03187"/>
    <s v="071524_SPC_6"/>
    <d v="2024-07-15T00:00:00"/>
    <n v="2024"/>
    <s v="Summer"/>
    <x v="3"/>
    <x v="0"/>
    <s v="Lake"/>
    <n v="0.106"/>
    <n v="4.6980000000000004"/>
    <m/>
    <n v="7.5399999999999995E-2"/>
    <n v="5.7709999999999999"/>
    <n v="0.21099999999999999"/>
    <n v="50"/>
    <n v="24.3"/>
    <n v="8.15"/>
    <n v="7.39"/>
    <n v="88.4"/>
    <n v="543"/>
    <n v="15.7"/>
    <m/>
    <m/>
    <d v="2024-08-05T00:00:00"/>
    <d v="2024-08-15T00:00:00"/>
    <d v="2024-08-08T00:00:00"/>
    <m/>
  </r>
  <r>
    <s v="Spring Creek"/>
    <s v="Great Miami River (Downstream at Barbie Memorial Park)"/>
    <x v="6"/>
    <s v="W03188"/>
    <s v="071524_SPC_7"/>
    <d v="2024-07-15T00:00:00"/>
    <n v="2024"/>
    <s v="Summer"/>
    <x v="3"/>
    <x v="0"/>
    <s v="Lake"/>
    <n v="0.11700000000000001"/>
    <n v="4.9550000000000001"/>
    <m/>
    <n v="7.0300000000000001E-2"/>
    <n v="5.7119999999999997"/>
    <n v="0.19900000000000001"/>
    <n v="45"/>
    <n v="24.5"/>
    <n v="8.1"/>
    <n v="7.23"/>
    <n v="86.9"/>
    <n v="542"/>
    <n v="13.6"/>
    <m/>
    <m/>
    <d v="2024-08-05T00:00:00"/>
    <d v="2024-08-15T00:00:00"/>
    <d v="2024-08-08T00:00:00"/>
    <m/>
  </r>
  <r>
    <s v="Spring Creek"/>
    <s v="Duplicate - Springcreek (Upstream of SC Connector)"/>
    <x v="7"/>
    <s v="W03191"/>
    <s v="071524_SPC_DUPE"/>
    <d v="2024-07-15T00:00:00"/>
    <n v="2024"/>
    <s v="Summer"/>
    <x v="3"/>
    <x v="0"/>
    <s v="Lake"/>
    <n v="1.2999999999999999E-2"/>
    <n v="1.1870000000000001"/>
    <m/>
    <n v="3.8199999999999998E-2"/>
    <m/>
    <m/>
    <n v="60"/>
    <n v="23.2"/>
    <n v="8.2100000000000009"/>
    <n v="7.9"/>
    <n v="92.8"/>
    <n v="561"/>
    <n v="8"/>
    <s v="field duplicate of great maimi river upstream site 1. raw bottle was not filled while sampling"/>
    <m/>
    <d v="2024-08-05T00:00:00"/>
    <m/>
    <d v="2024-08-08T00:00:00"/>
    <m/>
  </r>
  <r>
    <s v="Spring Creek"/>
    <s v="North Pool (Near SC Conncetor)"/>
    <x v="0"/>
    <s v="W03068"/>
    <s v="081924_SPC_2"/>
    <d v="2024-08-19T00:00:00"/>
    <n v="2024"/>
    <s v="Summer"/>
    <x v="3"/>
    <x v="0"/>
    <s v="Lake"/>
    <n v="4.0000000000000001E-3"/>
    <n v="0.03"/>
    <m/>
    <n v="6.2100000000000002E-2"/>
    <n v="0.66800000000000004"/>
    <n v="0.01"/>
    <n v="21"/>
    <n v="23.3"/>
    <n v="7.76"/>
    <n v="6.38"/>
    <n v="74.8"/>
    <n v="441.4"/>
    <n v="6.62"/>
    <m/>
    <m/>
    <m/>
    <d v="2024-09-20T00:00:00"/>
    <m/>
    <m/>
  </r>
  <r>
    <s v="Spring Creek"/>
    <s v="South Pool (near GMR connector)"/>
    <x v="1"/>
    <s v="W03070"/>
    <s v="081924_SPC_4"/>
    <d v="2024-08-19T00:00:00"/>
    <n v="2024"/>
    <s v="Summer"/>
    <x v="3"/>
    <x v="0"/>
    <s v="Lake"/>
    <n v="1.5E-3"/>
    <n v="0.03"/>
    <m/>
    <n v="2.1999999999999999E-2"/>
    <n v="1.1599999999999999"/>
    <n v="0.02"/>
    <n v="18"/>
    <n v="22.4"/>
    <n v="7.7"/>
    <n v="6.63"/>
    <n v="76.7"/>
    <n v="457.6"/>
    <n v="6.98"/>
    <m/>
    <m/>
    <m/>
    <d v="2024-09-20T00:00:00"/>
    <m/>
    <m/>
  </r>
  <r>
    <s v="Spring Creek"/>
    <s v="Great Miami River (wetland inflow)"/>
    <x v="2"/>
    <s v="W03071"/>
    <s v="081924_SPC_5"/>
    <d v="2024-08-19T00:00:00"/>
    <n v="2024"/>
    <s v="Summer"/>
    <x v="3"/>
    <x v="0"/>
    <s v="Lake"/>
    <n v="0.20300000000000001"/>
    <n v="0.94499999999999995"/>
    <m/>
    <n v="9.2899999999999996E-2"/>
    <n v="1.496"/>
    <n v="0.26900000000000002"/>
    <n v="37"/>
    <n v="22"/>
    <n v="7.88"/>
    <n v="6.42"/>
    <n v="73.5"/>
    <n v="382.4"/>
    <n v="7.86"/>
    <m/>
    <m/>
    <m/>
    <d v="2024-09-20T00:00:00"/>
    <m/>
    <m/>
  </r>
  <r>
    <s v="Spring Creek"/>
    <s v="Great Miami River (upstream at covered bridge)"/>
    <x v="5"/>
    <s v="W03072"/>
    <s v="081924_SPC_6"/>
    <d v="2024-08-19T00:00:00"/>
    <n v="2024"/>
    <s v="Summer"/>
    <x v="3"/>
    <x v="0"/>
    <s v="Lake"/>
    <n v="0.23499999999999999"/>
    <n v="0.81799999999999995"/>
    <m/>
    <n v="9.8299999999999998E-2"/>
    <n v="2.0139999999999998"/>
    <n v="0.26100000000000001"/>
    <n v="56"/>
    <n v="22.7"/>
    <n v="7.96"/>
    <n v="7.57"/>
    <n v="88"/>
    <n v="607"/>
    <n v="9.2200000000000006"/>
    <m/>
    <m/>
    <m/>
    <d v="2024-09-20T00:00:00"/>
    <m/>
    <m/>
  </r>
  <r>
    <s v="Spring Creek"/>
    <s v="Great Miami River (Downstream at Barbie Memorial Park)"/>
    <x v="6"/>
    <s v="W03073"/>
    <s v="081924_SPC_7"/>
    <d v="2024-08-19T00:00:00"/>
    <n v="2024"/>
    <s v="Summer"/>
    <x v="3"/>
    <x v="0"/>
    <s v="Lake"/>
    <n v="0.191"/>
    <n v="0.86499999999999999"/>
    <m/>
    <n v="0.1013"/>
    <n v="1.593"/>
    <n v="0.27400000000000002"/>
    <n v="41"/>
    <n v="22.7"/>
    <n v="7.94"/>
    <n v="6.94"/>
    <n v="80"/>
    <n v="635"/>
    <n v="10.96"/>
    <m/>
    <m/>
    <m/>
    <d v="2024-09-20T00:00:00"/>
    <m/>
    <m/>
  </r>
  <r>
    <s v="Spring Creek"/>
    <s v="Duplicate - Springcreek (Upstream of SC Connector)"/>
    <x v="7"/>
    <s v="W03074"/>
    <s v="081924_SPC_DUPE"/>
    <d v="2024-08-19T00:00:00"/>
    <n v="2024"/>
    <s v="Summer"/>
    <x v="3"/>
    <x v="0"/>
    <s v="Lake"/>
    <n v="0.20100000000000001"/>
    <n v="0.86699999999999999"/>
    <m/>
    <n v="0.85650000000000004"/>
    <n v="1.3380000000000001"/>
    <n v="0.28599999999999998"/>
    <n v="41"/>
    <n v="22.8"/>
    <n v="7.92"/>
    <n v="6.99"/>
    <n v="81.400000000000006"/>
    <n v="636"/>
    <n v="11.36"/>
    <s v="FIELD DUPLICATE OF GREAT MIAMI RIVER AT BARBIE PARK"/>
    <m/>
    <m/>
    <d v="2024-09-20T00:00:00"/>
    <m/>
    <m/>
  </r>
  <r>
    <s v="Spring Creek"/>
    <s v="North Pool (Near SC Conncetor)"/>
    <x v="0"/>
    <s v="W03228"/>
    <s v="091724_SPC_2"/>
    <d v="2024-09-17T00:00:00"/>
    <n v="2024"/>
    <s v="Summer"/>
    <x v="3"/>
    <x v="0"/>
    <s v="Lake"/>
    <n v="1.5E-3"/>
    <n v="0.03"/>
    <m/>
    <n v="6.3600000000000004E-2"/>
    <n v="2.8650000000000002"/>
    <n v="0.129"/>
    <n v="18"/>
    <n v="27.2"/>
    <n v="8.19"/>
    <n v="8.74"/>
    <n v="110.6"/>
    <n v="489.9"/>
    <n v="7.18"/>
    <s v="SOLINST LOGGER OUT OF WATER"/>
    <m/>
    <m/>
    <d v="2024-09-24T00:00:00"/>
    <d v="2024-11-27T00:00:00"/>
    <m/>
  </r>
  <r>
    <s v="Spring Creek"/>
    <s v="South Pool (near GMR connector)"/>
    <x v="1"/>
    <s v="W03231"/>
    <s v="091724_SPC_4"/>
    <d v="2024-09-17T00:00:00"/>
    <n v="2024"/>
    <s v="Summer"/>
    <x v="3"/>
    <x v="0"/>
    <s v="Lake"/>
    <n v="1.5E-3"/>
    <n v="0.03"/>
    <m/>
    <n v="0.13800000000000001"/>
    <n v="1.5189999999999999"/>
    <n v="5.3999999999999999E-2"/>
    <n v="55"/>
    <n v="23.4"/>
    <n v="7.9"/>
    <n v="6.63"/>
    <n v="78.099999999999994"/>
    <n v="461.3"/>
    <n v="10.41"/>
    <s v="SOLINST LOGGER ALMOST OUT OF WATER"/>
    <m/>
    <m/>
    <d v="2024-09-24T00:00:00"/>
    <d v="2024-11-27T00:00:00"/>
    <m/>
  </r>
  <r>
    <s v="Spring Creek"/>
    <s v="Great Miami River (wetland inflow)"/>
    <x v="2"/>
    <s v="W03232"/>
    <s v="091724_SPC_5"/>
    <d v="2024-09-17T00:00:00"/>
    <n v="2024"/>
    <s v="Summer"/>
    <x v="3"/>
    <x v="0"/>
    <s v="Lake"/>
    <n v="0.29299999999999998"/>
    <n v="0.441"/>
    <m/>
    <n v="0.10639999999999999"/>
    <n v="2.3519999999999999"/>
    <n v="0.33300000000000002"/>
    <n v="45"/>
    <n v="21.6"/>
    <n v="8.06"/>
    <n v="8.2799999999999994"/>
    <n v="94.2"/>
    <n v="836"/>
    <n v="4.9400000000000004"/>
    <m/>
    <m/>
    <m/>
    <d v="2024-09-24T00:00:00"/>
    <d v="2024-11-27T00:00:00"/>
    <m/>
  </r>
  <r>
    <s v="Spring Creek"/>
    <s v="Great Miami River (upstream at covered bridge)"/>
    <x v="5"/>
    <s v="W03233"/>
    <s v="091724_SPC_6"/>
    <d v="2024-09-17T00:00:00"/>
    <n v="2024"/>
    <s v="Summer"/>
    <x v="3"/>
    <x v="0"/>
    <s v="Lake"/>
    <n v="0.247"/>
    <n v="0.249"/>
    <m/>
    <n v="8.0699999999999994E-2"/>
    <n v="1.75"/>
    <n v="0.309"/>
    <n v="20"/>
    <n v="23.4"/>
    <n v="8.25"/>
    <n v="10.5"/>
    <n v="122.9"/>
    <n v="852"/>
    <n v="5.77"/>
    <m/>
    <m/>
    <m/>
    <d v="2024-09-24T00:00:00"/>
    <d v="2024-11-27T00:00:00"/>
    <m/>
  </r>
  <r>
    <s v="Spring Creek"/>
    <s v="Great Miami River (Downstream at Barbie Memorial Park)"/>
    <x v="6"/>
    <s v="W03234"/>
    <s v="091724_SPC_7"/>
    <d v="2024-09-17T00:00:00"/>
    <n v="2024"/>
    <s v="Summer"/>
    <x v="3"/>
    <x v="0"/>
    <s v="Lake"/>
    <n v="0.30399999999999999"/>
    <n v="0.317"/>
    <m/>
    <n v="0.1009"/>
    <n v="1.452"/>
    <n v="0.35899999999999999"/>
    <n v="20"/>
    <n v="22.7"/>
    <n v="8.2200000000000006"/>
    <n v="9.16"/>
    <n v="106.1"/>
    <n v="851"/>
    <n v="5.22"/>
    <m/>
    <m/>
    <m/>
    <d v="2024-09-24T00:00:00"/>
    <d v="2024-11-27T00:00:00"/>
    <m/>
  </r>
  <r>
    <s v="Spring Creek"/>
    <s v="Duplicate - Great Miami River (Wetland inflow)"/>
    <x v="7"/>
    <s v="W03235"/>
    <s v="091724_SPC_DUPE"/>
    <d v="2024-09-17T00:00:00"/>
    <n v="2024"/>
    <s v="Summer"/>
    <x v="3"/>
    <x v="0"/>
    <s v="Lake"/>
    <n v="0.24299999999999999"/>
    <n v="0.32900000000000001"/>
    <m/>
    <n v="0.1094"/>
    <n v="2.4220000000000002"/>
    <n v="0.34399999999999997"/>
    <n v="45"/>
    <n v="21.7"/>
    <n v="8.0399999999999991"/>
    <n v="8.26"/>
    <n v="94.2"/>
    <n v="835"/>
    <n v="4.8"/>
    <s v="FIELD DUPLICATE OF GREAT MIAMI RIVER AT WETLAND INFLOW"/>
    <m/>
    <m/>
    <d v="2024-09-24T00:00:00"/>
    <d v="2024-11-27T00:00:00"/>
    <m/>
  </r>
  <r>
    <s v="Spring Creek"/>
    <s v="North Pool (Near SC Conncetor)"/>
    <x v="0"/>
    <s v="W03259"/>
    <s v="101524_SPC_2"/>
    <d v="2024-10-15T00:00:00"/>
    <n v="2024"/>
    <s v="Fall"/>
    <x v="4"/>
    <x v="1"/>
    <s v="Lake"/>
    <n v="1.2999999999999999E-2"/>
    <n v="5.3999999999999999E-2"/>
    <m/>
    <n v="0.66600000000000004"/>
    <n v="2.9329999999999998"/>
    <n v="0.113"/>
    <n v="10"/>
    <n v="11.7"/>
    <n v="8.24"/>
    <n v="11.82"/>
    <n v="109.1"/>
    <n v="551"/>
    <n v="10.15"/>
    <m/>
    <m/>
    <d v="2024-12-04T00:00:00"/>
    <d v="2024-12-12T00:00:00"/>
    <d v="2024-11-27T00:00:00"/>
    <m/>
  </r>
  <r>
    <s v="Spring Creek"/>
    <s v="South Pool (near GMR connector)"/>
    <x v="1"/>
    <s v="W03262"/>
    <s v="101524_SPC_4"/>
    <d v="2024-10-15T00:00:00"/>
    <n v="2024"/>
    <s v="Fall"/>
    <x v="4"/>
    <x v="1"/>
    <s v="Lake"/>
    <n v="1.0999999999999999E-2"/>
    <n v="0.03"/>
    <m/>
    <n v="5.2999999999999999E-2"/>
    <n v="0.72699999999999998"/>
    <n v="0.06"/>
    <n v="22"/>
    <n v="14.3"/>
    <n v="8.23"/>
    <n v="11.16"/>
    <n v="110.8"/>
    <n v="449.8"/>
    <n v="6.94"/>
    <m/>
    <m/>
    <d v="2024-12-04T00:00:00"/>
    <d v="2024-12-12T00:00:00"/>
    <d v="2024-11-27T00:00:00"/>
    <m/>
  </r>
  <r>
    <s v="Spring Creek"/>
    <s v="Great Miami River (wetland inflow)"/>
    <x v="2"/>
    <s v="W03254"/>
    <s v="101524_SPC_5"/>
    <d v="2024-10-15T00:00:00"/>
    <n v="2024"/>
    <s v="Fall"/>
    <x v="4"/>
    <x v="1"/>
    <s v="Lake"/>
    <n v="0.27300000000000002"/>
    <n v="0.32200000000000001"/>
    <m/>
    <n v="0.1048"/>
    <n v="1.8340000000000001"/>
    <n v="0.41899999999999998"/>
    <n v="59"/>
    <n v="13.5"/>
    <n v="8.14"/>
    <n v="9.6199999999999992"/>
    <n v="92.7"/>
    <n v="772"/>
    <n v="5.39"/>
    <m/>
    <m/>
    <d v="2024-12-04T00:00:00"/>
    <d v="2024-12-12T00:00:00"/>
    <d v="2024-11-27T00:00:00"/>
    <m/>
  </r>
  <r>
    <s v="Spring Creek"/>
    <s v="Great Miami River (upstream at covered bridge)"/>
    <x v="5"/>
    <s v="W03340"/>
    <s v="101524_SPC_6"/>
    <d v="2024-10-15T00:00:00"/>
    <n v="2024"/>
    <s v="Fall"/>
    <x v="4"/>
    <x v="1"/>
    <s v="Lake"/>
    <n v="0.40500000000000003"/>
    <n v="0.42499999999999999"/>
    <m/>
    <n v="7.6999999999999999E-2"/>
    <n v="1.7470000000000001"/>
    <n v="0.39200000000000002"/>
    <n v="40"/>
    <n v="12.9"/>
    <n v="8.33"/>
    <n v="11.13"/>
    <n v="105.6"/>
    <n v="785"/>
    <n v="4.5"/>
    <m/>
    <m/>
    <d v="2024-12-04T00:00:00"/>
    <d v="2024-12-12T00:00:00"/>
    <d v="2024-11-27T00:00:00"/>
    <m/>
  </r>
  <r>
    <s v="Spring Creek"/>
    <s v="Great Miami River (Downstream at Barbie Memorial Park)"/>
    <x v="6"/>
    <s v="W03343"/>
    <s v="101524_SPC_7"/>
    <d v="2024-10-15T00:00:00"/>
    <n v="2024"/>
    <s v="Fall"/>
    <x v="4"/>
    <x v="1"/>
    <s v="Lake"/>
    <n v="0.40799999999999997"/>
    <n v="0.44800000000000001"/>
    <m/>
    <n v="5.7000000000000002E-2"/>
    <n v="1.2849999999999999"/>
    <n v="0.40100000000000002"/>
    <n v="38"/>
    <n v="13"/>
    <n v="8.2899999999999991"/>
    <n v="10.119999999999999"/>
    <n v="96.4"/>
    <n v="791"/>
    <n v="9.3699999999999992"/>
    <m/>
    <m/>
    <d v="2024-12-04T00:00:00"/>
    <d v="2024-12-12T00:00:00"/>
    <d v="2024-11-27T00:00:00"/>
    <m/>
  </r>
  <r>
    <s v="Spring Creek"/>
    <s v="Duplicate - South Pool (Near GMR Connector)"/>
    <x v="7"/>
    <s v="W03342"/>
    <s v="101524_SPC_DUPE"/>
    <d v="2024-10-15T00:00:00"/>
    <n v="2024"/>
    <s v="Fall"/>
    <x v="4"/>
    <x v="1"/>
    <s v="Lake"/>
    <n v="7.0000000000000001E-3"/>
    <n v="0.02"/>
    <m/>
    <n v="0.158"/>
    <n v="1.0940000000000001"/>
    <n v="0.104"/>
    <n v="22"/>
    <n v="14.6"/>
    <n v="8.1999999999999993"/>
    <n v="11.17"/>
    <n v="110"/>
    <n v="450"/>
    <n v="4.59"/>
    <s v="FIELD DUPLICATE OF South Pool (Near GMR Connector)"/>
    <m/>
    <d v="2024-12-04T00:00:00"/>
    <d v="2024-12-12T00:00:00"/>
    <d v="2024-11-27T00:00:00"/>
    <m/>
  </r>
  <r>
    <s v="Spring Creek"/>
    <s v="North Pool (Near SC Conncetor)"/>
    <x v="0"/>
    <s v="W03347"/>
    <s v="111224_SPC_2"/>
    <d v="2024-11-12T00:00:00"/>
    <n v="2024"/>
    <s v="Fall"/>
    <x v="4"/>
    <x v="1"/>
    <s v="Lake"/>
    <n v="0.01"/>
    <n v="0.02"/>
    <m/>
    <n v="9.2299999999999993E-2"/>
    <n v="0.90400000000000003"/>
    <n v="5.8999999999999997E-2"/>
    <n v="36"/>
    <n v="11.1"/>
    <n v="8.85"/>
    <n v="14.99"/>
    <n v="136.5"/>
    <n v="485.4"/>
    <n v="25.38"/>
    <m/>
    <m/>
    <d v="2024-12-04T00:00:00"/>
    <d v="2024-12-11T00:00:00"/>
    <d v="2024-12-02T00:00:00"/>
    <m/>
  </r>
  <r>
    <s v="Spring Creek"/>
    <s v="South Pool (near GMR connector)"/>
    <x v="1"/>
    <s v="W03364"/>
    <s v="111224_SPC_4"/>
    <d v="2024-11-12T00:00:00"/>
    <n v="2024"/>
    <s v="Fall"/>
    <x v="4"/>
    <x v="1"/>
    <s v="Lake"/>
    <n v="5.0000000000000001E-3"/>
    <n v="0.02"/>
    <m/>
    <n v="2.7400000000000001E-2"/>
    <n v="0.80400000000000005"/>
    <n v="2.1999999999999999E-2"/>
    <n v="32"/>
    <n v="11.2"/>
    <n v="8.1999999999999993"/>
    <n v="11.17"/>
    <n v="102"/>
    <n v="554"/>
    <n v="43.15"/>
    <m/>
    <m/>
    <d v="2024-12-04T00:00:00"/>
    <d v="2024-12-11T00:00:00"/>
    <d v="2024-12-02T00:00:00"/>
    <m/>
  </r>
  <r>
    <s v="Spring Creek"/>
    <s v="Great Miami River (wetland inflow)"/>
    <x v="2"/>
    <s v="W03367"/>
    <s v="111224_SPC_5"/>
    <d v="2024-11-12T00:00:00"/>
    <n v="2024"/>
    <s v="Fall"/>
    <x v="4"/>
    <x v="1"/>
    <s v="Lake"/>
    <n v="0.18099999999999999"/>
    <n v="0.27500000000000002"/>
    <m/>
    <n v="5.67E-2"/>
    <n v="1.214"/>
    <n v="0.23699999999999999"/>
    <n v="27"/>
    <n v="11.8"/>
    <n v="8.2799999999999994"/>
    <n v="10.81"/>
    <n v="100.1"/>
    <n v="837"/>
    <n v="6.74"/>
    <m/>
    <m/>
    <d v="2024-12-04T00:00:00"/>
    <d v="2024-12-11T00:00:00"/>
    <d v="2024-12-02T00:00:00"/>
    <m/>
  </r>
  <r>
    <s v="Spring Creek"/>
    <s v="Great Miami River (upstream at covered bridge)"/>
    <x v="5"/>
    <s v="W03340"/>
    <s v="111224_SPC_6"/>
    <d v="2024-11-12T00:00:00"/>
    <n v="2024"/>
    <s v="Fall"/>
    <x v="4"/>
    <x v="1"/>
    <s v="Lake"/>
    <n v="0.157"/>
    <n v="0.25700000000000001"/>
    <m/>
    <n v="7.8799999999999995E-2"/>
    <n v="1.788"/>
    <n v="0.21199999999999999"/>
    <n v="35"/>
    <n v="11.3"/>
    <n v="8.4"/>
    <n v="11.42"/>
    <n v="104.6"/>
    <n v="834"/>
    <n v="1.96"/>
    <m/>
    <m/>
    <d v="2024-12-04T00:00:00"/>
    <d v="2024-12-11T00:00:00"/>
    <d v="2024-12-02T00:00:00"/>
    <m/>
  </r>
  <r>
    <s v="Spring Creek"/>
    <s v="Great Miami River (Downstream at Barbie Memorial Park)"/>
    <x v="6"/>
    <s v="W03452"/>
    <s v="111224_SPC_7"/>
    <d v="2024-11-12T00:00:00"/>
    <n v="2024"/>
    <s v="Fall"/>
    <x v="4"/>
    <x v="1"/>
    <s v="Lake"/>
    <n v="0.318"/>
    <n v="0.442"/>
    <m/>
    <n v="5.5500000000000001E-2"/>
    <n v="1.4690000000000001"/>
    <n v="0.25800000000000001"/>
    <n v="35"/>
    <n v="11.3"/>
    <n v="8.35"/>
    <n v="11.21"/>
    <n v="102.5"/>
    <n v="839"/>
    <n v="2.63"/>
    <m/>
    <m/>
    <d v="2024-12-04T00:00:00"/>
    <d v="2024-12-11T00:00:00"/>
    <d v="2024-12-02T00:00:00"/>
    <m/>
  </r>
  <r>
    <s v="Spring Creek"/>
    <s v="Duplicate - Great Miami River (Wetland inflow)"/>
    <x v="7"/>
    <s v="W03455"/>
    <s v="111224_SPC_DUPE"/>
    <d v="2024-11-12T00:00:00"/>
    <n v="2024"/>
    <s v="Fall"/>
    <x v="4"/>
    <x v="1"/>
    <s v="Lake"/>
    <n v="0.68100000000000005"/>
    <n v="0.441"/>
    <m/>
    <n v="0.1244"/>
    <n v="1.5429999999999999"/>
    <n v="0.254"/>
    <n v="27"/>
    <n v="11.9"/>
    <n v="8.2899999999999991"/>
    <n v="10.78"/>
    <n v="100.4"/>
    <n v="821"/>
    <n v="16.11"/>
    <s v="FIELD DUPLICATE OF GREAT MIAMI RIVER DOWNSTREAM"/>
    <m/>
    <d v="2024-12-04T00:00:00"/>
    <d v="2024-12-11T00:00:00"/>
    <d v="2024-12-02T00:00:00"/>
    <m/>
  </r>
  <r>
    <s v="Spring Creek"/>
    <s v="North Pool (Near SC Conncetor)"/>
    <x v="0"/>
    <s v="W03483"/>
    <s v="121024_SPC_2"/>
    <d v="2024-12-10T00:00:00"/>
    <n v="2024"/>
    <s v="Fall"/>
    <x v="4"/>
    <x v="1"/>
    <s v="Lake"/>
    <n v="3.0000000000000001E-3"/>
    <n v="1.2390000000000001"/>
    <m/>
    <n v="5.45E-2"/>
    <n v="1.6719999999999999"/>
    <n v="1.2999999999999999E-2"/>
    <n v="39"/>
    <n v="4.5999999999999996"/>
    <n v="8.3800000000000008"/>
    <n v="17.25"/>
    <n v="134.4"/>
    <n v="484.7"/>
    <n v="6.72"/>
    <m/>
    <m/>
    <d v="2025-01-14T00:00:00"/>
    <s v="TP 12/12/24 TN 12/17/24"/>
    <d v="2024-01-15T00:00:00"/>
    <m/>
  </r>
  <r>
    <s v="Spring Creek"/>
    <s v="South Pool (near GMR connector)"/>
    <x v="1"/>
    <s v="W03487"/>
    <s v="121024_SPC_4"/>
    <d v="2024-12-10T00:00:00"/>
    <n v="2024"/>
    <s v="Fall"/>
    <x v="4"/>
    <x v="1"/>
    <s v="Lake"/>
    <n v="4.0000000000000001E-3"/>
    <n v="0.107"/>
    <m/>
    <n v="1.5599999999999999E-2"/>
    <n v="0.68400000000000005"/>
    <n v="0.01"/>
    <n v="20"/>
    <n v="8"/>
    <n v="8.06"/>
    <n v="12.91"/>
    <n v="109.3"/>
    <n v="556"/>
    <n v="1.6"/>
    <m/>
    <m/>
    <d v="2025-01-14T00:00:00"/>
    <s v="TP 12/12/24 TN 12/17/24"/>
    <d v="2024-01-15T00:00:00"/>
    <m/>
  </r>
  <r>
    <s v="Spring Creek"/>
    <s v="Great Miami River (wetland inflow)"/>
    <x v="2"/>
    <s v="W03482"/>
    <s v="121024_SPC_5"/>
    <d v="2024-12-10T00:00:00"/>
    <n v="2024"/>
    <s v="Fall"/>
    <x v="4"/>
    <x v="1"/>
    <s v="Lake"/>
    <n v="6.3E-2"/>
    <n v="1.1140000000000001"/>
    <m/>
    <n v="1.43E-2"/>
    <n v="1.8360000000000001"/>
    <n v="8.5000000000000006E-2"/>
    <m/>
    <n v="6.4"/>
    <n v="8.24"/>
    <n v="11.74"/>
    <n v="95.9"/>
    <n v="463.4"/>
    <n v="3.52"/>
    <m/>
    <m/>
    <d v="2025-01-14T00:00:00"/>
    <s v="TP 12/12/24 TN 12/17/24"/>
    <d v="2024-01-15T00:00:00"/>
    <m/>
  </r>
  <r>
    <s v="Spring Creek"/>
    <s v="Great Miami River (upstream at covered bridge)"/>
    <x v="5"/>
    <s v="W03495"/>
    <s v="121024_SPC_6"/>
    <d v="2024-12-10T00:00:00"/>
    <n v="2024"/>
    <s v="Fall"/>
    <x v="4"/>
    <x v="1"/>
    <s v="Lake"/>
    <n v="6.5000000000000002E-2"/>
    <n v="1.2310000000000001"/>
    <m/>
    <n v="3.3300000000000003E-2"/>
    <n v="2.645"/>
    <n v="0.10199999999999999"/>
    <n v="40"/>
    <n v="6"/>
    <n v="8.31"/>
    <n v="12.46"/>
    <n v="101.5"/>
    <n v="911"/>
    <n v="2.58"/>
    <m/>
    <m/>
    <d v="2025-01-14T00:00:00"/>
    <s v="TP 12/12/24 TN 12/17/24"/>
    <d v="2024-01-15T00:00:00"/>
    <m/>
  </r>
  <r>
    <s v="Spring Creek"/>
    <s v="Great Miami River (Downstream at Barbie Memorial Park)"/>
    <x v="6"/>
    <s v="W03492"/>
    <s v="121024_SPC_7"/>
    <d v="2024-12-10T00:00:00"/>
    <n v="2024"/>
    <s v="Fall"/>
    <x v="4"/>
    <x v="1"/>
    <s v="Lake"/>
    <n v="0.05"/>
    <n v="1.2290000000000001"/>
    <m/>
    <n v="2.1700000000000001E-2"/>
    <n v="2.2549999999999999"/>
    <n v="9.0999999999999998E-2"/>
    <n v="40"/>
    <n v="5.8"/>
    <n v="8.39"/>
    <n v="12.15"/>
    <n v="97.6"/>
    <n v="961"/>
    <n v="3.34"/>
    <m/>
    <m/>
    <d v="2025-01-14T00:00:00"/>
    <s v="TP 12/12/24 TN 12/17/24"/>
    <d v="2024-01-15T00:00:00"/>
    <m/>
  </r>
  <r>
    <s v="Spring Creek"/>
    <s v="Duplicate - Great Miami River (Wetland inflow)"/>
    <x v="7"/>
    <s v="W03473"/>
    <s v="121024_SPC_DUPE"/>
    <d v="2024-12-10T00:00:00"/>
    <n v="2024"/>
    <s v="Fall"/>
    <x v="4"/>
    <x v="1"/>
    <s v="Lake"/>
    <n v="6.5000000000000002E-2"/>
    <n v="1.1579999999999999"/>
    <m/>
    <n v="1.67E-2"/>
    <n v="2.6110000000000002"/>
    <n v="9.9000000000000005E-2"/>
    <m/>
    <n v="6.7"/>
    <n v="8.2799999999999994"/>
    <n v="11.81"/>
    <n v="97"/>
    <n v="484.7"/>
    <n v="7.88"/>
    <s v="FIELD DUPLICATE OF GREAT MIAMI RIVER DOWNSTREAM"/>
    <m/>
    <d v="2025-01-14T00:00:00"/>
    <s v="TP 12/12/24 TN 12/17/24"/>
    <d v="2024-01-15T00:00:00"/>
    <m/>
  </r>
  <r>
    <m/>
    <m/>
    <x v="9"/>
    <m/>
    <m/>
    <m/>
    <m/>
    <m/>
    <x v="5"/>
    <x v="4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3907C-3DB5-4B18-B98B-CBE746C91FB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F63" firstHeaderRow="0" firstDataRow="1" firstDataCol="1"/>
  <pivotFields count="30">
    <pivotField showAll="0"/>
    <pivotField showAll="0"/>
    <pivotField axis="axisRow" showAll="0">
      <items count="11">
        <item x="3"/>
        <item x="0"/>
        <item sd="0" x="4"/>
        <item x="1"/>
        <item x="2"/>
        <item sd="0" x="5"/>
        <item sd="0" x="6"/>
        <item x="8"/>
        <item x="7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x="2"/>
        <item x="3"/>
        <item sd="0" x="4"/>
        <item x="5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8"/>
    <field x="2"/>
    <field x="9"/>
  </rowFields>
  <rowItems count="60">
    <i>
      <x/>
    </i>
    <i>
      <x v="1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2">
      <x v="3"/>
    </i>
    <i r="1">
      <x v="2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1">
      <x v="6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2">
      <x v="3"/>
    </i>
    <i r="1">
      <x v="2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1">
      <x v="6"/>
    </i>
    <i r="1">
      <x v="7"/>
    </i>
    <i r="2">
      <x/>
    </i>
    <i r="2">
      <x v="1"/>
    </i>
    <i r="1">
      <x v="8"/>
    </i>
    <i r="2">
      <x/>
    </i>
    <i r="2">
      <x v="1"/>
    </i>
    <i r="2">
      <x v="2"/>
    </i>
    <i>
      <x v="4"/>
    </i>
    <i>
      <x v="5"/>
    </i>
    <i r="1">
      <x v="9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RP mg P/L" fld="11" subtotal="average" baseField="8" baseItem="0"/>
    <dataField name="Average of TP mg P/L" fld="16" subtotal="average" baseField="8" baseItem="0"/>
    <dataField name="Average of N0x mg N/L" fld="12" subtotal="average" baseField="8" baseItem="0"/>
    <dataField name="Average of TN mg N/L" fld="15" subtotal="average" baseField="8" baseItem="0"/>
    <dataField name="Average of NH4 mg N/L" fld="14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6644-0935-412B-89B1-D0F7D523E030}">
  <dimension ref="A1:EF283"/>
  <sheetViews>
    <sheetView topLeftCell="A204" zoomScale="80" zoomScaleNormal="80" workbookViewId="0">
      <selection activeCell="E217" sqref="E217"/>
    </sheetView>
  </sheetViews>
  <sheetFormatPr defaultRowHeight="14.5" x14ac:dyDescent="0.35"/>
  <cols>
    <col min="1" max="1" width="14.7265625" bestFit="1" customWidth="1"/>
    <col min="2" max="2" width="72.1796875" bestFit="1" customWidth="1"/>
    <col min="3" max="3" width="20.453125" bestFit="1" customWidth="1"/>
    <col min="4" max="4" width="12.453125" bestFit="1" customWidth="1"/>
    <col min="5" max="5" width="27.7265625" bestFit="1" customWidth="1"/>
    <col min="6" max="6" width="12.7265625" bestFit="1" customWidth="1"/>
    <col min="7" max="7" width="16.1796875" style="20" bestFit="1" customWidth="1"/>
    <col min="8" max="8" width="9.7265625" bestFit="1" customWidth="1"/>
    <col min="9" max="9" width="12.453125" style="20" bestFit="1" customWidth="1"/>
    <col min="10" max="10" width="16" bestFit="1" customWidth="1"/>
    <col min="11" max="11" width="15.1796875" bestFit="1" customWidth="1"/>
    <col min="12" max="12" width="14.453125" bestFit="1" customWidth="1"/>
    <col min="13" max="13" width="14" bestFit="1" customWidth="1"/>
    <col min="14" max="14" width="16.26953125" bestFit="1" customWidth="1"/>
    <col min="15" max="15" width="15.54296875" bestFit="1" customWidth="1"/>
    <col min="16" max="16" width="12.7265625" bestFit="1" customWidth="1"/>
    <col min="17" max="17" width="15.54296875" bestFit="1" customWidth="1"/>
    <col min="18" max="18" width="20.26953125" bestFit="1" customWidth="1"/>
    <col min="19" max="19" width="12" bestFit="1" customWidth="1"/>
    <col min="20" max="20" width="6.453125" bestFit="1" customWidth="1"/>
    <col min="21" max="21" width="10.1796875" bestFit="1" customWidth="1"/>
    <col min="22" max="22" width="12.54296875" bestFit="1" customWidth="1"/>
    <col min="23" max="23" width="24.26953125" bestFit="1" customWidth="1"/>
    <col min="24" max="24" width="18.1796875" bestFit="1" customWidth="1"/>
    <col min="25" max="25" width="158.81640625" bestFit="1" customWidth="1"/>
    <col min="26" max="26" width="29.1796875" bestFit="1" customWidth="1"/>
    <col min="27" max="27" width="32.54296875" bestFit="1" customWidth="1"/>
    <col min="28" max="28" width="27.26953125" bestFit="1" customWidth="1"/>
    <col min="29" max="29" width="21.7265625" bestFit="1" customWidth="1"/>
    <col min="30" max="30" width="22.26953125" bestFit="1" customWidth="1"/>
  </cols>
  <sheetData>
    <row r="1" spans="1:30" s="1" customFormat="1" ht="18" customHeight="1" x14ac:dyDescent="0.35">
      <c r="A1" s="14" t="s">
        <v>671</v>
      </c>
      <c r="B1" s="14" t="s">
        <v>672</v>
      </c>
      <c r="C1" s="14" t="s">
        <v>673</v>
      </c>
      <c r="D1" s="14" t="s">
        <v>674</v>
      </c>
      <c r="E1" s="14" t="s">
        <v>675</v>
      </c>
      <c r="F1" s="15" t="s">
        <v>676</v>
      </c>
      <c r="G1" s="18" t="s">
        <v>698</v>
      </c>
      <c r="H1" s="15" t="s">
        <v>677</v>
      </c>
      <c r="I1" s="18" t="s">
        <v>699</v>
      </c>
      <c r="J1" s="15" t="s">
        <v>700</v>
      </c>
      <c r="K1" s="14" t="s">
        <v>678</v>
      </c>
      <c r="L1" s="14" t="s">
        <v>679</v>
      </c>
      <c r="M1" s="14" t="s">
        <v>680</v>
      </c>
      <c r="N1" s="14" t="s">
        <v>681</v>
      </c>
      <c r="O1" s="14" t="s">
        <v>682</v>
      </c>
      <c r="P1" s="14" t="s">
        <v>683</v>
      </c>
      <c r="Q1" s="14" t="s">
        <v>684</v>
      </c>
      <c r="R1" s="14" t="s">
        <v>685</v>
      </c>
      <c r="S1" s="14" t="s">
        <v>686</v>
      </c>
      <c r="T1" s="14" t="s">
        <v>687</v>
      </c>
      <c r="U1" s="14" t="s">
        <v>688</v>
      </c>
      <c r="V1" s="14" t="s">
        <v>689</v>
      </c>
      <c r="W1" s="14" t="s">
        <v>690</v>
      </c>
      <c r="X1" s="14" t="s">
        <v>691</v>
      </c>
      <c r="Y1" s="14" t="s">
        <v>692</v>
      </c>
      <c r="Z1" s="14" t="s">
        <v>693</v>
      </c>
      <c r="AA1" s="2" t="s">
        <v>694</v>
      </c>
      <c r="AB1" s="2" t="s">
        <v>695</v>
      </c>
      <c r="AC1" s="2" t="s">
        <v>696</v>
      </c>
      <c r="AD1" s="14" t="s">
        <v>697</v>
      </c>
    </row>
    <row r="2" spans="1:30" s="1" customFormat="1" ht="15.5" x14ac:dyDescent="0.35">
      <c r="A2" s="1" t="s">
        <v>0</v>
      </c>
      <c r="B2" s="2" t="s">
        <v>5</v>
      </c>
      <c r="C2" s="1">
        <v>2</v>
      </c>
      <c r="D2" s="1" t="s">
        <v>6</v>
      </c>
      <c r="E2" s="1" t="s">
        <v>7</v>
      </c>
      <c r="F2" s="2">
        <v>44459</v>
      </c>
      <c r="G2" s="19">
        <v>2021</v>
      </c>
      <c r="H2" s="2" t="s">
        <v>2</v>
      </c>
      <c r="I2" s="19">
        <v>2021</v>
      </c>
      <c r="J2" s="2" t="s">
        <v>181</v>
      </c>
      <c r="K2" s="4" t="s">
        <v>3</v>
      </c>
      <c r="L2" s="1">
        <v>1.5E-3</v>
      </c>
      <c r="M2" s="1">
        <v>0.03</v>
      </c>
      <c r="N2" s="1">
        <v>2.7E-2</v>
      </c>
      <c r="O2" s="1">
        <v>1.3899999999999999E-2</v>
      </c>
      <c r="P2" s="1">
        <v>1.1000000000000001</v>
      </c>
      <c r="Q2" s="1">
        <v>0.12</v>
      </c>
      <c r="S2" s="1">
        <v>24.34</v>
      </c>
      <c r="T2" s="1">
        <v>8.0299999999999994</v>
      </c>
      <c r="V2" s="1">
        <v>187</v>
      </c>
      <c r="W2" s="1">
        <v>508.5</v>
      </c>
      <c r="X2" s="1">
        <v>101.3</v>
      </c>
      <c r="Y2" s="1" t="s">
        <v>8</v>
      </c>
      <c r="Z2" s="1" t="s">
        <v>4</v>
      </c>
      <c r="AA2" s="2">
        <v>44608</v>
      </c>
      <c r="AB2" s="2">
        <v>44599</v>
      </c>
      <c r="AC2" s="2">
        <v>44463</v>
      </c>
      <c r="AD2" s="2">
        <v>44704</v>
      </c>
    </row>
    <row r="3" spans="1:30" s="1" customFormat="1" ht="15.5" x14ac:dyDescent="0.35">
      <c r="A3" s="1" t="s">
        <v>0</v>
      </c>
      <c r="B3" s="2" t="s">
        <v>10</v>
      </c>
      <c r="C3" s="1">
        <v>4</v>
      </c>
      <c r="D3" s="1" t="s">
        <v>11</v>
      </c>
      <c r="E3" s="1" t="s">
        <v>12</v>
      </c>
      <c r="F3" s="2">
        <v>44459</v>
      </c>
      <c r="G3" s="19">
        <v>2021</v>
      </c>
      <c r="H3" s="2" t="s">
        <v>2</v>
      </c>
      <c r="I3" s="19">
        <v>2021</v>
      </c>
      <c r="J3" s="2" t="s">
        <v>181</v>
      </c>
      <c r="K3" s="4" t="s">
        <v>3</v>
      </c>
      <c r="L3" s="1">
        <v>1.5E-3</v>
      </c>
      <c r="M3" s="1">
        <v>0.33500000000000002</v>
      </c>
      <c r="N3" s="1">
        <v>7.0000000000000001E-3</v>
      </c>
      <c r="O3" s="1">
        <v>5.0000000000000001E-3</v>
      </c>
      <c r="P3" s="1">
        <v>0.64600000000000002</v>
      </c>
      <c r="Q3" s="1">
        <v>2.5999999999999999E-2</v>
      </c>
      <c r="S3" s="1">
        <v>24.38</v>
      </c>
      <c r="T3" s="1">
        <v>8.07</v>
      </c>
      <c r="V3" s="1">
        <v>97.1</v>
      </c>
      <c r="W3" s="1">
        <v>404</v>
      </c>
      <c r="X3" s="1">
        <v>59.23</v>
      </c>
      <c r="Y3" s="1" t="s">
        <v>13</v>
      </c>
      <c r="Z3" s="1" t="s">
        <v>4</v>
      </c>
      <c r="AA3" s="2">
        <v>44608</v>
      </c>
      <c r="AB3" s="2">
        <v>44599</v>
      </c>
      <c r="AC3" s="2">
        <v>44463</v>
      </c>
      <c r="AD3" s="2">
        <v>44704</v>
      </c>
    </row>
    <row r="4" spans="1:30" s="1" customFormat="1" ht="15.5" x14ac:dyDescent="0.35">
      <c r="A4" s="1" t="s">
        <v>0</v>
      </c>
      <c r="B4" s="2" t="s">
        <v>14</v>
      </c>
      <c r="C4" s="1">
        <v>5</v>
      </c>
      <c r="D4" s="1" t="s">
        <v>15</v>
      </c>
      <c r="E4" s="1" t="s">
        <v>16</v>
      </c>
      <c r="F4" s="2">
        <v>44459</v>
      </c>
      <c r="G4" s="19">
        <v>2021</v>
      </c>
      <c r="H4" s="2" t="s">
        <v>2</v>
      </c>
      <c r="I4" s="19">
        <v>2021</v>
      </c>
      <c r="J4" s="2" t="s">
        <v>181</v>
      </c>
      <c r="K4" s="4" t="s">
        <v>3</v>
      </c>
      <c r="L4" s="1">
        <v>1.5E-3</v>
      </c>
      <c r="M4" s="1">
        <v>0.06</v>
      </c>
      <c r="N4" s="1">
        <v>0.01</v>
      </c>
      <c r="O4" s="1">
        <v>5.0000000000000001E-3</v>
      </c>
      <c r="P4" s="1">
        <v>1.115</v>
      </c>
      <c r="Q4" s="1">
        <v>0.14699999999999999</v>
      </c>
      <c r="S4" s="1">
        <v>24.95</v>
      </c>
      <c r="T4" s="1">
        <v>8.3699999999999992</v>
      </c>
      <c r="V4" s="1">
        <v>81.3</v>
      </c>
      <c r="W4" s="1">
        <v>364.1</v>
      </c>
      <c r="X4" s="1">
        <v>72.94</v>
      </c>
      <c r="Y4" s="1" t="s">
        <v>17</v>
      </c>
      <c r="Z4" s="1" t="s">
        <v>4</v>
      </c>
      <c r="AA4" s="2">
        <v>44608</v>
      </c>
      <c r="AB4" s="2">
        <v>44599</v>
      </c>
      <c r="AC4" s="2">
        <v>44463</v>
      </c>
      <c r="AD4" s="2">
        <v>44704</v>
      </c>
    </row>
    <row r="5" spans="1:30" s="1" customFormat="1" ht="15.5" x14ac:dyDescent="0.35">
      <c r="A5" s="1" t="s">
        <v>0</v>
      </c>
      <c r="B5" s="2" t="s">
        <v>1</v>
      </c>
      <c r="C5" s="1">
        <v>1</v>
      </c>
      <c r="D5" s="1" t="s">
        <v>18</v>
      </c>
      <c r="E5" s="1" t="s">
        <v>19</v>
      </c>
      <c r="F5" s="2">
        <v>44487</v>
      </c>
      <c r="G5" s="19">
        <v>2021</v>
      </c>
      <c r="H5" s="2" t="s">
        <v>2</v>
      </c>
      <c r="I5" s="19">
        <v>2022</v>
      </c>
      <c r="J5" s="2" t="s">
        <v>2</v>
      </c>
      <c r="K5" s="4" t="s">
        <v>3</v>
      </c>
      <c r="L5" s="1">
        <v>3.0000000000000001E-3</v>
      </c>
      <c r="M5" s="1">
        <v>1.6180000000000001</v>
      </c>
      <c r="N5" s="1">
        <v>1E-3</v>
      </c>
      <c r="O5" s="1">
        <v>5.0000000000000001E-3</v>
      </c>
      <c r="P5" s="1">
        <v>1.62</v>
      </c>
      <c r="Q5" s="1">
        <v>2.4E-2</v>
      </c>
      <c r="S5" s="1">
        <v>16.8</v>
      </c>
      <c r="T5" s="1">
        <v>8.9600000000000009</v>
      </c>
      <c r="V5" s="1">
        <v>101.6</v>
      </c>
      <c r="W5" s="1">
        <v>326.7</v>
      </c>
      <c r="X5" s="1">
        <v>38.799999999999997</v>
      </c>
      <c r="Y5" s="1" t="s">
        <v>20</v>
      </c>
      <c r="Z5" s="1" t="s">
        <v>4</v>
      </c>
      <c r="AA5" s="2">
        <v>44608</v>
      </c>
      <c r="AB5" s="2"/>
      <c r="AC5" s="2">
        <v>44517</v>
      </c>
      <c r="AD5" s="2">
        <v>44705</v>
      </c>
    </row>
    <row r="6" spans="1:30" s="1" customFormat="1" ht="15.5" x14ac:dyDescent="0.35">
      <c r="A6" s="1" t="s">
        <v>0</v>
      </c>
      <c r="B6" s="2" t="s">
        <v>5</v>
      </c>
      <c r="C6" s="1">
        <v>2</v>
      </c>
      <c r="D6" s="1" t="s">
        <v>21</v>
      </c>
      <c r="E6" s="1" t="s">
        <v>22</v>
      </c>
      <c r="F6" s="2">
        <v>44487</v>
      </c>
      <c r="G6" s="19">
        <v>2021</v>
      </c>
      <c r="H6" s="2" t="s">
        <v>2</v>
      </c>
      <c r="I6" s="19">
        <v>2022</v>
      </c>
      <c r="J6" s="2" t="s">
        <v>2</v>
      </c>
      <c r="K6" s="4" t="s">
        <v>3</v>
      </c>
      <c r="L6" s="1">
        <v>1.4E-2</v>
      </c>
      <c r="M6" s="1">
        <v>1.456</v>
      </c>
      <c r="N6" s="1">
        <v>0.01</v>
      </c>
      <c r="O6" s="1">
        <v>5.0000000000000001E-3</v>
      </c>
      <c r="P6" s="1">
        <v>1.585</v>
      </c>
      <c r="Q6" s="1">
        <v>0.02</v>
      </c>
      <c r="S6" s="1">
        <v>16.8</v>
      </c>
      <c r="T6" s="1">
        <v>8.14</v>
      </c>
      <c r="V6" s="1">
        <v>137.30000000000001</v>
      </c>
      <c r="W6" s="1">
        <v>497.2</v>
      </c>
      <c r="X6" s="1">
        <v>17.8</v>
      </c>
      <c r="Z6" s="1" t="s">
        <v>4</v>
      </c>
      <c r="AA6" s="2">
        <v>44608</v>
      </c>
      <c r="AB6" s="2"/>
      <c r="AC6" s="2">
        <v>44517</v>
      </c>
      <c r="AD6" s="2">
        <v>44705</v>
      </c>
    </row>
    <row r="7" spans="1:30" s="1" customFormat="1" ht="15.5" x14ac:dyDescent="0.35">
      <c r="A7" s="1" t="s">
        <v>0</v>
      </c>
      <c r="B7" s="2" t="s">
        <v>9</v>
      </c>
      <c r="C7" s="1">
        <v>3</v>
      </c>
      <c r="D7" s="1" t="s">
        <v>23</v>
      </c>
      <c r="E7" s="1" t="s">
        <v>24</v>
      </c>
      <c r="F7" s="2">
        <v>44487</v>
      </c>
      <c r="G7" s="19">
        <v>2021</v>
      </c>
      <c r="H7" s="2" t="s">
        <v>2</v>
      </c>
      <c r="I7" s="19">
        <v>2022</v>
      </c>
      <c r="J7" s="2" t="s">
        <v>2</v>
      </c>
      <c r="K7" s="4" t="s">
        <v>3</v>
      </c>
      <c r="L7" s="1">
        <v>3.2000000000000001E-2</v>
      </c>
      <c r="M7" s="1">
        <v>7.8E-2</v>
      </c>
      <c r="N7" s="1">
        <v>1.0999999999999999E-2</v>
      </c>
      <c r="O7" s="1">
        <v>5.0000000000000001E-3</v>
      </c>
      <c r="P7" s="1">
        <v>0.49299999999999999</v>
      </c>
      <c r="Q7" s="1">
        <v>7.3999999999999996E-2</v>
      </c>
      <c r="S7" s="1">
        <v>18</v>
      </c>
      <c r="T7" s="1">
        <v>9.9499999999999993</v>
      </c>
      <c r="V7" s="1">
        <v>205.8</v>
      </c>
      <c r="W7" s="1">
        <v>198.4</v>
      </c>
      <c r="X7" s="1">
        <v>90.8</v>
      </c>
      <c r="Y7" s="1" t="s">
        <v>25</v>
      </c>
      <c r="Z7" s="1" t="s">
        <v>4</v>
      </c>
      <c r="AA7" s="2">
        <v>44608</v>
      </c>
      <c r="AB7" s="2"/>
      <c r="AC7" s="2">
        <v>44517</v>
      </c>
      <c r="AD7" s="2">
        <v>44705</v>
      </c>
    </row>
    <row r="8" spans="1:30" s="1" customFormat="1" ht="15.5" x14ac:dyDescent="0.35">
      <c r="A8" s="1" t="s">
        <v>0</v>
      </c>
      <c r="B8" s="2" t="s">
        <v>10</v>
      </c>
      <c r="C8" s="1">
        <v>4</v>
      </c>
      <c r="D8" s="1" t="s">
        <v>26</v>
      </c>
      <c r="E8" s="1" t="s">
        <v>27</v>
      </c>
      <c r="F8" s="2">
        <v>44487</v>
      </c>
      <c r="G8" s="19">
        <v>2021</v>
      </c>
      <c r="H8" s="2" t="s">
        <v>2</v>
      </c>
      <c r="I8" s="19">
        <v>2022</v>
      </c>
      <c r="J8" s="2" t="s">
        <v>2</v>
      </c>
      <c r="K8" s="4" t="s">
        <v>3</v>
      </c>
      <c r="L8" s="1">
        <v>1.5E-3</v>
      </c>
      <c r="M8" s="1">
        <v>0.94499999999999995</v>
      </c>
      <c r="N8" s="1">
        <v>7.0000000000000001E-3</v>
      </c>
      <c r="O8" s="1">
        <v>5.0000000000000001E-3</v>
      </c>
      <c r="P8" s="1">
        <v>2.8570000000000002</v>
      </c>
      <c r="Q8" s="1">
        <v>2.1000000000000001E-2</v>
      </c>
      <c r="S8" s="1">
        <v>13.4</v>
      </c>
      <c r="T8" s="1">
        <v>8.4</v>
      </c>
      <c r="V8" s="1">
        <v>100.7</v>
      </c>
      <c r="W8" s="1">
        <v>663</v>
      </c>
      <c r="X8" s="1">
        <v>1.43</v>
      </c>
      <c r="Y8" s="1" t="s">
        <v>8</v>
      </c>
      <c r="Z8" s="1" t="s">
        <v>4</v>
      </c>
      <c r="AA8" s="2">
        <v>44608</v>
      </c>
      <c r="AB8" s="2"/>
      <c r="AC8" s="2">
        <v>44517</v>
      </c>
      <c r="AD8" s="2">
        <v>44705</v>
      </c>
    </row>
    <row r="9" spans="1:30" s="1" customFormat="1" ht="15.5" x14ac:dyDescent="0.35">
      <c r="A9" s="1" t="s">
        <v>0</v>
      </c>
      <c r="B9" s="2" t="s">
        <v>14</v>
      </c>
      <c r="C9" s="1">
        <v>5</v>
      </c>
      <c r="D9" s="1" t="s">
        <v>28</v>
      </c>
      <c r="E9" s="1" t="s">
        <v>29</v>
      </c>
      <c r="F9" s="2">
        <v>44487</v>
      </c>
      <c r="G9" s="19">
        <v>2021</v>
      </c>
      <c r="H9" s="2" t="s">
        <v>2</v>
      </c>
      <c r="I9" s="19">
        <v>2022</v>
      </c>
      <c r="J9" s="2" t="s">
        <v>2</v>
      </c>
      <c r="K9" s="4" t="s">
        <v>3</v>
      </c>
      <c r="L9" s="1">
        <v>1.5E-3</v>
      </c>
      <c r="M9" s="1">
        <v>0.03</v>
      </c>
      <c r="N9" s="1">
        <v>8.0000000000000002E-3</v>
      </c>
      <c r="O9" s="1">
        <v>5.0000000000000001E-3</v>
      </c>
      <c r="P9" s="1">
        <v>0.36699999999999999</v>
      </c>
      <c r="Q9" s="1">
        <v>3.9E-2</v>
      </c>
      <c r="S9" s="1">
        <v>16.899999999999999</v>
      </c>
      <c r="T9" s="1">
        <v>7.9</v>
      </c>
      <c r="V9" s="1">
        <v>118.3</v>
      </c>
      <c r="W9" s="1">
        <v>601</v>
      </c>
      <c r="X9" s="1">
        <v>5.7</v>
      </c>
      <c r="Z9" s="1" t="s">
        <v>4</v>
      </c>
      <c r="AA9" s="2">
        <v>44608</v>
      </c>
      <c r="AB9" s="2"/>
      <c r="AC9" s="2">
        <v>44517</v>
      </c>
      <c r="AD9" s="2">
        <v>44705</v>
      </c>
    </row>
    <row r="10" spans="1:30" s="1" customFormat="1" ht="15.5" x14ac:dyDescent="0.35">
      <c r="A10" s="1" t="s">
        <v>0</v>
      </c>
      <c r="B10" s="2" t="s">
        <v>1</v>
      </c>
      <c r="C10" s="1">
        <v>1</v>
      </c>
      <c r="D10" s="1" t="s">
        <v>30</v>
      </c>
      <c r="E10" s="1" t="s">
        <v>31</v>
      </c>
      <c r="F10" s="2">
        <v>44494</v>
      </c>
      <c r="G10" s="19">
        <v>2021</v>
      </c>
      <c r="H10" s="2" t="s">
        <v>2</v>
      </c>
      <c r="I10" s="19">
        <v>2022</v>
      </c>
      <c r="J10" s="2" t="s">
        <v>2</v>
      </c>
      <c r="K10" s="4" t="s">
        <v>3</v>
      </c>
      <c r="L10" s="1">
        <v>0.17699999999999999</v>
      </c>
      <c r="M10" s="1">
        <v>5.3570000000000002</v>
      </c>
      <c r="N10" s="1">
        <v>2.9000000000000001E-2</v>
      </c>
      <c r="O10" s="1">
        <v>5.0000000000000001E-3</v>
      </c>
      <c r="P10" s="1">
        <v>6.3760000000000003</v>
      </c>
      <c r="Q10" s="1">
        <v>0.22500000000000001</v>
      </c>
      <c r="W10" s="1">
        <v>367</v>
      </c>
      <c r="Y10" s="1" t="s">
        <v>32</v>
      </c>
      <c r="Z10" s="1" t="s">
        <v>4</v>
      </c>
      <c r="AA10" s="2">
        <v>44608</v>
      </c>
      <c r="AB10" s="2"/>
      <c r="AC10" s="2">
        <v>44517</v>
      </c>
      <c r="AD10" s="2">
        <v>44705</v>
      </c>
    </row>
    <row r="11" spans="1:30" s="1" customFormat="1" ht="15.5" x14ac:dyDescent="0.35">
      <c r="A11" s="1" t="s">
        <v>0</v>
      </c>
      <c r="B11" s="2" t="s">
        <v>5</v>
      </c>
      <c r="C11" s="1">
        <v>2</v>
      </c>
      <c r="D11" s="1" t="s">
        <v>33</v>
      </c>
      <c r="E11" s="1" t="s">
        <v>34</v>
      </c>
      <c r="F11" s="2">
        <v>44494</v>
      </c>
      <c r="G11" s="19">
        <v>2021</v>
      </c>
      <c r="H11" s="2" t="s">
        <v>2</v>
      </c>
      <c r="I11" s="19">
        <v>2022</v>
      </c>
      <c r="J11" s="2" t="s">
        <v>2</v>
      </c>
      <c r="K11" s="4" t="s">
        <v>3</v>
      </c>
      <c r="L11" s="1">
        <v>1.5E-3</v>
      </c>
      <c r="M11" s="1">
        <v>1.762</v>
      </c>
      <c r="N11" s="1">
        <v>8.9999999999999993E-3</v>
      </c>
      <c r="O11" s="1">
        <v>5.0000000000000001E-3</v>
      </c>
      <c r="P11" s="1">
        <v>1.8140000000000001</v>
      </c>
      <c r="Q11" s="1">
        <v>2.8000000000000001E-2</v>
      </c>
      <c r="W11" s="1">
        <v>460</v>
      </c>
      <c r="Y11" s="5" t="s">
        <v>35</v>
      </c>
      <c r="Z11" s="1" t="s">
        <v>4</v>
      </c>
      <c r="AA11" s="2">
        <v>44608</v>
      </c>
      <c r="AB11" s="2"/>
      <c r="AC11" s="2">
        <v>44517</v>
      </c>
      <c r="AD11" s="2">
        <v>44705</v>
      </c>
    </row>
    <row r="12" spans="1:30" s="1" customFormat="1" ht="15.5" x14ac:dyDescent="0.35">
      <c r="A12" s="1" t="s">
        <v>0</v>
      </c>
      <c r="B12" s="1" t="s">
        <v>9</v>
      </c>
      <c r="C12" s="1">
        <v>3</v>
      </c>
      <c r="D12" s="1" t="s">
        <v>36</v>
      </c>
      <c r="E12" s="1" t="s">
        <v>37</v>
      </c>
      <c r="F12" s="2">
        <v>44494</v>
      </c>
      <c r="G12" s="19">
        <v>2021</v>
      </c>
      <c r="H12" s="2" t="s">
        <v>2</v>
      </c>
      <c r="I12" s="19">
        <v>2022</v>
      </c>
      <c r="J12" s="2" t="s">
        <v>2</v>
      </c>
      <c r="K12" s="4" t="s">
        <v>3</v>
      </c>
      <c r="L12" s="1">
        <v>1.5E-3</v>
      </c>
      <c r="M12" s="1">
        <v>1.69</v>
      </c>
      <c r="N12" s="1">
        <v>6.0000000000000001E-3</v>
      </c>
      <c r="O12" s="1">
        <v>5.0000000000000001E-3</v>
      </c>
      <c r="P12" s="1">
        <v>1.7</v>
      </c>
      <c r="Q12" s="1">
        <v>4.2999999999999997E-2</v>
      </c>
      <c r="W12" s="1">
        <v>518</v>
      </c>
      <c r="Y12" s="1" t="s">
        <v>38</v>
      </c>
      <c r="Z12" s="1" t="s">
        <v>4</v>
      </c>
      <c r="AA12" s="2">
        <v>44608</v>
      </c>
      <c r="AB12" s="2"/>
      <c r="AC12" s="2">
        <v>44517</v>
      </c>
      <c r="AD12" s="2">
        <v>44705</v>
      </c>
    </row>
    <row r="13" spans="1:30" s="1" customFormat="1" ht="15.5" x14ac:dyDescent="0.35">
      <c r="A13" s="1" t="s">
        <v>0</v>
      </c>
      <c r="B13" s="2" t="s">
        <v>10</v>
      </c>
      <c r="C13" s="1">
        <v>4</v>
      </c>
      <c r="D13" s="1" t="s">
        <v>39</v>
      </c>
      <c r="E13" s="1" t="s">
        <v>40</v>
      </c>
      <c r="F13" s="2">
        <v>44494</v>
      </c>
      <c r="G13" s="19">
        <v>2021</v>
      </c>
      <c r="H13" s="2" t="s">
        <v>2</v>
      </c>
      <c r="I13" s="19">
        <v>2022</v>
      </c>
      <c r="J13" s="2" t="s">
        <v>2</v>
      </c>
      <c r="K13" s="4" t="s">
        <v>3</v>
      </c>
      <c r="L13" s="1">
        <v>1.5E-3</v>
      </c>
      <c r="M13" s="1">
        <v>1.274</v>
      </c>
      <c r="N13" s="1">
        <v>8.0000000000000002E-3</v>
      </c>
      <c r="O13" s="1">
        <v>3.3500000000000002E-2</v>
      </c>
      <c r="P13" s="1">
        <v>1.2749999999999999</v>
      </c>
      <c r="Q13" s="1">
        <v>2.1999999999999999E-2</v>
      </c>
      <c r="W13" s="1">
        <v>503</v>
      </c>
      <c r="Y13" s="5" t="s">
        <v>35</v>
      </c>
      <c r="Z13" s="1" t="s">
        <v>4</v>
      </c>
      <c r="AA13" s="2">
        <v>44608</v>
      </c>
      <c r="AB13" s="2"/>
      <c r="AC13" s="2">
        <v>44517</v>
      </c>
      <c r="AD13" s="2">
        <v>44705</v>
      </c>
    </row>
    <row r="14" spans="1:30" s="1" customFormat="1" ht="15" customHeight="1" x14ac:dyDescent="0.35">
      <c r="A14" s="1" t="s">
        <v>0</v>
      </c>
      <c r="B14" s="1" t="s">
        <v>14</v>
      </c>
      <c r="C14" s="1">
        <v>5</v>
      </c>
      <c r="D14" s="1" t="s">
        <v>41</v>
      </c>
      <c r="E14" s="1" t="s">
        <v>42</v>
      </c>
      <c r="F14" s="2">
        <v>44494</v>
      </c>
      <c r="G14" s="19">
        <v>2021</v>
      </c>
      <c r="H14" s="2" t="s">
        <v>2</v>
      </c>
      <c r="I14" s="19">
        <v>2022</v>
      </c>
      <c r="J14" s="2" t="s">
        <v>2</v>
      </c>
      <c r="K14" s="4" t="s">
        <v>3</v>
      </c>
      <c r="L14" s="1">
        <v>0.18</v>
      </c>
      <c r="M14" s="1">
        <v>5.4320000000000004</v>
      </c>
      <c r="N14" s="1">
        <v>2.4E-2</v>
      </c>
      <c r="O14" s="1">
        <v>1.4800000000000001E-2</v>
      </c>
      <c r="P14" s="1">
        <v>5.4980000000000002</v>
      </c>
      <c r="Q14" s="1">
        <v>0.224</v>
      </c>
      <c r="W14" s="1">
        <v>338</v>
      </c>
      <c r="Y14" s="1" t="s">
        <v>32</v>
      </c>
      <c r="Z14" s="1" t="s">
        <v>4</v>
      </c>
      <c r="AA14" s="2">
        <v>44608</v>
      </c>
      <c r="AB14" s="2"/>
      <c r="AC14" s="2">
        <v>44517</v>
      </c>
      <c r="AD14" s="2">
        <v>44705</v>
      </c>
    </row>
    <row r="15" spans="1:30" s="1" customFormat="1" ht="15.5" x14ac:dyDescent="0.35">
      <c r="A15" s="1" t="s">
        <v>0</v>
      </c>
      <c r="B15" s="2" t="s">
        <v>43</v>
      </c>
      <c r="C15" s="1">
        <v>6</v>
      </c>
      <c r="D15" s="1" t="s">
        <v>44</v>
      </c>
      <c r="E15" s="1" t="s">
        <v>45</v>
      </c>
      <c r="F15" s="2">
        <v>44494</v>
      </c>
      <c r="G15" s="19">
        <v>2021</v>
      </c>
      <c r="H15" s="2" t="s">
        <v>2</v>
      </c>
      <c r="I15" s="19">
        <v>2022</v>
      </c>
      <c r="J15" s="2" t="s">
        <v>2</v>
      </c>
      <c r="K15" s="4" t="s">
        <v>3</v>
      </c>
      <c r="L15" s="1">
        <v>8.8999999999999996E-2</v>
      </c>
      <c r="M15" s="1">
        <v>5.423</v>
      </c>
      <c r="N15" s="1">
        <v>3.2000000000000001E-2</v>
      </c>
      <c r="O15" s="1">
        <v>4.2299999999999997E-2</v>
      </c>
      <c r="P15" s="1">
        <v>6.0949999999999998</v>
      </c>
      <c r="Q15" s="1">
        <v>0.255</v>
      </c>
      <c r="W15" s="1">
        <v>448</v>
      </c>
      <c r="Y15" s="1" t="s">
        <v>46</v>
      </c>
      <c r="Z15" s="1" t="s">
        <v>4</v>
      </c>
      <c r="AA15" s="2">
        <v>44608</v>
      </c>
      <c r="AB15" s="2"/>
      <c r="AC15" s="2">
        <v>44517</v>
      </c>
      <c r="AD15" s="2">
        <v>44705</v>
      </c>
    </row>
    <row r="16" spans="1:30" s="1" customFormat="1" ht="15.5" x14ac:dyDescent="0.35">
      <c r="A16" s="1" t="s">
        <v>0</v>
      </c>
      <c r="B16" s="2" t="s">
        <v>1</v>
      </c>
      <c r="C16" s="1">
        <v>1</v>
      </c>
      <c r="D16" s="1" t="s">
        <v>47</v>
      </c>
      <c r="E16" s="1" t="s">
        <v>48</v>
      </c>
      <c r="F16" s="2">
        <v>44495</v>
      </c>
      <c r="G16" s="19">
        <v>2021</v>
      </c>
      <c r="H16" s="2" t="s">
        <v>2</v>
      </c>
      <c r="I16" s="19">
        <v>2022</v>
      </c>
      <c r="J16" s="2" t="s">
        <v>2</v>
      </c>
      <c r="K16" s="4" t="s">
        <v>3</v>
      </c>
      <c r="L16" s="1">
        <v>6.5000000000000002E-2</v>
      </c>
      <c r="M16" s="1">
        <v>6.282</v>
      </c>
      <c r="N16" s="1">
        <v>2.9000000000000001E-2</v>
      </c>
      <c r="O16" s="1">
        <v>5.0000000000000001E-3</v>
      </c>
      <c r="P16" s="1">
        <v>7.8970000000000002</v>
      </c>
      <c r="Q16" s="1">
        <v>0.14599999999999999</v>
      </c>
      <c r="S16" s="1">
        <v>12.6</v>
      </c>
      <c r="T16" s="1">
        <v>8.07</v>
      </c>
      <c r="V16" s="1">
        <v>95.6</v>
      </c>
      <c r="W16" s="1">
        <v>430.4</v>
      </c>
      <c r="X16" s="1">
        <v>33.03</v>
      </c>
      <c r="Y16" s="1" t="s">
        <v>49</v>
      </c>
      <c r="Z16" s="1" t="s">
        <v>4</v>
      </c>
      <c r="AA16" s="2">
        <v>44608</v>
      </c>
      <c r="AB16" s="2"/>
      <c r="AC16" s="2">
        <v>44517</v>
      </c>
      <c r="AD16" s="2">
        <v>44705</v>
      </c>
    </row>
    <row r="17" spans="1:136" s="1" customFormat="1" ht="15.5" x14ac:dyDescent="0.35">
      <c r="A17" s="1" t="s">
        <v>0</v>
      </c>
      <c r="B17" s="2" t="s">
        <v>5</v>
      </c>
      <c r="C17" s="1">
        <v>2</v>
      </c>
      <c r="D17" s="1" t="s">
        <v>50</v>
      </c>
      <c r="E17" s="1" t="s">
        <v>51</v>
      </c>
      <c r="F17" s="2">
        <v>44495</v>
      </c>
      <c r="G17" s="19">
        <v>2021</v>
      </c>
      <c r="H17" s="2" t="s">
        <v>2</v>
      </c>
      <c r="I17" s="19">
        <v>2022</v>
      </c>
      <c r="J17" s="2" t="s">
        <v>2</v>
      </c>
      <c r="K17" s="4" t="s">
        <v>3</v>
      </c>
      <c r="L17" s="1">
        <v>1.5E-3</v>
      </c>
      <c r="M17" s="1">
        <v>1.716</v>
      </c>
      <c r="N17" s="1">
        <v>6.0000000000000001E-3</v>
      </c>
      <c r="O17" s="1">
        <v>5.0000000000000001E-3</v>
      </c>
      <c r="P17" s="1">
        <v>1.72</v>
      </c>
      <c r="Q17" s="1">
        <v>2.1999999999999999E-2</v>
      </c>
      <c r="S17" s="1">
        <v>14.1</v>
      </c>
      <c r="T17" s="1">
        <v>7.98</v>
      </c>
      <c r="V17" s="1">
        <v>95.9</v>
      </c>
      <c r="W17" s="1">
        <v>547</v>
      </c>
      <c r="X17" s="1">
        <v>10.68</v>
      </c>
      <c r="Y17" s="1" t="s">
        <v>52</v>
      </c>
      <c r="Z17" s="1" t="s">
        <v>4</v>
      </c>
      <c r="AA17" s="2">
        <v>44608</v>
      </c>
      <c r="AB17" s="2"/>
      <c r="AC17" s="2">
        <v>44517</v>
      </c>
      <c r="AD17" s="2">
        <v>44705</v>
      </c>
    </row>
    <row r="18" spans="1:136" s="1" customFormat="1" ht="15.5" x14ac:dyDescent="0.35">
      <c r="A18" s="1" t="s">
        <v>0</v>
      </c>
      <c r="B18" s="1" t="s">
        <v>9</v>
      </c>
      <c r="C18" s="1">
        <v>3</v>
      </c>
      <c r="D18" s="1" t="s">
        <v>53</v>
      </c>
      <c r="E18" s="1" t="s">
        <v>54</v>
      </c>
      <c r="F18" s="2">
        <v>44495</v>
      </c>
      <c r="G18" s="19">
        <v>2021</v>
      </c>
      <c r="H18" s="2" t="s">
        <v>2</v>
      </c>
      <c r="I18" s="19">
        <v>2022</v>
      </c>
      <c r="J18" s="2" t="s">
        <v>2</v>
      </c>
      <c r="K18" s="4" t="s">
        <v>3</v>
      </c>
      <c r="L18" s="1">
        <v>1.5E-3</v>
      </c>
      <c r="M18" s="1">
        <v>1.7050000000000001</v>
      </c>
      <c r="N18" s="1">
        <v>8.0000000000000002E-3</v>
      </c>
      <c r="O18" s="1">
        <v>5.0000000000000001E-3</v>
      </c>
      <c r="P18" s="1">
        <v>1.71</v>
      </c>
      <c r="Q18" s="1">
        <v>2.4E-2</v>
      </c>
      <c r="S18" s="1">
        <v>14</v>
      </c>
      <c r="T18" s="1">
        <v>7.98</v>
      </c>
      <c r="V18" s="1">
        <v>89.8</v>
      </c>
      <c r="W18" s="1">
        <v>545</v>
      </c>
      <c r="X18" s="1">
        <v>13.92</v>
      </c>
      <c r="Y18" s="1" t="s">
        <v>55</v>
      </c>
      <c r="Z18" s="1" t="s">
        <v>4</v>
      </c>
      <c r="AA18" s="2">
        <v>44608</v>
      </c>
      <c r="AB18" s="2"/>
      <c r="AC18" s="2">
        <v>44517</v>
      </c>
      <c r="AD18" s="2">
        <v>44705</v>
      </c>
    </row>
    <row r="19" spans="1:136" s="1" customFormat="1" ht="15.5" x14ac:dyDescent="0.35">
      <c r="A19" s="1" t="s">
        <v>0</v>
      </c>
      <c r="B19" s="2" t="s">
        <v>10</v>
      </c>
      <c r="C19" s="1">
        <v>4</v>
      </c>
      <c r="D19" s="1" t="s">
        <v>56</v>
      </c>
      <c r="E19" s="1" t="s">
        <v>57</v>
      </c>
      <c r="F19" s="2">
        <v>44495</v>
      </c>
      <c r="G19" s="19">
        <v>2021</v>
      </c>
      <c r="H19" s="2" t="s">
        <v>2</v>
      </c>
      <c r="I19" s="19">
        <v>2022</v>
      </c>
      <c r="J19" s="2" t="s">
        <v>2</v>
      </c>
      <c r="K19" s="4" t="s">
        <v>3</v>
      </c>
      <c r="L19" s="1">
        <v>1.5E-3</v>
      </c>
      <c r="M19" s="1">
        <v>1.661</v>
      </c>
      <c r="N19" s="1">
        <v>5.0000000000000001E-3</v>
      </c>
      <c r="O19" s="1">
        <v>2.7E-2</v>
      </c>
      <c r="P19" s="1">
        <v>1.8979999999999999</v>
      </c>
      <c r="Q19" s="1">
        <v>1.9E-2</v>
      </c>
      <c r="S19" s="1">
        <v>13.4</v>
      </c>
      <c r="T19" s="1">
        <v>7.83</v>
      </c>
      <c r="V19" s="1">
        <v>80.900000000000006</v>
      </c>
      <c r="W19" s="1">
        <v>536</v>
      </c>
      <c r="X19" s="1">
        <v>19.809999999999999</v>
      </c>
      <c r="Y19" s="1" t="s">
        <v>58</v>
      </c>
      <c r="Z19" s="1" t="s">
        <v>4</v>
      </c>
      <c r="AA19" s="2">
        <v>44608</v>
      </c>
      <c r="AB19" s="2"/>
      <c r="AC19" s="2">
        <v>44517</v>
      </c>
      <c r="AD19" s="2">
        <v>44705</v>
      </c>
    </row>
    <row r="20" spans="1:136" s="1" customFormat="1" ht="15.5" x14ac:dyDescent="0.35">
      <c r="A20" s="1" t="s">
        <v>0</v>
      </c>
      <c r="B20" s="1" t="s">
        <v>14</v>
      </c>
      <c r="C20" s="1">
        <v>5</v>
      </c>
      <c r="D20" s="1" t="s">
        <v>59</v>
      </c>
      <c r="E20" s="1" t="s">
        <v>60</v>
      </c>
      <c r="F20" s="2">
        <v>44495</v>
      </c>
      <c r="G20" s="19">
        <v>2021</v>
      </c>
      <c r="H20" s="2" t="s">
        <v>2</v>
      </c>
      <c r="I20" s="19">
        <v>2022</v>
      </c>
      <c r="J20" s="2" t="s">
        <v>2</v>
      </c>
      <c r="K20" s="4" t="s">
        <v>3</v>
      </c>
      <c r="L20" s="1">
        <v>0.105</v>
      </c>
      <c r="M20" s="1">
        <v>7.3659999999999997</v>
      </c>
      <c r="N20" s="1">
        <v>2.5000000000000001E-2</v>
      </c>
      <c r="O20" s="1">
        <v>3.4599999999999999E-2</v>
      </c>
      <c r="P20" s="1">
        <v>8.3279999999999994</v>
      </c>
      <c r="Q20" s="1">
        <v>0.21099999999999999</v>
      </c>
      <c r="S20" s="1">
        <v>13.3</v>
      </c>
      <c r="T20" s="1">
        <v>7.96</v>
      </c>
      <c r="V20" s="1">
        <v>89.8</v>
      </c>
      <c r="W20" s="1">
        <v>433.4</v>
      </c>
      <c r="X20" s="1">
        <v>95.64</v>
      </c>
      <c r="Y20" s="1" t="s">
        <v>61</v>
      </c>
      <c r="Z20" s="1" t="s">
        <v>4</v>
      </c>
      <c r="AA20" s="2">
        <v>44608</v>
      </c>
      <c r="AB20" s="2"/>
      <c r="AC20" s="2">
        <v>44517</v>
      </c>
      <c r="AD20" s="2">
        <v>44705</v>
      </c>
    </row>
    <row r="21" spans="1:136" s="1" customFormat="1" ht="15.5" x14ac:dyDescent="0.35">
      <c r="A21" s="1" t="s">
        <v>0</v>
      </c>
      <c r="B21" s="2" t="s">
        <v>43</v>
      </c>
      <c r="C21" s="1">
        <v>6</v>
      </c>
      <c r="D21" s="1" t="s">
        <v>62</v>
      </c>
      <c r="E21" s="1" t="s">
        <v>63</v>
      </c>
      <c r="F21" s="2">
        <v>44495</v>
      </c>
      <c r="G21" s="19">
        <v>2021</v>
      </c>
      <c r="H21" s="2" t="s">
        <v>2</v>
      </c>
      <c r="I21" s="19">
        <v>2022</v>
      </c>
      <c r="J21" s="2" t="s">
        <v>2</v>
      </c>
      <c r="K21" s="4" t="s">
        <v>3</v>
      </c>
      <c r="L21" s="1">
        <v>0.13100000000000001</v>
      </c>
      <c r="M21" s="1">
        <v>7.97</v>
      </c>
      <c r="N21" s="1">
        <v>2.8000000000000001E-2</v>
      </c>
      <c r="O21" s="1">
        <v>5.2400000000000002E-2</v>
      </c>
      <c r="P21" s="1">
        <v>9.343</v>
      </c>
      <c r="Q21" s="1">
        <v>0.252</v>
      </c>
      <c r="S21" s="1">
        <v>13.7</v>
      </c>
      <c r="T21" s="1">
        <v>7.9</v>
      </c>
      <c r="V21" s="1">
        <v>87.7</v>
      </c>
      <c r="W21" s="1">
        <v>435.1</v>
      </c>
      <c r="X21" s="1">
        <v>116.48</v>
      </c>
      <c r="Z21" s="1" t="s">
        <v>4</v>
      </c>
      <c r="AA21" s="2">
        <v>44608</v>
      </c>
      <c r="AB21" s="2"/>
      <c r="AC21" s="2">
        <v>44517</v>
      </c>
      <c r="AD21" s="2">
        <v>44705</v>
      </c>
    </row>
    <row r="22" spans="1:136" s="1" customFormat="1" ht="15.5" x14ac:dyDescent="0.35">
      <c r="A22" s="1" t="s">
        <v>0</v>
      </c>
      <c r="B22" s="2" t="s">
        <v>1</v>
      </c>
      <c r="C22" s="1">
        <v>1</v>
      </c>
      <c r="D22" s="1" t="s">
        <v>64</v>
      </c>
      <c r="E22" s="1" t="s">
        <v>65</v>
      </c>
      <c r="F22" s="2">
        <v>44508</v>
      </c>
      <c r="G22" s="19">
        <v>2021</v>
      </c>
      <c r="H22" s="2" t="s">
        <v>2</v>
      </c>
      <c r="I22" s="19">
        <v>2022</v>
      </c>
      <c r="J22" s="2" t="s">
        <v>2</v>
      </c>
      <c r="K22" s="4" t="s">
        <v>3</v>
      </c>
      <c r="L22" s="1">
        <v>8.0000000000000002E-3</v>
      </c>
      <c r="M22" s="1">
        <v>3.851</v>
      </c>
      <c r="N22" s="1">
        <v>1.0999999999999999E-2</v>
      </c>
      <c r="O22" s="1">
        <v>5.0000000000000001E-3</v>
      </c>
      <c r="P22" s="1">
        <v>3.8929999999999998</v>
      </c>
      <c r="Q22" s="1">
        <v>3.5000000000000003E-2</v>
      </c>
      <c r="S22" s="1">
        <v>10.3</v>
      </c>
      <c r="T22" s="1">
        <v>8.6</v>
      </c>
      <c r="V22" s="1">
        <v>101</v>
      </c>
      <c r="W22" s="1">
        <v>670</v>
      </c>
      <c r="X22" s="1">
        <v>2</v>
      </c>
      <c r="Y22" s="1" t="s">
        <v>66</v>
      </c>
      <c r="Z22" s="1" t="s">
        <v>4</v>
      </c>
      <c r="AA22" s="2">
        <v>44608</v>
      </c>
      <c r="AB22" s="2"/>
      <c r="AC22" s="2">
        <v>44517</v>
      </c>
      <c r="AD22" s="2">
        <v>44705</v>
      </c>
    </row>
    <row r="23" spans="1:136" s="7" customFormat="1" ht="15.5" x14ac:dyDescent="0.35">
      <c r="A23" s="1" t="s">
        <v>0</v>
      </c>
      <c r="B23" s="2" t="s">
        <v>5</v>
      </c>
      <c r="C23" s="1">
        <v>2</v>
      </c>
      <c r="D23" s="1" t="s">
        <v>67</v>
      </c>
      <c r="E23" s="1" t="s">
        <v>68</v>
      </c>
      <c r="F23" s="2">
        <v>44508</v>
      </c>
      <c r="G23" s="19">
        <v>2021</v>
      </c>
      <c r="H23" s="2" t="s">
        <v>2</v>
      </c>
      <c r="I23" s="19">
        <v>2022</v>
      </c>
      <c r="J23" s="2" t="s">
        <v>2</v>
      </c>
      <c r="K23" s="4" t="s">
        <v>3</v>
      </c>
      <c r="L23" s="1">
        <v>1.5E-3</v>
      </c>
      <c r="M23" s="1">
        <v>2.8679999999999999</v>
      </c>
      <c r="N23" s="1">
        <v>1.4E-2</v>
      </c>
      <c r="O23" s="1">
        <v>5.0000000000000001E-3</v>
      </c>
      <c r="P23" s="1">
        <v>2.8679999999999999</v>
      </c>
      <c r="Q23" s="1">
        <v>7.4999999999999997E-2</v>
      </c>
      <c r="R23" s="1"/>
      <c r="S23" s="1">
        <v>12.8</v>
      </c>
      <c r="T23" s="1">
        <v>8.1999999999999993</v>
      </c>
      <c r="U23" s="1"/>
      <c r="V23" s="1">
        <v>115</v>
      </c>
      <c r="W23" s="1">
        <v>576</v>
      </c>
      <c r="X23" s="1">
        <v>3.1</v>
      </c>
      <c r="Y23" s="1"/>
      <c r="Z23" s="1" t="s">
        <v>4</v>
      </c>
      <c r="AA23" s="2">
        <v>44608</v>
      </c>
      <c r="AB23" s="2"/>
      <c r="AC23" s="2">
        <v>44517</v>
      </c>
      <c r="AD23" s="2">
        <v>44705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 s="7" customFormat="1" ht="15.5" x14ac:dyDescent="0.35">
      <c r="A24" s="1" t="s">
        <v>0</v>
      </c>
      <c r="B24" s="1" t="s">
        <v>9</v>
      </c>
      <c r="C24" s="1">
        <v>3</v>
      </c>
      <c r="D24" s="1" t="s">
        <v>69</v>
      </c>
      <c r="E24" s="1" t="s">
        <v>70</v>
      </c>
      <c r="F24" s="2">
        <v>44508</v>
      </c>
      <c r="G24" s="19">
        <v>2021</v>
      </c>
      <c r="H24" s="2" t="s">
        <v>2</v>
      </c>
      <c r="I24" s="19">
        <v>2022</v>
      </c>
      <c r="J24" s="2" t="s">
        <v>2</v>
      </c>
      <c r="K24" s="4" t="s">
        <v>3</v>
      </c>
      <c r="L24" s="1">
        <v>4.0000000000000001E-3</v>
      </c>
      <c r="M24" s="1">
        <v>2.7240000000000002</v>
      </c>
      <c r="N24" s="1">
        <v>8.9999999999999993E-3</v>
      </c>
      <c r="O24" s="1">
        <v>5.0000000000000001E-3</v>
      </c>
      <c r="P24" s="1">
        <v>2.7559999999999998</v>
      </c>
      <c r="Q24" s="1">
        <v>5.0000000000000001E-3</v>
      </c>
      <c r="R24" s="1"/>
      <c r="S24" s="1">
        <v>12.6</v>
      </c>
      <c r="T24" s="1">
        <v>8.3000000000000007</v>
      </c>
      <c r="U24" s="1"/>
      <c r="V24" s="1">
        <v>119</v>
      </c>
      <c r="W24" s="1">
        <v>560</v>
      </c>
      <c r="X24" s="1">
        <v>2.4</v>
      </c>
      <c r="Y24" s="1"/>
      <c r="Z24" s="1" t="s">
        <v>4</v>
      </c>
      <c r="AA24" s="2">
        <v>44608</v>
      </c>
      <c r="AB24" s="2"/>
      <c r="AC24" s="2">
        <v>44517</v>
      </c>
      <c r="AD24" s="2">
        <v>44705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 s="7" customFormat="1" ht="15.5" x14ac:dyDescent="0.35">
      <c r="A25" s="1" t="s">
        <v>0</v>
      </c>
      <c r="B25" s="2" t="s">
        <v>10</v>
      </c>
      <c r="C25" s="1">
        <v>4</v>
      </c>
      <c r="D25" s="1" t="s">
        <v>71</v>
      </c>
      <c r="E25" s="1" t="s">
        <v>72</v>
      </c>
      <c r="F25" s="2">
        <v>44508</v>
      </c>
      <c r="G25" s="19">
        <v>2021</v>
      </c>
      <c r="H25" s="2" t="s">
        <v>2</v>
      </c>
      <c r="I25" s="19">
        <v>2022</v>
      </c>
      <c r="J25" s="2" t="s">
        <v>2</v>
      </c>
      <c r="K25" s="4" t="s">
        <v>3</v>
      </c>
      <c r="L25" s="1">
        <v>1.5E-3</v>
      </c>
      <c r="M25" s="1">
        <v>1.2110000000000001</v>
      </c>
      <c r="N25" s="1">
        <v>1.9E-2</v>
      </c>
      <c r="O25" s="1">
        <v>5.0000000000000001E-3</v>
      </c>
      <c r="P25" s="1">
        <v>5.6230000000000002</v>
      </c>
      <c r="Q25" s="1">
        <v>1.7000000000000001E-2</v>
      </c>
      <c r="R25" s="1"/>
      <c r="S25" s="1">
        <v>12.7</v>
      </c>
      <c r="T25" s="1">
        <v>8.4</v>
      </c>
      <c r="U25" s="1"/>
      <c r="V25" s="1">
        <v>130</v>
      </c>
      <c r="W25" s="1">
        <v>536</v>
      </c>
      <c r="X25" s="1">
        <v>4.5</v>
      </c>
      <c r="Y25" s="1"/>
      <c r="Z25" s="1" t="s">
        <v>4</v>
      </c>
      <c r="AA25" s="2">
        <v>44608</v>
      </c>
      <c r="AB25" s="2"/>
      <c r="AC25" s="2">
        <v>44517</v>
      </c>
      <c r="AD25" s="2">
        <v>44705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 s="1" customFormat="1" ht="15.5" x14ac:dyDescent="0.35">
      <c r="A26" s="1" t="s">
        <v>0</v>
      </c>
      <c r="B26" s="1" t="s">
        <v>14</v>
      </c>
      <c r="C26" s="1">
        <v>5</v>
      </c>
      <c r="D26" s="1" t="s">
        <v>73</v>
      </c>
      <c r="E26" s="1" t="s">
        <v>74</v>
      </c>
      <c r="F26" s="2">
        <v>44508</v>
      </c>
      <c r="G26" s="19">
        <v>2021</v>
      </c>
      <c r="H26" s="2" t="s">
        <v>2</v>
      </c>
      <c r="I26" s="19">
        <v>2022</v>
      </c>
      <c r="J26" s="2" t="s">
        <v>2</v>
      </c>
      <c r="K26" s="4" t="s">
        <v>3</v>
      </c>
      <c r="L26" s="1">
        <v>3.3000000000000002E-2</v>
      </c>
      <c r="M26" s="1">
        <v>3.6760000000000002</v>
      </c>
      <c r="N26" s="1">
        <v>0.05</v>
      </c>
      <c r="O26" s="1">
        <v>2.5000000000000001E-3</v>
      </c>
      <c r="P26" s="1">
        <v>3.7389999999999999</v>
      </c>
      <c r="Q26" s="1">
        <v>9.7000000000000003E-2</v>
      </c>
      <c r="S26" s="1">
        <v>10.1</v>
      </c>
      <c r="T26" s="1">
        <v>8.4</v>
      </c>
      <c r="V26" s="1">
        <v>100</v>
      </c>
      <c r="W26" s="1">
        <v>673</v>
      </c>
      <c r="X26" s="1">
        <v>4.5999999999999996</v>
      </c>
      <c r="Y26" s="1" t="s">
        <v>66</v>
      </c>
      <c r="Z26" s="1" t="s">
        <v>4</v>
      </c>
      <c r="AA26" s="2">
        <v>44608</v>
      </c>
      <c r="AB26" s="2"/>
      <c r="AC26" s="2">
        <v>44517</v>
      </c>
      <c r="AD26" s="2">
        <v>44705</v>
      </c>
      <c r="AE26" s="2"/>
      <c r="AF26" s="2"/>
      <c r="AG26" s="2"/>
    </row>
    <row r="27" spans="1:136" s="1" customFormat="1" ht="15.5" x14ac:dyDescent="0.35">
      <c r="A27" s="1" t="s">
        <v>0</v>
      </c>
      <c r="B27" s="2" t="s">
        <v>43</v>
      </c>
      <c r="C27" s="1">
        <v>6</v>
      </c>
      <c r="D27" s="1" t="s">
        <v>75</v>
      </c>
      <c r="E27" s="1" t="s">
        <v>76</v>
      </c>
      <c r="F27" s="2">
        <v>44508</v>
      </c>
      <c r="G27" s="19">
        <v>2021</v>
      </c>
      <c r="H27" s="2" t="s">
        <v>2</v>
      </c>
      <c r="I27" s="19">
        <v>2022</v>
      </c>
      <c r="J27" s="2" t="s">
        <v>2</v>
      </c>
      <c r="K27" s="4" t="s">
        <v>3</v>
      </c>
      <c r="L27" s="1">
        <v>3.7999999999999999E-2</v>
      </c>
      <c r="M27" s="1">
        <v>3.5350000000000001</v>
      </c>
      <c r="N27" s="1">
        <v>3.9E-2</v>
      </c>
      <c r="O27" s="1">
        <v>1.0200000000000001E-2</v>
      </c>
      <c r="P27" s="1">
        <v>3.56</v>
      </c>
      <c r="Q27" s="1">
        <v>0.104</v>
      </c>
      <c r="S27" s="1">
        <v>9.8000000000000007</v>
      </c>
      <c r="T27" s="1">
        <v>8.48</v>
      </c>
      <c r="V27" s="1">
        <v>99.7</v>
      </c>
      <c r="W27" s="1">
        <v>684</v>
      </c>
      <c r="X27" s="1">
        <v>4.24</v>
      </c>
      <c r="Z27" s="1" t="s">
        <v>4</v>
      </c>
      <c r="AA27" s="2">
        <v>44608</v>
      </c>
      <c r="AB27" s="2"/>
      <c r="AC27" s="2">
        <v>44517</v>
      </c>
      <c r="AD27" s="2">
        <v>44705</v>
      </c>
    </row>
    <row r="28" spans="1:136" s="1" customFormat="1" ht="15.5" x14ac:dyDescent="0.35">
      <c r="A28" s="1" t="s">
        <v>0</v>
      </c>
      <c r="B28" s="2" t="s">
        <v>1</v>
      </c>
      <c r="C28" s="1">
        <v>1</v>
      </c>
      <c r="D28" s="1" t="s">
        <v>77</v>
      </c>
      <c r="E28" s="1" t="s">
        <v>78</v>
      </c>
      <c r="F28" s="2">
        <v>44532</v>
      </c>
      <c r="G28" s="19">
        <v>2021</v>
      </c>
      <c r="H28" s="2" t="s">
        <v>2</v>
      </c>
      <c r="I28" s="19">
        <v>2022</v>
      </c>
      <c r="J28" s="2" t="s">
        <v>2</v>
      </c>
      <c r="K28" s="4" t="s">
        <v>3</v>
      </c>
      <c r="L28" s="1">
        <v>3.0000000000000001E-3</v>
      </c>
      <c r="M28" s="1">
        <v>3.407</v>
      </c>
      <c r="N28" s="1">
        <v>6.0000000000000001E-3</v>
      </c>
      <c r="O28" s="1">
        <v>5.0000000000000001E-3</v>
      </c>
      <c r="P28" s="1">
        <v>3.8809999999999998</v>
      </c>
      <c r="Q28" s="1">
        <v>5.0000000000000001E-3</v>
      </c>
      <c r="S28" s="1">
        <v>6.8</v>
      </c>
      <c r="T28" s="1">
        <v>8.32</v>
      </c>
      <c r="V28" s="1">
        <v>108.7</v>
      </c>
      <c r="W28" s="1">
        <v>677</v>
      </c>
      <c r="X28" s="1">
        <v>1.1499999999999999</v>
      </c>
      <c r="Z28" s="1" t="s">
        <v>4</v>
      </c>
      <c r="AA28" s="2">
        <v>44608</v>
      </c>
      <c r="AB28" s="2"/>
      <c r="AC28" s="2">
        <v>44845</v>
      </c>
      <c r="AD28" s="2">
        <v>44705</v>
      </c>
    </row>
    <row r="29" spans="1:136" s="1" customFormat="1" ht="15.5" x14ac:dyDescent="0.35">
      <c r="A29" s="1" t="s">
        <v>0</v>
      </c>
      <c r="B29" s="2" t="s">
        <v>5</v>
      </c>
      <c r="C29" s="1">
        <v>2</v>
      </c>
      <c r="D29" s="1" t="s">
        <v>79</v>
      </c>
      <c r="E29" s="1" t="s">
        <v>80</v>
      </c>
      <c r="F29" s="2">
        <v>44532</v>
      </c>
      <c r="G29" s="19">
        <v>2021</v>
      </c>
      <c r="H29" s="2" t="s">
        <v>2</v>
      </c>
      <c r="I29" s="19">
        <v>2022</v>
      </c>
      <c r="J29" s="2" t="s">
        <v>2</v>
      </c>
      <c r="K29" s="4" t="s">
        <v>3</v>
      </c>
      <c r="L29" s="1">
        <v>1.5E-3</v>
      </c>
      <c r="M29" s="1">
        <v>2.9540000000000002</v>
      </c>
      <c r="N29" s="1">
        <v>5.0000000000000001E-3</v>
      </c>
      <c r="O29" s="1">
        <v>5.0000000000000001E-3</v>
      </c>
      <c r="P29" s="1">
        <v>3.327</v>
      </c>
      <c r="Q29" s="1">
        <v>5.0000000000000001E-3</v>
      </c>
      <c r="S29" s="1">
        <v>7.1</v>
      </c>
      <c r="T29" s="1">
        <v>8.39</v>
      </c>
      <c r="V29" s="1">
        <v>109.8</v>
      </c>
      <c r="W29" s="1">
        <v>543.5</v>
      </c>
      <c r="X29" s="1">
        <v>1.93</v>
      </c>
      <c r="Z29" s="1" t="s">
        <v>4</v>
      </c>
      <c r="AA29" s="2">
        <v>44608</v>
      </c>
      <c r="AB29" s="2"/>
      <c r="AC29" s="2">
        <v>44845</v>
      </c>
      <c r="AD29" s="2">
        <v>44705</v>
      </c>
    </row>
    <row r="30" spans="1:136" s="1" customFormat="1" ht="15.5" x14ac:dyDescent="0.35">
      <c r="A30" s="1" t="s">
        <v>0</v>
      </c>
      <c r="B30" s="1" t="s">
        <v>9</v>
      </c>
      <c r="C30" s="1">
        <v>3</v>
      </c>
      <c r="D30" s="1" t="s">
        <v>81</v>
      </c>
      <c r="E30" s="1" t="s">
        <v>82</v>
      </c>
      <c r="F30" s="2">
        <v>44532</v>
      </c>
      <c r="G30" s="19">
        <v>2021</v>
      </c>
      <c r="H30" s="2" t="s">
        <v>2</v>
      </c>
      <c r="I30" s="19">
        <v>2022</v>
      </c>
      <c r="J30" s="2" t="s">
        <v>2</v>
      </c>
      <c r="K30" s="4" t="s">
        <v>3</v>
      </c>
      <c r="L30" s="1">
        <v>1.5E-3</v>
      </c>
      <c r="M30" s="1">
        <v>1.897</v>
      </c>
      <c r="N30" s="1">
        <v>8.9999999999999993E-3</v>
      </c>
      <c r="O30" s="1">
        <v>5.0000000000000001E-3</v>
      </c>
      <c r="P30" s="1">
        <v>2.649</v>
      </c>
      <c r="Q30" s="1">
        <v>1.6E-2</v>
      </c>
      <c r="S30" s="1">
        <v>7.4</v>
      </c>
      <c r="T30" s="1">
        <v>8.67</v>
      </c>
      <c r="V30" s="1">
        <v>134.30000000000001</v>
      </c>
      <c r="W30" s="1">
        <v>434.8</v>
      </c>
      <c r="X30" s="1">
        <v>4.8600000000000003</v>
      </c>
      <c r="Y30" s="1" t="s">
        <v>83</v>
      </c>
      <c r="Z30" s="1" t="s">
        <v>4</v>
      </c>
      <c r="AA30" s="2">
        <v>44608</v>
      </c>
      <c r="AB30" s="2"/>
      <c r="AC30" s="2">
        <v>44845</v>
      </c>
      <c r="AD30" s="2">
        <v>44705</v>
      </c>
    </row>
    <row r="31" spans="1:136" s="1" customFormat="1" ht="15.5" x14ac:dyDescent="0.35">
      <c r="A31" s="1" t="s">
        <v>0</v>
      </c>
      <c r="B31" s="2" t="s">
        <v>10</v>
      </c>
      <c r="C31" s="1">
        <v>4</v>
      </c>
      <c r="D31" s="1" t="s">
        <v>84</v>
      </c>
      <c r="E31" s="1" t="s">
        <v>85</v>
      </c>
      <c r="F31" s="2">
        <v>44532</v>
      </c>
      <c r="G31" s="19">
        <v>2021</v>
      </c>
      <c r="H31" s="2" t="s">
        <v>2</v>
      </c>
      <c r="I31" s="19">
        <v>2022</v>
      </c>
      <c r="J31" s="2" t="s">
        <v>2</v>
      </c>
      <c r="K31" s="4" t="s">
        <v>3</v>
      </c>
      <c r="L31" s="1">
        <v>0.02</v>
      </c>
      <c r="M31" s="1">
        <v>1.24</v>
      </c>
      <c r="N31" s="1">
        <v>5.0000000000000001E-3</v>
      </c>
      <c r="O31" s="1">
        <v>4.0000000000000001E-3</v>
      </c>
      <c r="P31" s="1">
        <v>1.351</v>
      </c>
      <c r="Q31" s="1">
        <v>2.1000000000000001E-2</v>
      </c>
      <c r="S31" s="1">
        <v>6.8</v>
      </c>
      <c r="T31" s="1">
        <v>8.09</v>
      </c>
      <c r="V31" s="1">
        <v>108.2</v>
      </c>
      <c r="W31" s="1">
        <v>537</v>
      </c>
      <c r="X31" s="1">
        <v>3.98</v>
      </c>
      <c r="Z31" s="1" t="s">
        <v>4</v>
      </c>
      <c r="AA31" s="2">
        <v>44608</v>
      </c>
      <c r="AB31" s="2"/>
      <c r="AC31" s="2">
        <v>44845</v>
      </c>
      <c r="AD31" s="2">
        <v>44705</v>
      </c>
    </row>
    <row r="32" spans="1:136" s="7" customFormat="1" ht="15.5" x14ac:dyDescent="0.35">
      <c r="A32" s="1" t="s">
        <v>0</v>
      </c>
      <c r="B32" s="1" t="s">
        <v>14</v>
      </c>
      <c r="C32" s="1">
        <v>5</v>
      </c>
      <c r="D32" s="1" t="s">
        <v>86</v>
      </c>
      <c r="E32" s="1" t="s">
        <v>87</v>
      </c>
      <c r="F32" s="2">
        <v>44532</v>
      </c>
      <c r="G32" s="19">
        <v>2021</v>
      </c>
      <c r="H32" s="2" t="s">
        <v>2</v>
      </c>
      <c r="I32" s="19">
        <v>2022</v>
      </c>
      <c r="J32" s="2" t="s">
        <v>2</v>
      </c>
      <c r="K32" s="4" t="s">
        <v>3</v>
      </c>
      <c r="L32" s="1">
        <v>0.01</v>
      </c>
      <c r="M32" s="1">
        <v>2.6339999999999999</v>
      </c>
      <c r="N32" s="1">
        <v>7.0000000000000001E-3</v>
      </c>
      <c r="O32" s="1">
        <v>5.0000000000000001E-3</v>
      </c>
      <c r="P32" s="1">
        <v>3.359</v>
      </c>
      <c r="Q32" s="1">
        <v>5.6000000000000001E-2</v>
      </c>
      <c r="R32" s="1"/>
      <c r="S32" s="1">
        <v>6.2</v>
      </c>
      <c r="T32" s="1">
        <v>8.1999999999999993</v>
      </c>
      <c r="U32" s="1"/>
      <c r="V32" s="1">
        <v>104</v>
      </c>
      <c r="W32" s="1">
        <v>711</v>
      </c>
      <c r="X32" s="1">
        <v>2.4500000000000002</v>
      </c>
      <c r="Y32" s="1"/>
      <c r="Z32" s="1" t="s">
        <v>4</v>
      </c>
      <c r="AA32" s="2">
        <v>44608</v>
      </c>
      <c r="AB32" s="2"/>
      <c r="AC32" s="2">
        <v>44845</v>
      </c>
      <c r="AD32" s="2">
        <v>44705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33" s="1" customFormat="1" ht="15.5" x14ac:dyDescent="0.35">
      <c r="A33" s="1" t="s">
        <v>0</v>
      </c>
      <c r="B33" s="2" t="s">
        <v>43</v>
      </c>
      <c r="C33" s="1">
        <v>6</v>
      </c>
      <c r="D33" s="1" t="s">
        <v>88</v>
      </c>
      <c r="E33" s="1" t="s">
        <v>89</v>
      </c>
      <c r="F33" s="2">
        <v>44532</v>
      </c>
      <c r="G33" s="19">
        <v>2021</v>
      </c>
      <c r="H33" s="2" t="s">
        <v>2</v>
      </c>
      <c r="I33" s="19">
        <v>2022</v>
      </c>
      <c r="J33" s="2" t="s">
        <v>2</v>
      </c>
      <c r="K33" s="4" t="s">
        <v>3</v>
      </c>
      <c r="L33" s="1">
        <v>1.6E-2</v>
      </c>
      <c r="M33" s="1">
        <v>2.3650000000000002</v>
      </c>
      <c r="N33" s="1">
        <v>8.9999999999999993E-3</v>
      </c>
      <c r="O33" s="1">
        <v>1E-3</v>
      </c>
      <c r="P33" s="1">
        <v>3.0550000000000002</v>
      </c>
      <c r="Q33" s="1">
        <v>6.4000000000000001E-2</v>
      </c>
      <c r="S33" s="1">
        <v>5.9</v>
      </c>
      <c r="T33" s="1">
        <v>8.6999999999999993</v>
      </c>
      <c r="V33" s="1">
        <v>108.6</v>
      </c>
      <c r="W33" s="1">
        <v>715</v>
      </c>
      <c r="X33" s="1">
        <v>2.54</v>
      </c>
      <c r="Z33" s="1" t="s">
        <v>4</v>
      </c>
      <c r="AA33" s="2">
        <v>44608</v>
      </c>
      <c r="AB33" s="2"/>
      <c r="AC33" s="2">
        <v>44845</v>
      </c>
      <c r="AD33" s="2">
        <v>44705</v>
      </c>
    </row>
    <row r="34" spans="1:33" s="1" customFormat="1" ht="15.5" x14ac:dyDescent="0.35">
      <c r="A34" s="1" t="s">
        <v>0</v>
      </c>
      <c r="B34" s="2" t="s">
        <v>1</v>
      </c>
      <c r="C34" s="1">
        <v>1</v>
      </c>
      <c r="D34" s="1" t="s">
        <v>90</v>
      </c>
      <c r="E34" s="1" t="s">
        <v>91</v>
      </c>
      <c r="F34" s="2">
        <v>44550</v>
      </c>
      <c r="G34" s="19">
        <v>2021</v>
      </c>
      <c r="H34" s="2" t="s">
        <v>92</v>
      </c>
      <c r="I34" s="19">
        <v>2022</v>
      </c>
      <c r="J34" s="2" t="s">
        <v>2</v>
      </c>
      <c r="K34" s="4" t="s">
        <v>3</v>
      </c>
      <c r="L34" s="1">
        <v>3.0000000000000001E-3</v>
      </c>
      <c r="M34" s="1">
        <v>5.4640000000000004</v>
      </c>
      <c r="N34" s="1">
        <v>1.4999999999999999E-2</v>
      </c>
      <c r="O34" s="1">
        <v>8.0000000000000002E-3</v>
      </c>
      <c r="P34" s="1">
        <v>5.9379999999999997</v>
      </c>
      <c r="Q34" s="1">
        <v>2.9000000000000001E-2</v>
      </c>
      <c r="S34" s="1">
        <v>5.4</v>
      </c>
      <c r="T34" s="1">
        <v>8.5399999999999991</v>
      </c>
      <c r="V34" s="1">
        <v>127</v>
      </c>
      <c r="W34" s="1">
        <v>631</v>
      </c>
      <c r="X34" s="1">
        <v>4.0999999999999996</v>
      </c>
      <c r="Z34" s="1" t="s">
        <v>4</v>
      </c>
      <c r="AA34" s="2">
        <v>44608</v>
      </c>
      <c r="AB34" s="2"/>
      <c r="AC34" s="2">
        <v>44845</v>
      </c>
      <c r="AD34" s="2">
        <v>44705</v>
      </c>
    </row>
    <row r="35" spans="1:33" s="1" customFormat="1" ht="15.5" x14ac:dyDescent="0.35">
      <c r="A35" s="1" t="s">
        <v>0</v>
      </c>
      <c r="B35" s="2" t="s">
        <v>5</v>
      </c>
      <c r="C35" s="1">
        <v>2</v>
      </c>
      <c r="D35" s="1" t="s">
        <v>93</v>
      </c>
      <c r="E35" s="1" t="s">
        <v>94</v>
      </c>
      <c r="F35" s="2">
        <v>44550</v>
      </c>
      <c r="G35" s="19">
        <v>2021</v>
      </c>
      <c r="H35" s="2" t="s">
        <v>92</v>
      </c>
      <c r="I35" s="19">
        <v>2022</v>
      </c>
      <c r="J35" s="2" t="s">
        <v>2</v>
      </c>
      <c r="K35" s="4" t="s">
        <v>3</v>
      </c>
      <c r="L35" s="1">
        <v>1.5E-3</v>
      </c>
      <c r="M35" s="1">
        <v>2.883</v>
      </c>
      <c r="N35" s="1">
        <v>1.0999999999999999E-2</v>
      </c>
      <c r="O35" s="1">
        <v>7.0000000000000001E-3</v>
      </c>
      <c r="P35" s="1">
        <v>3.2429999999999999</v>
      </c>
      <c r="Q35" s="1">
        <v>5.0000000000000001E-3</v>
      </c>
      <c r="S35" s="1">
        <v>6.3</v>
      </c>
      <c r="T35" s="1">
        <v>8.36</v>
      </c>
      <c r="V35" s="1">
        <v>114</v>
      </c>
      <c r="W35" s="1">
        <v>598</v>
      </c>
      <c r="X35" s="1">
        <v>2.5099999999999998</v>
      </c>
      <c r="Z35" s="1" t="s">
        <v>4</v>
      </c>
      <c r="AA35" s="2">
        <v>44608</v>
      </c>
      <c r="AB35" s="2"/>
      <c r="AC35" s="2">
        <v>44845</v>
      </c>
      <c r="AD35" s="2">
        <v>44705</v>
      </c>
    </row>
    <row r="36" spans="1:33" s="1" customFormat="1" ht="15.5" x14ac:dyDescent="0.35">
      <c r="A36" s="1" t="s">
        <v>0</v>
      </c>
      <c r="B36" s="1" t="s">
        <v>9</v>
      </c>
      <c r="C36" s="1">
        <v>3</v>
      </c>
      <c r="D36" s="1" t="s">
        <v>95</v>
      </c>
      <c r="E36" s="1" t="s">
        <v>96</v>
      </c>
      <c r="F36" s="2">
        <v>44550</v>
      </c>
      <c r="G36" s="19">
        <v>2021</v>
      </c>
      <c r="H36" s="2" t="s">
        <v>92</v>
      </c>
      <c r="I36" s="19">
        <v>2022</v>
      </c>
      <c r="J36" s="2" t="s">
        <v>2</v>
      </c>
      <c r="K36" s="4" t="s">
        <v>3</v>
      </c>
      <c r="L36" s="1">
        <v>9.7000000000000003E-2</v>
      </c>
      <c r="M36" s="1">
        <v>2.88</v>
      </c>
      <c r="N36" s="1">
        <v>6.0000000000000001E-3</v>
      </c>
      <c r="O36" s="1">
        <v>6.0000000000000001E-3</v>
      </c>
      <c r="P36" s="1">
        <v>3.242</v>
      </c>
      <c r="Q36" s="1">
        <v>0.1</v>
      </c>
      <c r="S36" s="1">
        <v>5.8</v>
      </c>
      <c r="T36" s="1">
        <v>8.4</v>
      </c>
      <c r="V36" s="1">
        <v>111</v>
      </c>
      <c r="W36" s="1">
        <v>543</v>
      </c>
      <c r="X36" s="1">
        <v>2</v>
      </c>
      <c r="Z36" s="1" t="s">
        <v>4</v>
      </c>
      <c r="AA36" s="2">
        <v>44608</v>
      </c>
      <c r="AB36" s="2"/>
      <c r="AC36" s="2">
        <v>44845</v>
      </c>
      <c r="AD36" s="2">
        <v>44705</v>
      </c>
    </row>
    <row r="37" spans="1:33" s="1" customFormat="1" ht="15.5" x14ac:dyDescent="0.35">
      <c r="A37" s="1" t="s">
        <v>0</v>
      </c>
      <c r="B37" s="2" t="s">
        <v>10</v>
      </c>
      <c r="C37" s="1">
        <v>4</v>
      </c>
      <c r="D37" s="1" t="s">
        <v>97</v>
      </c>
      <c r="E37" s="1" t="s">
        <v>98</v>
      </c>
      <c r="F37" s="2">
        <v>44550</v>
      </c>
      <c r="G37" s="19">
        <v>2021</v>
      </c>
      <c r="H37" s="2" t="s">
        <v>92</v>
      </c>
      <c r="I37" s="19">
        <v>2022</v>
      </c>
      <c r="J37" s="2" t="s">
        <v>2</v>
      </c>
      <c r="K37" s="4" t="s">
        <v>3</v>
      </c>
      <c r="L37" s="1">
        <v>1.5E-3</v>
      </c>
      <c r="M37" s="1">
        <v>1.69</v>
      </c>
      <c r="N37" s="1">
        <v>1.2999999999999999E-2</v>
      </c>
      <c r="O37" s="1">
        <v>1.0999999999999999E-2</v>
      </c>
      <c r="P37" s="1">
        <v>1.768</v>
      </c>
      <c r="Q37" s="1">
        <v>0.01</v>
      </c>
      <c r="S37" s="1">
        <v>5.6</v>
      </c>
      <c r="T37" s="1">
        <v>8.5</v>
      </c>
      <c r="V37" s="1">
        <v>109</v>
      </c>
      <c r="W37" s="1">
        <v>531</v>
      </c>
      <c r="X37" s="1">
        <v>4.9000000000000004</v>
      </c>
      <c r="Z37" s="1" t="s">
        <v>4</v>
      </c>
      <c r="AA37" s="2">
        <v>44608</v>
      </c>
      <c r="AB37" s="2"/>
      <c r="AC37" s="2">
        <v>44845</v>
      </c>
      <c r="AD37" s="2">
        <v>44705</v>
      </c>
    </row>
    <row r="38" spans="1:33" s="1" customFormat="1" ht="15.5" x14ac:dyDescent="0.35">
      <c r="A38" s="1" t="s">
        <v>0</v>
      </c>
      <c r="B38" s="1" t="s">
        <v>14</v>
      </c>
      <c r="C38" s="1">
        <v>5</v>
      </c>
      <c r="D38" s="1" t="s">
        <v>99</v>
      </c>
      <c r="E38" s="1" t="s">
        <v>100</v>
      </c>
      <c r="F38" s="2">
        <v>44550</v>
      </c>
      <c r="G38" s="19">
        <v>2021</v>
      </c>
      <c r="H38" s="2" t="s">
        <v>92</v>
      </c>
      <c r="I38" s="19">
        <v>2022</v>
      </c>
      <c r="J38" s="2" t="s">
        <v>2</v>
      </c>
      <c r="K38" s="4" t="s">
        <v>3</v>
      </c>
      <c r="L38" s="1">
        <v>2.4E-2</v>
      </c>
      <c r="M38" s="1">
        <v>4.9749999999999996</v>
      </c>
      <c r="N38" s="1">
        <v>2.8000000000000001E-2</v>
      </c>
      <c r="O38" s="1">
        <v>4.8000000000000001E-2</v>
      </c>
      <c r="P38" s="1">
        <v>6.452</v>
      </c>
      <c r="Q38" s="1">
        <v>0.152</v>
      </c>
      <c r="S38" s="1">
        <v>5.2</v>
      </c>
      <c r="T38" s="1">
        <v>8.43</v>
      </c>
      <c r="V38" s="1">
        <v>102</v>
      </c>
      <c r="W38" s="1">
        <v>577</v>
      </c>
      <c r="X38" s="1">
        <v>42</v>
      </c>
      <c r="Z38" s="1" t="s">
        <v>4</v>
      </c>
      <c r="AA38" s="2">
        <v>44608</v>
      </c>
      <c r="AB38" s="2"/>
      <c r="AC38" s="2">
        <v>44845</v>
      </c>
      <c r="AD38" s="2">
        <v>44705</v>
      </c>
    </row>
    <row r="39" spans="1:33" s="1" customFormat="1" ht="15.5" x14ac:dyDescent="0.35">
      <c r="A39" s="1" t="s">
        <v>0</v>
      </c>
      <c r="B39" s="2" t="s">
        <v>43</v>
      </c>
      <c r="C39" s="1">
        <v>6</v>
      </c>
      <c r="D39" s="1" t="s">
        <v>101</v>
      </c>
      <c r="E39" s="1" t="s">
        <v>102</v>
      </c>
      <c r="F39" s="2">
        <v>44550</v>
      </c>
      <c r="G39" s="19">
        <v>2021</v>
      </c>
      <c r="H39" s="2" t="s">
        <v>92</v>
      </c>
      <c r="I39" s="19">
        <v>2022</v>
      </c>
      <c r="J39" s="2" t="s">
        <v>2</v>
      </c>
      <c r="K39" s="4" t="s">
        <v>3</v>
      </c>
      <c r="L39" s="1">
        <v>3.7999999999999999E-2</v>
      </c>
      <c r="M39" s="1">
        <v>4.8719999999999999</v>
      </c>
      <c r="N39" s="1">
        <v>2.5000000000000001E-2</v>
      </c>
      <c r="O39" s="1">
        <v>7.0000000000000007E-2</v>
      </c>
      <c r="P39" s="1">
        <v>7.0590000000000002</v>
      </c>
      <c r="Q39" s="1">
        <v>0.21099999999999999</v>
      </c>
      <c r="S39" s="1">
        <v>5.3</v>
      </c>
      <c r="T39" s="1">
        <v>8.44</v>
      </c>
      <c r="V39" s="1">
        <v>96.6</v>
      </c>
      <c r="W39" s="1">
        <v>543</v>
      </c>
      <c r="X39" s="1">
        <v>60</v>
      </c>
      <c r="Z39" s="1" t="s">
        <v>4</v>
      </c>
      <c r="AA39" s="2">
        <v>44608</v>
      </c>
      <c r="AB39" s="2"/>
      <c r="AC39" s="2">
        <v>44845</v>
      </c>
      <c r="AD39" s="2">
        <v>44705</v>
      </c>
      <c r="AE39" s="2"/>
      <c r="AF39" s="2"/>
      <c r="AG39" s="2"/>
    </row>
    <row r="40" spans="1:33" s="1" customFormat="1" ht="15.5" x14ac:dyDescent="0.35">
      <c r="A40" s="1" t="s">
        <v>0</v>
      </c>
      <c r="B40" s="2" t="s">
        <v>1</v>
      </c>
      <c r="C40" s="1">
        <v>1</v>
      </c>
      <c r="D40" s="1" t="s">
        <v>103</v>
      </c>
      <c r="E40" s="1" t="s">
        <v>104</v>
      </c>
      <c r="F40" s="2">
        <v>44564</v>
      </c>
      <c r="G40" s="19">
        <v>2022</v>
      </c>
      <c r="H40" s="2" t="s">
        <v>92</v>
      </c>
      <c r="I40" s="19">
        <v>2022</v>
      </c>
      <c r="J40" s="2" t="s">
        <v>92</v>
      </c>
      <c r="K40" s="4" t="s">
        <v>3</v>
      </c>
      <c r="L40" s="1">
        <v>1.4E-2</v>
      </c>
      <c r="M40" s="1">
        <v>4.55</v>
      </c>
      <c r="N40" s="1">
        <v>1.2E-2</v>
      </c>
      <c r="O40" s="1">
        <v>1.4999999999999999E-2</v>
      </c>
      <c r="P40" s="1">
        <v>5.1150000000000002</v>
      </c>
      <c r="Q40" s="1">
        <v>0.13900000000000001</v>
      </c>
      <c r="S40" s="1">
        <v>4</v>
      </c>
      <c r="T40" s="1">
        <v>8.19</v>
      </c>
      <c r="V40" s="1">
        <v>101.6</v>
      </c>
      <c r="W40" s="1">
        <v>457.8</v>
      </c>
      <c r="X40" s="1">
        <v>31.5</v>
      </c>
      <c r="Y40" s="1" t="s">
        <v>105</v>
      </c>
      <c r="Z40" s="1" t="s">
        <v>4</v>
      </c>
      <c r="AA40" s="2">
        <v>44608</v>
      </c>
      <c r="AB40" s="2">
        <v>44599</v>
      </c>
      <c r="AC40" s="2">
        <v>44845</v>
      </c>
      <c r="AD40" s="2">
        <v>44705</v>
      </c>
    </row>
    <row r="41" spans="1:33" s="1" customFormat="1" ht="15.5" x14ac:dyDescent="0.35">
      <c r="A41" s="1" t="s">
        <v>0</v>
      </c>
      <c r="B41" s="2" t="s">
        <v>5</v>
      </c>
      <c r="C41" s="1">
        <v>2</v>
      </c>
      <c r="D41" s="1" t="s">
        <v>106</v>
      </c>
      <c r="E41" s="1" t="s">
        <v>107</v>
      </c>
      <c r="F41" s="2">
        <v>44564</v>
      </c>
      <c r="G41" s="19">
        <v>2022</v>
      </c>
      <c r="H41" s="2" t="s">
        <v>92</v>
      </c>
      <c r="I41" s="19">
        <v>2022</v>
      </c>
      <c r="J41" s="2" t="s">
        <v>92</v>
      </c>
      <c r="K41" s="4" t="s">
        <v>3</v>
      </c>
      <c r="L41" s="1">
        <v>1.2E-2</v>
      </c>
      <c r="M41" s="1">
        <v>2.601</v>
      </c>
      <c r="N41" s="1">
        <v>1.2999999999999999E-2</v>
      </c>
      <c r="O41" s="1">
        <v>2.4E-2</v>
      </c>
      <c r="P41" s="1">
        <v>3.367</v>
      </c>
      <c r="Q41" s="1">
        <v>0.128</v>
      </c>
      <c r="S41" s="1">
        <v>6</v>
      </c>
      <c r="T41" s="1">
        <v>7.91</v>
      </c>
      <c r="V41" s="1">
        <v>72.400000000000006</v>
      </c>
      <c r="W41" s="1">
        <v>440.8</v>
      </c>
      <c r="X41" s="1">
        <v>46.5</v>
      </c>
      <c r="Z41" s="1" t="s">
        <v>4</v>
      </c>
      <c r="AA41" s="2">
        <v>44608</v>
      </c>
      <c r="AB41" s="2">
        <v>44599</v>
      </c>
      <c r="AC41" s="2">
        <v>44845</v>
      </c>
      <c r="AD41" s="2">
        <v>44705</v>
      </c>
    </row>
    <row r="42" spans="1:33" s="1" customFormat="1" ht="15.5" x14ac:dyDescent="0.35">
      <c r="A42" s="1" t="s">
        <v>0</v>
      </c>
      <c r="B42" s="1" t="s">
        <v>9</v>
      </c>
      <c r="C42" s="1">
        <v>3</v>
      </c>
      <c r="D42" s="1" t="s">
        <v>108</v>
      </c>
      <c r="E42" s="1" t="s">
        <v>109</v>
      </c>
      <c r="F42" s="2">
        <v>44564</v>
      </c>
      <c r="G42" s="19">
        <v>2022</v>
      </c>
      <c r="H42" s="2" t="s">
        <v>92</v>
      </c>
      <c r="I42" s="19">
        <v>2022</v>
      </c>
      <c r="J42" s="2" t="s">
        <v>92</v>
      </c>
      <c r="K42" s="4" t="s">
        <v>3</v>
      </c>
      <c r="L42" s="1">
        <v>2.1000000000000001E-2</v>
      </c>
      <c r="M42" s="1">
        <v>3.1680000000000001</v>
      </c>
      <c r="N42" s="1">
        <v>1.9E-2</v>
      </c>
      <c r="O42" s="1">
        <v>0.02</v>
      </c>
      <c r="P42" s="1">
        <v>3.0790000000000002</v>
      </c>
      <c r="Q42" s="1">
        <v>0.129</v>
      </c>
      <c r="S42" s="1">
        <v>5.0999999999999996</v>
      </c>
      <c r="T42" s="1">
        <v>8.1300000000000008</v>
      </c>
      <c r="V42" s="1">
        <v>78</v>
      </c>
      <c r="W42" s="1">
        <v>397.4</v>
      </c>
      <c r="X42" s="1">
        <v>93</v>
      </c>
      <c r="Y42" s="1" t="s">
        <v>110</v>
      </c>
      <c r="Z42" s="1" t="s">
        <v>4</v>
      </c>
      <c r="AA42" s="2">
        <v>44608</v>
      </c>
      <c r="AB42" s="2">
        <v>44599</v>
      </c>
      <c r="AC42" s="2">
        <v>44845</v>
      </c>
      <c r="AD42" s="2">
        <v>44705</v>
      </c>
    </row>
    <row r="43" spans="1:33" s="1" customFormat="1" ht="15.5" x14ac:dyDescent="0.35">
      <c r="A43" s="1" t="s">
        <v>0</v>
      </c>
      <c r="B43" s="2" t="s">
        <v>10</v>
      </c>
      <c r="C43" s="1">
        <v>4</v>
      </c>
      <c r="D43" s="1" t="s">
        <v>111</v>
      </c>
      <c r="E43" s="1" t="s">
        <v>112</v>
      </c>
      <c r="F43" s="2">
        <v>44564</v>
      </c>
      <c r="G43" s="19">
        <v>2022</v>
      </c>
      <c r="H43" s="2" t="s">
        <v>92</v>
      </c>
      <c r="I43" s="19">
        <v>2022</v>
      </c>
      <c r="J43" s="2" t="s">
        <v>92</v>
      </c>
      <c r="K43" s="4" t="s">
        <v>3</v>
      </c>
      <c r="L43" s="1">
        <v>0.06</v>
      </c>
      <c r="M43" s="1">
        <v>2.91</v>
      </c>
      <c r="N43" s="1">
        <v>2.1000000000000001E-2</v>
      </c>
      <c r="O43" s="1">
        <v>3.6999999999999998E-2</v>
      </c>
      <c r="P43" s="1">
        <v>3.827</v>
      </c>
      <c r="Q43" s="1">
        <v>0.25800000000000001</v>
      </c>
      <c r="S43" s="1">
        <v>5.7</v>
      </c>
      <c r="T43" s="1">
        <v>8.09</v>
      </c>
      <c r="V43" s="1">
        <v>85.6</v>
      </c>
      <c r="W43" s="1">
        <v>337.3</v>
      </c>
      <c r="X43" s="1">
        <v>126.5</v>
      </c>
      <c r="Y43" s="1" t="s">
        <v>113</v>
      </c>
      <c r="Z43" s="1" t="s">
        <v>4</v>
      </c>
      <c r="AA43" s="2">
        <v>44608</v>
      </c>
      <c r="AB43" s="2">
        <v>44599</v>
      </c>
      <c r="AC43" s="2">
        <v>44845</v>
      </c>
      <c r="AD43" s="2">
        <v>44705</v>
      </c>
    </row>
    <row r="44" spans="1:33" s="1" customFormat="1" ht="15" customHeight="1" x14ac:dyDescent="0.35">
      <c r="A44" s="1" t="s">
        <v>0</v>
      </c>
      <c r="B44" s="1" t="s">
        <v>14</v>
      </c>
      <c r="C44" s="1">
        <v>5</v>
      </c>
      <c r="D44" s="1" t="s">
        <v>114</v>
      </c>
      <c r="E44" s="1" t="s">
        <v>115</v>
      </c>
      <c r="F44" s="2">
        <v>44564</v>
      </c>
      <c r="G44" s="19">
        <v>2022</v>
      </c>
      <c r="H44" s="2" t="s">
        <v>92</v>
      </c>
      <c r="I44" s="19">
        <v>2022</v>
      </c>
      <c r="J44" s="2" t="s">
        <v>92</v>
      </c>
      <c r="K44" s="4" t="s">
        <v>3</v>
      </c>
      <c r="L44" s="1">
        <v>0.04</v>
      </c>
      <c r="M44" s="1">
        <v>3.831</v>
      </c>
      <c r="N44" s="1">
        <v>4.7E-2</v>
      </c>
      <c r="O44" s="1">
        <v>5.6000000000000001E-2</v>
      </c>
      <c r="P44" s="1">
        <v>4.4850000000000003</v>
      </c>
      <c r="Q44" s="1">
        <v>0.19800000000000001</v>
      </c>
      <c r="S44" s="1">
        <v>4.2</v>
      </c>
      <c r="T44" s="1">
        <v>8.14</v>
      </c>
      <c r="V44" s="1">
        <v>98.2</v>
      </c>
      <c r="W44" s="1">
        <v>407.9</v>
      </c>
      <c r="X44" s="1">
        <v>90.5</v>
      </c>
      <c r="Y44" s="1" t="s">
        <v>116</v>
      </c>
      <c r="Z44" s="1" t="s">
        <v>4</v>
      </c>
      <c r="AA44" s="2">
        <v>44608</v>
      </c>
      <c r="AB44" s="2">
        <v>44599</v>
      </c>
      <c r="AC44" s="2">
        <v>44739</v>
      </c>
      <c r="AD44" s="2">
        <v>44705</v>
      </c>
    </row>
    <row r="45" spans="1:33" s="1" customFormat="1" ht="15" customHeight="1" x14ac:dyDescent="0.35">
      <c r="A45" s="1" t="s">
        <v>0</v>
      </c>
      <c r="B45" s="2" t="s">
        <v>43</v>
      </c>
      <c r="C45" s="1">
        <v>6</v>
      </c>
      <c r="D45" s="1" t="s">
        <v>117</v>
      </c>
      <c r="E45" s="1" t="s">
        <v>118</v>
      </c>
      <c r="F45" s="2">
        <v>44564</v>
      </c>
      <c r="G45" s="19">
        <v>2022</v>
      </c>
      <c r="H45" s="2" t="s">
        <v>92</v>
      </c>
      <c r="I45" s="19">
        <v>2022</v>
      </c>
      <c r="J45" s="2" t="s">
        <v>92</v>
      </c>
      <c r="K45" s="4" t="s">
        <v>3</v>
      </c>
      <c r="L45" s="1">
        <v>6.4000000000000001E-2</v>
      </c>
      <c r="M45" s="1">
        <v>3.653</v>
      </c>
      <c r="N45" s="1">
        <v>7.3999999999999996E-2</v>
      </c>
      <c r="O45" s="1">
        <v>6.7000000000000004E-2</v>
      </c>
      <c r="P45" s="1">
        <v>4.524</v>
      </c>
      <c r="Q45" s="1">
        <v>0.25600000000000001</v>
      </c>
      <c r="S45" s="1">
        <v>4.3</v>
      </c>
      <c r="T45" s="1">
        <v>8.15</v>
      </c>
      <c r="V45" s="1">
        <v>97.7</v>
      </c>
      <c r="W45" s="1">
        <v>392.3</v>
      </c>
      <c r="X45" s="1">
        <v>108.5</v>
      </c>
      <c r="Y45" s="1" t="s">
        <v>119</v>
      </c>
      <c r="Z45" s="1" t="s">
        <v>4</v>
      </c>
      <c r="AA45" s="2">
        <v>44608</v>
      </c>
      <c r="AB45" s="2">
        <v>44599</v>
      </c>
      <c r="AC45" s="2">
        <v>44739</v>
      </c>
      <c r="AD45" s="2">
        <v>44705</v>
      </c>
    </row>
    <row r="46" spans="1:33" s="1" customFormat="1" ht="15.5" x14ac:dyDescent="0.35">
      <c r="A46" s="3" t="s">
        <v>0</v>
      </c>
      <c r="B46" s="3" t="s">
        <v>120</v>
      </c>
      <c r="C46" s="3">
        <v>1</v>
      </c>
      <c r="D46" s="1" t="s">
        <v>121</v>
      </c>
      <c r="E46" s="3" t="s">
        <v>122</v>
      </c>
      <c r="F46" s="4">
        <v>44613</v>
      </c>
      <c r="G46" s="19">
        <v>2022</v>
      </c>
      <c r="H46" s="2" t="s">
        <v>92</v>
      </c>
      <c r="I46" s="19">
        <v>2022</v>
      </c>
      <c r="J46" s="2" t="s">
        <v>92</v>
      </c>
      <c r="K46" s="4" t="s">
        <v>3</v>
      </c>
      <c r="L46" s="1">
        <v>0.04</v>
      </c>
      <c r="M46" s="1">
        <v>3.907</v>
      </c>
      <c r="N46" s="3"/>
      <c r="O46" s="1">
        <v>1.2999999999999999E-2</v>
      </c>
      <c r="P46" s="3">
        <v>5.6509999999999998</v>
      </c>
      <c r="Q46" s="3">
        <v>9.6000000000000002E-2</v>
      </c>
      <c r="R46" s="3"/>
      <c r="S46" s="1">
        <v>3.5</v>
      </c>
      <c r="T46" s="1">
        <v>8.4</v>
      </c>
      <c r="U46" s="1">
        <v>13.1</v>
      </c>
      <c r="V46" s="1">
        <v>99</v>
      </c>
      <c r="W46" s="1">
        <v>536</v>
      </c>
      <c r="X46" s="1">
        <v>9.1999999999999993</v>
      </c>
      <c r="Y46" s="1" t="s">
        <v>123</v>
      </c>
      <c r="Z46" s="1" t="s">
        <v>4</v>
      </c>
      <c r="AA46" s="2">
        <v>44725</v>
      </c>
      <c r="AB46" s="2">
        <v>44739</v>
      </c>
      <c r="AC46" s="2">
        <v>44739</v>
      </c>
    </row>
    <row r="47" spans="1:33" s="1" customFormat="1" ht="15.5" x14ac:dyDescent="0.35">
      <c r="A47" s="3" t="s">
        <v>0</v>
      </c>
      <c r="B47" s="3" t="s">
        <v>124</v>
      </c>
      <c r="C47" s="3">
        <v>2</v>
      </c>
      <c r="D47" s="1" t="s">
        <v>125</v>
      </c>
      <c r="E47" s="3" t="s">
        <v>126</v>
      </c>
      <c r="F47" s="4">
        <v>44613</v>
      </c>
      <c r="G47" s="19">
        <v>2022</v>
      </c>
      <c r="H47" s="2" t="s">
        <v>92</v>
      </c>
      <c r="I47" s="19">
        <v>2022</v>
      </c>
      <c r="J47" s="2" t="s">
        <v>92</v>
      </c>
      <c r="K47" s="4" t="s">
        <v>3</v>
      </c>
      <c r="L47" s="1">
        <v>0.17199999999999999</v>
      </c>
      <c r="M47" s="1">
        <v>3.3420000000000001</v>
      </c>
      <c r="N47" s="3"/>
      <c r="O47" s="1">
        <v>3.2000000000000001E-2</v>
      </c>
      <c r="P47" s="3">
        <v>4.8789999999999996</v>
      </c>
      <c r="Q47" s="3">
        <v>0.36599999999999999</v>
      </c>
      <c r="R47" s="3"/>
      <c r="S47" s="1">
        <v>4.4000000000000004</v>
      </c>
      <c r="T47" s="1">
        <v>7.9</v>
      </c>
      <c r="U47" s="1">
        <v>11.5</v>
      </c>
      <c r="V47" s="1">
        <v>89</v>
      </c>
      <c r="W47" s="1">
        <v>370</v>
      </c>
      <c r="X47" s="1">
        <v>40</v>
      </c>
      <c r="Y47" s="1" t="s">
        <v>127</v>
      </c>
      <c r="Z47" s="1" t="s">
        <v>4</v>
      </c>
      <c r="AA47" s="2">
        <v>44725</v>
      </c>
      <c r="AB47" s="2">
        <v>44739</v>
      </c>
      <c r="AC47" s="2">
        <v>44739</v>
      </c>
    </row>
    <row r="48" spans="1:33" s="1" customFormat="1" ht="15" customHeight="1" x14ac:dyDescent="0.35">
      <c r="A48" s="1" t="s">
        <v>0</v>
      </c>
      <c r="B48" s="1" t="s">
        <v>9</v>
      </c>
      <c r="C48" s="1">
        <v>3</v>
      </c>
      <c r="D48" s="1" t="s">
        <v>128</v>
      </c>
      <c r="E48" s="1" t="s">
        <v>129</v>
      </c>
      <c r="F48" s="2">
        <v>44613</v>
      </c>
      <c r="G48" s="19">
        <v>2022</v>
      </c>
      <c r="H48" s="2" t="s">
        <v>92</v>
      </c>
      <c r="I48" s="19">
        <v>2022</v>
      </c>
      <c r="J48" s="2" t="s">
        <v>92</v>
      </c>
      <c r="K48" s="4" t="s">
        <v>3</v>
      </c>
      <c r="L48" s="1">
        <v>0.17799999999999999</v>
      </c>
      <c r="M48" s="1">
        <v>3.117</v>
      </c>
      <c r="O48" s="1">
        <v>2.9000000000000001E-2</v>
      </c>
      <c r="P48" s="3">
        <v>4.9420000000000002</v>
      </c>
      <c r="Q48" s="3">
        <v>0.36099999999999999</v>
      </c>
      <c r="R48" s="3"/>
      <c r="S48" s="1">
        <v>2.9</v>
      </c>
      <c r="T48" s="1">
        <v>7.8</v>
      </c>
      <c r="U48" s="1">
        <v>11.6</v>
      </c>
      <c r="V48" s="1">
        <v>86</v>
      </c>
      <c r="W48" s="1">
        <v>339</v>
      </c>
      <c r="X48" s="1">
        <v>35</v>
      </c>
      <c r="Y48" s="1" t="s">
        <v>130</v>
      </c>
      <c r="Z48" s="1" t="s">
        <v>4</v>
      </c>
      <c r="AA48" s="2">
        <v>44725</v>
      </c>
      <c r="AB48" s="2">
        <v>44739</v>
      </c>
      <c r="AC48" s="2">
        <v>44739</v>
      </c>
    </row>
    <row r="49" spans="1:30" s="1" customFormat="1" ht="15.5" x14ac:dyDescent="0.35">
      <c r="A49" s="3" t="s">
        <v>0</v>
      </c>
      <c r="B49" s="3" t="s">
        <v>131</v>
      </c>
      <c r="C49" s="3">
        <v>4</v>
      </c>
      <c r="D49" s="1" t="s">
        <v>132</v>
      </c>
      <c r="E49" s="3" t="s">
        <v>133</v>
      </c>
      <c r="F49" s="4">
        <v>44613</v>
      </c>
      <c r="G49" s="19">
        <v>2022</v>
      </c>
      <c r="H49" s="2" t="s">
        <v>92</v>
      </c>
      <c r="I49" s="19">
        <v>2022</v>
      </c>
      <c r="J49" s="2" t="s">
        <v>92</v>
      </c>
      <c r="K49" s="4" t="s">
        <v>3</v>
      </c>
      <c r="L49" s="1">
        <v>0.17199999999999999</v>
      </c>
      <c r="M49" s="1">
        <v>3.242</v>
      </c>
      <c r="N49" s="3"/>
      <c r="O49" s="1">
        <v>0.13</v>
      </c>
      <c r="P49" s="3">
        <v>4.5</v>
      </c>
      <c r="Q49" s="3">
        <v>0.38100000000000001</v>
      </c>
      <c r="R49" s="3"/>
      <c r="S49" s="1">
        <v>2.9</v>
      </c>
      <c r="T49" s="1">
        <v>7.7</v>
      </c>
      <c r="U49" s="1">
        <v>12.9</v>
      </c>
      <c r="V49" s="1">
        <v>96</v>
      </c>
      <c r="W49" s="1">
        <v>350</v>
      </c>
      <c r="X49" s="1">
        <v>118</v>
      </c>
      <c r="Y49" s="1" t="s">
        <v>130</v>
      </c>
      <c r="Z49" s="1" t="s">
        <v>4</v>
      </c>
      <c r="AA49" s="2">
        <v>44725</v>
      </c>
      <c r="AB49" s="2">
        <v>44739</v>
      </c>
      <c r="AC49" s="2">
        <v>44739</v>
      </c>
    </row>
    <row r="50" spans="1:30" s="1" customFormat="1" ht="15.5" x14ac:dyDescent="0.35">
      <c r="A50" s="3" t="s">
        <v>0</v>
      </c>
      <c r="B50" s="3" t="s">
        <v>134</v>
      </c>
      <c r="C50" s="3">
        <v>5</v>
      </c>
      <c r="D50" s="1" t="s">
        <v>135</v>
      </c>
      <c r="E50" s="3" t="s">
        <v>136</v>
      </c>
      <c r="F50" s="4">
        <v>44613</v>
      </c>
      <c r="G50" s="19">
        <v>2022</v>
      </c>
      <c r="H50" s="2" t="s">
        <v>92</v>
      </c>
      <c r="I50" s="19">
        <v>2022</v>
      </c>
      <c r="J50" s="2" t="s">
        <v>92</v>
      </c>
      <c r="K50" s="4" t="s">
        <v>3</v>
      </c>
      <c r="L50" s="1">
        <v>6.3E-2</v>
      </c>
      <c r="M50" s="1">
        <v>3.2290000000000001</v>
      </c>
      <c r="N50" s="3"/>
      <c r="O50" s="1">
        <v>7.6999999999999999E-2</v>
      </c>
      <c r="P50" s="3">
        <v>4.8310000000000004</v>
      </c>
      <c r="Q50" s="3">
        <v>0.24199999999999999</v>
      </c>
      <c r="R50" s="3"/>
      <c r="S50" s="1">
        <v>2.5</v>
      </c>
      <c r="T50" s="1">
        <v>8.3000000000000007</v>
      </c>
      <c r="U50" s="1">
        <v>12.5</v>
      </c>
      <c r="V50" s="1">
        <v>92</v>
      </c>
      <c r="W50" s="1">
        <v>470</v>
      </c>
      <c r="X50" s="1">
        <v>50</v>
      </c>
      <c r="Y50" s="1" t="s">
        <v>137</v>
      </c>
      <c r="Z50" s="1" t="s">
        <v>4</v>
      </c>
      <c r="AA50" s="2">
        <v>44725</v>
      </c>
      <c r="AB50" s="2">
        <v>44739</v>
      </c>
      <c r="AC50" s="2">
        <v>44739</v>
      </c>
    </row>
    <row r="51" spans="1:30" s="1" customFormat="1" ht="15.5" x14ac:dyDescent="0.35">
      <c r="A51" s="1" t="s">
        <v>0</v>
      </c>
      <c r="B51" s="1" t="s">
        <v>138</v>
      </c>
      <c r="C51" s="1">
        <v>6</v>
      </c>
      <c r="D51" s="1" t="s">
        <v>139</v>
      </c>
      <c r="E51" s="1" t="s">
        <v>140</v>
      </c>
      <c r="F51" s="2">
        <v>44613</v>
      </c>
      <c r="G51" s="19">
        <v>2022</v>
      </c>
      <c r="H51" s="2" t="s">
        <v>92</v>
      </c>
      <c r="I51" s="19">
        <v>2022</v>
      </c>
      <c r="J51" s="2" t="s">
        <v>92</v>
      </c>
      <c r="K51" s="4" t="s">
        <v>3</v>
      </c>
      <c r="L51" s="1">
        <v>0.13400000000000001</v>
      </c>
      <c r="M51" s="1">
        <v>2.8889999999999998</v>
      </c>
      <c r="O51" s="1">
        <v>9.4E-2</v>
      </c>
      <c r="P51" s="1">
        <v>4.82</v>
      </c>
      <c r="Q51" s="1">
        <v>0.318</v>
      </c>
      <c r="S51" s="1">
        <v>3.9</v>
      </c>
      <c r="T51" s="1">
        <v>8.4</v>
      </c>
      <c r="U51" s="1">
        <v>12.8</v>
      </c>
      <c r="V51" s="1">
        <v>90</v>
      </c>
      <c r="W51" s="1">
        <v>451</v>
      </c>
      <c r="X51" s="1">
        <v>60</v>
      </c>
      <c r="Z51" s="1" t="s">
        <v>4</v>
      </c>
      <c r="AA51" s="2">
        <v>44725</v>
      </c>
      <c r="AB51" s="2">
        <v>44741</v>
      </c>
      <c r="AC51" s="2">
        <v>44739</v>
      </c>
    </row>
    <row r="52" spans="1:30" s="1" customFormat="1" ht="15.5" x14ac:dyDescent="0.35">
      <c r="A52" s="1" t="s">
        <v>0</v>
      </c>
      <c r="B52" s="1" t="s">
        <v>120</v>
      </c>
      <c r="C52" s="1">
        <v>1</v>
      </c>
      <c r="D52" s="1" t="s">
        <v>141</v>
      </c>
      <c r="E52" s="1" t="s">
        <v>142</v>
      </c>
      <c r="F52" s="2">
        <v>44641</v>
      </c>
      <c r="G52" s="19">
        <v>2022</v>
      </c>
      <c r="H52" s="2" t="s">
        <v>143</v>
      </c>
      <c r="I52" s="19">
        <v>2022</v>
      </c>
      <c r="J52" s="2" t="s">
        <v>92</v>
      </c>
      <c r="K52" s="4" t="s">
        <v>3</v>
      </c>
      <c r="L52" s="1">
        <v>1.5E-3</v>
      </c>
      <c r="M52" s="1">
        <v>5.0039999999999996</v>
      </c>
      <c r="N52" s="1">
        <v>8.0000000000000002E-3</v>
      </c>
      <c r="O52" s="1">
        <v>3.0000000000000001E-3</v>
      </c>
      <c r="P52" s="1">
        <v>5.8579999999999997</v>
      </c>
      <c r="Q52" s="1">
        <v>5.0000000000000001E-3</v>
      </c>
      <c r="S52" s="1">
        <v>10.3</v>
      </c>
      <c r="T52" s="1">
        <v>8.66</v>
      </c>
      <c r="U52" s="1">
        <v>15.01</v>
      </c>
      <c r="V52" s="1">
        <v>133.4</v>
      </c>
      <c r="W52" s="1">
        <v>569</v>
      </c>
      <c r="X52" s="1">
        <v>3.8</v>
      </c>
      <c r="Z52" s="1" t="s">
        <v>4</v>
      </c>
      <c r="AA52" s="2">
        <v>44727</v>
      </c>
      <c r="AB52" s="2">
        <v>44739</v>
      </c>
      <c r="AC52" s="2">
        <v>44739</v>
      </c>
      <c r="AD52" s="2">
        <v>44705</v>
      </c>
    </row>
    <row r="53" spans="1:30" s="1" customFormat="1" ht="15.5" x14ac:dyDescent="0.35">
      <c r="A53" s="1" t="s">
        <v>0</v>
      </c>
      <c r="B53" s="1" t="s">
        <v>124</v>
      </c>
      <c r="C53" s="1">
        <v>2</v>
      </c>
      <c r="D53" s="1" t="s">
        <v>144</v>
      </c>
      <c r="E53" s="1" t="s">
        <v>145</v>
      </c>
      <c r="F53" s="2">
        <v>44641</v>
      </c>
      <c r="G53" s="19">
        <v>2022</v>
      </c>
      <c r="H53" s="2" t="s">
        <v>143</v>
      </c>
      <c r="I53" s="19">
        <v>2022</v>
      </c>
      <c r="J53" s="2" t="s">
        <v>92</v>
      </c>
      <c r="K53" s="4" t="s">
        <v>3</v>
      </c>
      <c r="L53" s="1">
        <v>1.5E-3</v>
      </c>
      <c r="M53" s="1">
        <v>2.911</v>
      </c>
      <c r="N53" s="1">
        <v>8.0000000000000002E-3</v>
      </c>
      <c r="O53" s="1">
        <v>3.0000000000000001E-3</v>
      </c>
      <c r="P53" s="1">
        <v>4.0640000000000001</v>
      </c>
      <c r="Q53" s="1">
        <v>5.0000000000000001E-3</v>
      </c>
      <c r="S53" s="1">
        <v>10.7</v>
      </c>
      <c r="T53" s="1">
        <v>8.23</v>
      </c>
      <c r="U53" s="1">
        <v>13.93</v>
      </c>
      <c r="V53" s="1">
        <v>123.5</v>
      </c>
      <c r="W53" s="1">
        <v>571</v>
      </c>
      <c r="X53" s="1">
        <v>5.62</v>
      </c>
      <c r="Z53" s="1" t="s">
        <v>4</v>
      </c>
      <c r="AA53" s="2">
        <v>44727</v>
      </c>
      <c r="AB53" s="2">
        <v>44739</v>
      </c>
      <c r="AC53" s="2">
        <v>44739</v>
      </c>
      <c r="AD53" s="2">
        <v>44705</v>
      </c>
    </row>
    <row r="54" spans="1:30" s="1" customFormat="1" ht="15.5" x14ac:dyDescent="0.35">
      <c r="A54" s="1" t="s">
        <v>0</v>
      </c>
      <c r="B54" s="1" t="s">
        <v>9</v>
      </c>
      <c r="C54" s="1">
        <v>3</v>
      </c>
      <c r="D54" s="1" t="s">
        <v>146</v>
      </c>
      <c r="E54" s="1" t="s">
        <v>147</v>
      </c>
      <c r="F54" s="2">
        <v>44641</v>
      </c>
      <c r="G54" s="19">
        <v>2022</v>
      </c>
      <c r="H54" s="2" t="s">
        <v>143</v>
      </c>
      <c r="I54" s="19">
        <v>2022</v>
      </c>
      <c r="J54" s="2" t="s">
        <v>92</v>
      </c>
      <c r="K54" s="4" t="s">
        <v>3</v>
      </c>
      <c r="L54" s="1">
        <v>1.5E-3</v>
      </c>
      <c r="M54" s="1">
        <v>2.5449999999999999</v>
      </c>
      <c r="N54" s="1">
        <v>1.7000000000000001E-2</v>
      </c>
      <c r="O54" s="1">
        <v>2E-3</v>
      </c>
      <c r="P54" s="1">
        <v>2.8490000000000002</v>
      </c>
      <c r="Q54" s="1">
        <v>5.0000000000000001E-3</v>
      </c>
      <c r="S54" s="1">
        <v>12.5</v>
      </c>
      <c r="T54" s="1">
        <v>8.9499999999999993</v>
      </c>
      <c r="U54" s="1">
        <v>23.12</v>
      </c>
      <c r="V54" s="1">
        <v>218.6</v>
      </c>
      <c r="W54" s="1">
        <v>513</v>
      </c>
      <c r="X54" s="1">
        <v>7.65</v>
      </c>
      <c r="Z54" s="1" t="s">
        <v>4</v>
      </c>
      <c r="AA54" s="2">
        <v>44727</v>
      </c>
      <c r="AB54" s="2">
        <v>44739</v>
      </c>
      <c r="AC54" s="2">
        <v>44739</v>
      </c>
      <c r="AD54" s="2">
        <v>44705</v>
      </c>
    </row>
    <row r="55" spans="1:30" s="1" customFormat="1" ht="15.5" x14ac:dyDescent="0.35">
      <c r="A55" s="1" t="s">
        <v>0</v>
      </c>
      <c r="B55" s="1" t="s">
        <v>131</v>
      </c>
      <c r="C55" s="1">
        <v>4</v>
      </c>
      <c r="D55" s="1" t="s">
        <v>148</v>
      </c>
      <c r="E55" s="1" t="s">
        <v>149</v>
      </c>
      <c r="F55" s="2">
        <v>44641</v>
      </c>
      <c r="G55" s="19">
        <v>2022</v>
      </c>
      <c r="H55" s="2" t="s">
        <v>143</v>
      </c>
      <c r="I55" s="19">
        <v>2022</v>
      </c>
      <c r="J55" s="2" t="s">
        <v>92</v>
      </c>
      <c r="K55" s="4" t="s">
        <v>3</v>
      </c>
      <c r="L55" s="1">
        <v>4.0000000000000001E-3</v>
      </c>
      <c r="M55" s="1">
        <v>2.516</v>
      </c>
      <c r="N55" s="1">
        <v>8.9999999999999993E-3</v>
      </c>
      <c r="O55" s="1">
        <v>1.0999999999999999E-2</v>
      </c>
      <c r="P55" s="1">
        <v>3.5670000000000002</v>
      </c>
      <c r="Q55" s="1">
        <v>9.4E-2</v>
      </c>
      <c r="S55" s="1">
        <v>14.7</v>
      </c>
      <c r="T55" s="1">
        <v>8.82</v>
      </c>
      <c r="U55" s="1">
        <v>14.95</v>
      </c>
      <c r="V55" s="1">
        <v>147.6</v>
      </c>
      <c r="W55" s="1">
        <v>383</v>
      </c>
      <c r="X55" s="1">
        <v>25.6</v>
      </c>
      <c r="Z55" s="1" t="s">
        <v>4</v>
      </c>
      <c r="AA55" s="2">
        <v>44727</v>
      </c>
      <c r="AB55" s="2">
        <v>44739</v>
      </c>
      <c r="AC55" s="2">
        <v>44739</v>
      </c>
      <c r="AD55" s="2">
        <v>44705</v>
      </c>
    </row>
    <row r="56" spans="1:30" s="1" customFormat="1" ht="15.5" x14ac:dyDescent="0.35">
      <c r="A56" s="1" t="s">
        <v>0</v>
      </c>
      <c r="B56" s="1" t="s">
        <v>134</v>
      </c>
      <c r="C56" s="1">
        <v>5</v>
      </c>
      <c r="D56" s="1" t="s">
        <v>150</v>
      </c>
      <c r="E56" s="1" t="s">
        <v>151</v>
      </c>
      <c r="F56" s="2">
        <v>44641</v>
      </c>
      <c r="G56" s="19">
        <v>2022</v>
      </c>
      <c r="H56" s="2" t="s">
        <v>143</v>
      </c>
      <c r="I56" s="19">
        <v>2022</v>
      </c>
      <c r="J56" s="2" t="s">
        <v>92</v>
      </c>
      <c r="K56" s="4" t="s">
        <v>3</v>
      </c>
      <c r="L56" s="1">
        <v>1.4999999999999999E-2</v>
      </c>
      <c r="M56" s="1">
        <v>4.3609999999999998</v>
      </c>
      <c r="N56" s="1">
        <v>1.7000000000000001E-2</v>
      </c>
      <c r="O56" s="1">
        <v>2.3E-2</v>
      </c>
      <c r="P56" s="1">
        <v>5.609</v>
      </c>
      <c r="Q56" s="1">
        <v>0.1</v>
      </c>
      <c r="S56" s="1">
        <v>10.4</v>
      </c>
      <c r="T56" s="1">
        <v>8.42</v>
      </c>
      <c r="U56" s="1">
        <v>12.26</v>
      </c>
      <c r="V56" s="1">
        <v>109.6</v>
      </c>
      <c r="W56" s="1">
        <v>571</v>
      </c>
      <c r="X56" s="1">
        <v>36.24</v>
      </c>
      <c r="Z56" s="1" t="s">
        <v>4</v>
      </c>
      <c r="AA56" s="2">
        <v>44727</v>
      </c>
      <c r="AB56" s="2">
        <v>44739</v>
      </c>
      <c r="AC56" s="2">
        <v>44739</v>
      </c>
      <c r="AD56" s="2">
        <v>44705</v>
      </c>
    </row>
    <row r="57" spans="1:30" s="1" customFormat="1" ht="15.5" x14ac:dyDescent="0.35">
      <c r="A57" s="1" t="s">
        <v>0</v>
      </c>
      <c r="B57" s="1" t="s">
        <v>138</v>
      </c>
      <c r="C57" s="1">
        <v>6</v>
      </c>
      <c r="D57" s="1" t="s">
        <v>152</v>
      </c>
      <c r="E57" s="1" t="s">
        <v>153</v>
      </c>
      <c r="F57" s="2">
        <v>44641</v>
      </c>
      <c r="G57" s="19">
        <v>2022</v>
      </c>
      <c r="H57" s="2" t="s">
        <v>143</v>
      </c>
      <c r="I57" s="19">
        <v>2022</v>
      </c>
      <c r="J57" s="2" t="s">
        <v>92</v>
      </c>
      <c r="K57" s="4" t="s">
        <v>3</v>
      </c>
      <c r="L57" s="1">
        <v>2.5000000000000001E-2</v>
      </c>
      <c r="M57" s="1">
        <v>4.133</v>
      </c>
      <c r="N57" s="1">
        <v>2.1999999999999999E-2</v>
      </c>
      <c r="O57" s="1">
        <v>3.5000000000000003E-2</v>
      </c>
      <c r="P57" s="1">
        <v>5.0510000000000002</v>
      </c>
      <c r="Q57" s="1">
        <v>0.17799999999999999</v>
      </c>
      <c r="S57" s="1">
        <v>10.4</v>
      </c>
      <c r="T57" s="1">
        <v>8.3699999999999992</v>
      </c>
      <c r="U57" s="1">
        <v>11.39</v>
      </c>
      <c r="V57" s="1">
        <v>102</v>
      </c>
      <c r="W57" s="1">
        <v>563</v>
      </c>
      <c r="X57" s="1">
        <v>49.75</v>
      </c>
      <c r="Z57" s="1" t="s">
        <v>4</v>
      </c>
      <c r="AA57" s="2">
        <v>44727</v>
      </c>
      <c r="AB57" s="2">
        <v>44739</v>
      </c>
      <c r="AC57" s="2">
        <v>44739</v>
      </c>
      <c r="AD57" s="2">
        <v>44705</v>
      </c>
    </row>
    <row r="58" spans="1:30" s="1" customFormat="1" ht="15.5" x14ac:dyDescent="0.35">
      <c r="A58" s="1" t="s">
        <v>0</v>
      </c>
      <c r="B58" s="1" t="s">
        <v>120</v>
      </c>
      <c r="C58" s="1">
        <v>1</v>
      </c>
      <c r="D58" s="1" t="s">
        <v>154</v>
      </c>
      <c r="E58" s="1" t="s">
        <v>155</v>
      </c>
      <c r="F58" s="2">
        <v>44670</v>
      </c>
      <c r="G58" s="19">
        <v>2022</v>
      </c>
      <c r="H58" s="2" t="s">
        <v>143</v>
      </c>
      <c r="I58" s="19">
        <v>2022</v>
      </c>
      <c r="J58" s="2" t="s">
        <v>143</v>
      </c>
      <c r="K58" s="4" t="s">
        <v>3</v>
      </c>
      <c r="L58" s="1">
        <v>4.8000000000000001E-2</v>
      </c>
      <c r="M58" s="1">
        <v>4.62</v>
      </c>
      <c r="N58" s="1">
        <v>4.6199999999999998E-2</v>
      </c>
      <c r="O58" s="1">
        <v>5.0000000000000001E-3</v>
      </c>
      <c r="P58" s="1">
        <v>5.0270000000000001</v>
      </c>
      <c r="Q58" s="1">
        <v>5.0000000000000001E-3</v>
      </c>
      <c r="S58" s="1">
        <v>8.1</v>
      </c>
      <c r="T58" s="1">
        <v>8.32</v>
      </c>
      <c r="U58" s="1">
        <v>12.77</v>
      </c>
      <c r="V58" s="1">
        <v>109</v>
      </c>
      <c r="W58" s="1">
        <v>629</v>
      </c>
      <c r="X58" s="1">
        <v>2.65</v>
      </c>
      <c r="Z58" s="1" t="s">
        <v>4</v>
      </c>
      <c r="AA58" s="2">
        <v>44725</v>
      </c>
      <c r="AB58" s="2">
        <v>44741</v>
      </c>
      <c r="AC58" s="2">
        <v>44824</v>
      </c>
    </row>
    <row r="59" spans="1:30" s="1" customFormat="1" ht="15.5" x14ac:dyDescent="0.35">
      <c r="A59" s="3" t="s">
        <v>0</v>
      </c>
      <c r="B59" s="3" t="s">
        <v>124</v>
      </c>
      <c r="C59" s="3">
        <v>2</v>
      </c>
      <c r="D59" s="1" t="s">
        <v>156</v>
      </c>
      <c r="E59" s="3" t="s">
        <v>157</v>
      </c>
      <c r="F59" s="4">
        <v>44670</v>
      </c>
      <c r="G59" s="19">
        <v>2022</v>
      </c>
      <c r="H59" s="2" t="s">
        <v>143</v>
      </c>
      <c r="I59" s="19">
        <v>2022</v>
      </c>
      <c r="J59" s="2" t="s">
        <v>143</v>
      </c>
      <c r="K59" s="4" t="s">
        <v>3</v>
      </c>
      <c r="L59" s="1">
        <v>4.0000000000000001E-3</v>
      </c>
      <c r="M59" s="1">
        <v>2.4750000000000001</v>
      </c>
      <c r="N59" s="3">
        <v>7.7000000000000002E-3</v>
      </c>
      <c r="O59" s="1">
        <v>1.7999999999999999E-2</v>
      </c>
      <c r="P59" s="1">
        <v>3.94</v>
      </c>
      <c r="Q59" s="1">
        <v>5.0000000000000001E-3</v>
      </c>
      <c r="S59" s="1">
        <v>9.1</v>
      </c>
      <c r="T59" s="1">
        <v>8.2799999999999994</v>
      </c>
      <c r="U59" s="1">
        <v>13.88</v>
      </c>
      <c r="V59" s="1">
        <v>121</v>
      </c>
      <c r="W59" s="1">
        <v>589</v>
      </c>
      <c r="X59" s="1">
        <v>1.86</v>
      </c>
      <c r="Z59" s="1" t="s">
        <v>4</v>
      </c>
      <c r="AA59" s="2">
        <v>44725</v>
      </c>
      <c r="AB59" s="2">
        <v>44741</v>
      </c>
      <c r="AC59" s="2">
        <v>44824</v>
      </c>
    </row>
    <row r="60" spans="1:30" s="1" customFormat="1" ht="15.5" x14ac:dyDescent="0.35">
      <c r="A60" s="1" t="s">
        <v>0</v>
      </c>
      <c r="B60" s="1" t="s">
        <v>9</v>
      </c>
      <c r="C60" s="1">
        <v>3</v>
      </c>
      <c r="D60" s="1" t="s">
        <v>158</v>
      </c>
      <c r="E60" s="1" t="s">
        <v>159</v>
      </c>
      <c r="F60" s="2">
        <v>44670</v>
      </c>
      <c r="G60" s="19">
        <v>2022</v>
      </c>
      <c r="H60" s="2" t="s">
        <v>143</v>
      </c>
      <c r="I60" s="19">
        <v>2022</v>
      </c>
      <c r="J60" s="2" t="s">
        <v>143</v>
      </c>
      <c r="K60" s="4" t="s">
        <v>3</v>
      </c>
      <c r="L60" s="1">
        <v>7.4999999999999997E-2</v>
      </c>
      <c r="M60" s="1">
        <v>2.56</v>
      </c>
      <c r="N60" s="1">
        <v>0.45300000000000001</v>
      </c>
      <c r="O60" s="1">
        <v>1.4999999999999999E-2</v>
      </c>
      <c r="P60" s="1">
        <v>4.758</v>
      </c>
      <c r="Q60" s="1">
        <v>5.0000000000000001E-3</v>
      </c>
      <c r="S60" s="1">
        <v>10.4</v>
      </c>
      <c r="T60" s="1">
        <v>8.4600000000000009</v>
      </c>
      <c r="U60" s="1">
        <v>16.5</v>
      </c>
      <c r="V60" s="1">
        <v>150</v>
      </c>
      <c r="W60" s="1">
        <v>560</v>
      </c>
      <c r="X60" s="1">
        <v>4.5</v>
      </c>
      <c r="Z60" s="1" t="s">
        <v>4</v>
      </c>
      <c r="AA60" s="2">
        <v>44725</v>
      </c>
      <c r="AB60" s="2">
        <v>44741</v>
      </c>
      <c r="AC60" s="2">
        <v>44824</v>
      </c>
    </row>
    <row r="61" spans="1:30" s="1" customFormat="1" ht="15" customHeight="1" x14ac:dyDescent="0.35">
      <c r="A61" s="3" t="s">
        <v>0</v>
      </c>
      <c r="B61" s="3" t="s">
        <v>131</v>
      </c>
      <c r="C61" s="3">
        <v>4</v>
      </c>
      <c r="D61" s="1" t="s">
        <v>160</v>
      </c>
      <c r="E61" s="3" t="s">
        <v>161</v>
      </c>
      <c r="F61" s="4">
        <v>44670</v>
      </c>
      <c r="G61" s="19">
        <v>2022</v>
      </c>
      <c r="H61" s="2" t="s">
        <v>143</v>
      </c>
      <c r="I61" s="19">
        <v>2022</v>
      </c>
      <c r="J61" s="2" t="s">
        <v>143</v>
      </c>
      <c r="K61" s="4" t="s">
        <v>3</v>
      </c>
      <c r="L61" s="1">
        <v>1.5E-3</v>
      </c>
      <c r="M61" s="1">
        <v>1.157</v>
      </c>
      <c r="N61" s="3">
        <v>9.4E-2</v>
      </c>
      <c r="O61" s="1">
        <v>3.0000000000000001E-3</v>
      </c>
      <c r="P61" s="1">
        <v>3.0950000000000002</v>
      </c>
      <c r="Q61" s="1">
        <v>5.0000000000000001E-3</v>
      </c>
      <c r="S61" s="1">
        <v>11.5</v>
      </c>
      <c r="T61" s="1">
        <v>8.6999999999999993</v>
      </c>
      <c r="U61" s="1">
        <v>14.2</v>
      </c>
      <c r="V61" s="1">
        <v>131</v>
      </c>
      <c r="W61" s="1">
        <v>471</v>
      </c>
      <c r="X61" s="1">
        <v>4.9800000000000004</v>
      </c>
      <c r="Z61" s="1" t="s">
        <v>4</v>
      </c>
      <c r="AA61" s="2">
        <v>44725</v>
      </c>
      <c r="AB61" s="2">
        <v>44741</v>
      </c>
      <c r="AC61" s="2">
        <v>44824</v>
      </c>
    </row>
    <row r="62" spans="1:30" s="1" customFormat="1" ht="15.5" x14ac:dyDescent="0.35">
      <c r="A62" s="3" t="s">
        <v>0</v>
      </c>
      <c r="B62" s="3" t="s">
        <v>134</v>
      </c>
      <c r="C62" s="3">
        <v>5</v>
      </c>
      <c r="D62" s="1" t="s">
        <v>162</v>
      </c>
      <c r="E62" s="3" t="s">
        <v>163</v>
      </c>
      <c r="F62" s="4">
        <v>44670</v>
      </c>
      <c r="G62" s="19">
        <v>2022</v>
      </c>
      <c r="H62" s="2" t="s">
        <v>143</v>
      </c>
      <c r="I62" s="19">
        <v>2022</v>
      </c>
      <c r="J62" s="2" t="s">
        <v>143</v>
      </c>
      <c r="K62" s="4" t="s">
        <v>3</v>
      </c>
      <c r="L62" s="1">
        <v>1.2E-2</v>
      </c>
      <c r="M62" s="1">
        <v>1.5389999999999999</v>
      </c>
      <c r="N62" s="3">
        <v>6.4699999999999994E-2</v>
      </c>
      <c r="O62" s="1">
        <v>1.0999999999999999E-2</v>
      </c>
      <c r="P62" s="1">
        <v>4.6180000000000003</v>
      </c>
      <c r="Q62" s="1">
        <v>6.4000000000000001E-2</v>
      </c>
      <c r="S62" s="1">
        <v>8.5</v>
      </c>
      <c r="T62" s="1">
        <v>8.15</v>
      </c>
      <c r="U62" s="1">
        <v>12.16</v>
      </c>
      <c r="V62" s="1">
        <v>104.8</v>
      </c>
      <c r="W62" s="1">
        <v>599</v>
      </c>
      <c r="X62" s="1">
        <v>22.8</v>
      </c>
      <c r="Z62" s="1" t="s">
        <v>4</v>
      </c>
      <c r="AA62" s="2">
        <v>44725</v>
      </c>
      <c r="AB62" s="2">
        <v>44741</v>
      </c>
      <c r="AC62" s="2">
        <v>44824</v>
      </c>
    </row>
    <row r="63" spans="1:30" s="1" customFormat="1" ht="15.5" x14ac:dyDescent="0.35">
      <c r="A63" s="1" t="s">
        <v>0</v>
      </c>
      <c r="B63" s="1" t="s">
        <v>138</v>
      </c>
      <c r="C63" s="1">
        <v>6</v>
      </c>
      <c r="D63" s="1" t="s">
        <v>164</v>
      </c>
      <c r="E63" s="1" t="s">
        <v>165</v>
      </c>
      <c r="F63" s="2">
        <v>44670</v>
      </c>
      <c r="G63" s="19">
        <v>2022</v>
      </c>
      <c r="H63" s="2" t="s">
        <v>143</v>
      </c>
      <c r="I63" s="19">
        <v>2022</v>
      </c>
      <c r="J63" s="2" t="s">
        <v>143</v>
      </c>
      <c r="K63" s="4" t="s">
        <v>3</v>
      </c>
      <c r="L63" s="1">
        <v>2.5000000000000001E-2</v>
      </c>
      <c r="M63" s="1">
        <v>2.7069999999999999</v>
      </c>
      <c r="N63" s="1">
        <v>1.44E-2</v>
      </c>
      <c r="O63" s="1">
        <v>8.9999999999999993E-3</v>
      </c>
      <c r="P63" s="1">
        <v>4.5720000000000001</v>
      </c>
      <c r="Q63" s="1">
        <v>0.114</v>
      </c>
      <c r="S63" s="8">
        <v>9</v>
      </c>
      <c r="T63" s="1">
        <v>8.2100000000000009</v>
      </c>
      <c r="U63" s="1">
        <v>11.5</v>
      </c>
      <c r="V63" s="1">
        <v>99</v>
      </c>
      <c r="W63" s="1">
        <v>583</v>
      </c>
      <c r="X63" s="1">
        <v>28.8</v>
      </c>
      <c r="Z63" s="1" t="s">
        <v>4</v>
      </c>
      <c r="AA63" s="2">
        <v>44725</v>
      </c>
      <c r="AB63" s="2">
        <v>44741</v>
      </c>
      <c r="AC63" s="2">
        <v>44824</v>
      </c>
    </row>
    <row r="64" spans="1:30" s="1" customFormat="1" ht="15.5" x14ac:dyDescent="0.35">
      <c r="A64" s="1" t="s">
        <v>0</v>
      </c>
      <c r="B64" s="1" t="s">
        <v>120</v>
      </c>
      <c r="C64" s="1">
        <v>1</v>
      </c>
      <c r="D64" s="1" t="s">
        <v>166</v>
      </c>
      <c r="E64" s="1" t="s">
        <v>167</v>
      </c>
      <c r="F64" s="2">
        <v>44701</v>
      </c>
      <c r="G64" s="19">
        <v>2022</v>
      </c>
      <c r="H64" s="2" t="s">
        <v>143</v>
      </c>
      <c r="I64" s="19">
        <v>2022</v>
      </c>
      <c r="J64" s="2" t="s">
        <v>143</v>
      </c>
      <c r="K64" s="4" t="s">
        <v>3</v>
      </c>
      <c r="L64" s="1">
        <v>1.5E-3</v>
      </c>
      <c r="M64" s="1">
        <v>3.1110000000000002</v>
      </c>
      <c r="N64" s="1">
        <v>8.3999999999999995E-3</v>
      </c>
      <c r="O64" s="1">
        <v>4.0000000000000001E-3</v>
      </c>
      <c r="P64" s="3">
        <v>3.6520000000000001</v>
      </c>
      <c r="Q64" s="1">
        <v>5.0000000000000001E-3</v>
      </c>
      <c r="R64" s="3"/>
      <c r="S64" s="1">
        <v>17.3</v>
      </c>
      <c r="T64" s="1">
        <v>8.43</v>
      </c>
      <c r="U64" s="1">
        <v>10.18</v>
      </c>
      <c r="V64" s="1">
        <v>110.4</v>
      </c>
      <c r="W64" s="1">
        <v>608</v>
      </c>
      <c r="X64" s="1">
        <v>2.6</v>
      </c>
      <c r="Z64" s="1" t="s">
        <v>168</v>
      </c>
      <c r="AA64" s="2">
        <v>44727</v>
      </c>
      <c r="AB64" s="2">
        <v>44739</v>
      </c>
      <c r="AC64" s="2">
        <v>44824</v>
      </c>
    </row>
    <row r="65" spans="1:29" s="1" customFormat="1" ht="15.5" x14ac:dyDescent="0.35">
      <c r="A65" s="3" t="s">
        <v>0</v>
      </c>
      <c r="B65" s="3" t="s">
        <v>124</v>
      </c>
      <c r="C65" s="3">
        <v>2</v>
      </c>
      <c r="D65" s="1" t="s">
        <v>169</v>
      </c>
      <c r="E65" s="3" t="s">
        <v>170</v>
      </c>
      <c r="F65" s="4">
        <v>44701</v>
      </c>
      <c r="G65" s="19">
        <v>2022</v>
      </c>
      <c r="H65" s="2" t="s">
        <v>143</v>
      </c>
      <c r="I65" s="19">
        <v>2022</v>
      </c>
      <c r="J65" s="2" t="s">
        <v>143</v>
      </c>
      <c r="K65" s="4" t="s">
        <v>3</v>
      </c>
      <c r="L65" s="1">
        <v>1.5E-3</v>
      </c>
      <c r="M65" s="1">
        <v>2.4430000000000001</v>
      </c>
      <c r="N65" s="3">
        <v>5.3E-3</v>
      </c>
      <c r="O65" s="1">
        <v>7.0000000000000001E-3</v>
      </c>
      <c r="P65" s="3">
        <v>2.9780000000000002</v>
      </c>
      <c r="Q65" s="1">
        <v>5.0000000000000001E-3</v>
      </c>
      <c r="R65" s="3"/>
      <c r="S65" s="1">
        <v>15.5</v>
      </c>
      <c r="T65" s="1">
        <v>7.92</v>
      </c>
      <c r="U65" s="1">
        <v>17.75</v>
      </c>
      <c r="V65" s="1">
        <v>179.1</v>
      </c>
      <c r="W65" s="1">
        <v>622</v>
      </c>
      <c r="X65" s="1">
        <v>31.55</v>
      </c>
      <c r="Z65" s="1" t="s">
        <v>168</v>
      </c>
      <c r="AA65" s="2">
        <v>44727</v>
      </c>
      <c r="AB65" s="2">
        <v>44739</v>
      </c>
      <c r="AC65" s="2">
        <v>44824</v>
      </c>
    </row>
    <row r="66" spans="1:29" s="1" customFormat="1" ht="15.5" x14ac:dyDescent="0.35">
      <c r="A66" s="1" t="s">
        <v>0</v>
      </c>
      <c r="B66" s="1" t="s">
        <v>9</v>
      </c>
      <c r="C66" s="1">
        <v>3</v>
      </c>
      <c r="D66" s="1" t="s">
        <v>171</v>
      </c>
      <c r="E66" s="1" t="s">
        <v>172</v>
      </c>
      <c r="F66" s="2">
        <v>44701</v>
      </c>
      <c r="G66" s="19">
        <v>2022</v>
      </c>
      <c r="H66" s="2" t="s">
        <v>143</v>
      </c>
      <c r="I66" s="19">
        <v>2022</v>
      </c>
      <c r="J66" s="2" t="s">
        <v>143</v>
      </c>
      <c r="K66" s="4" t="s">
        <v>3</v>
      </c>
      <c r="L66" s="1">
        <v>1.5E-3</v>
      </c>
      <c r="M66" s="1">
        <v>2.3420000000000001</v>
      </c>
      <c r="N66" s="1">
        <v>7.1000000000000004E-3</v>
      </c>
      <c r="O66" s="1">
        <v>0.01</v>
      </c>
      <c r="P66" s="1">
        <v>2.262</v>
      </c>
      <c r="Q66" s="1">
        <v>5.0000000000000001E-3</v>
      </c>
      <c r="R66" s="3"/>
      <c r="S66" s="1">
        <v>17.3</v>
      </c>
      <c r="T66" s="1">
        <v>8.9499999999999993</v>
      </c>
      <c r="U66" s="1">
        <v>23.72</v>
      </c>
      <c r="V66" s="1">
        <v>256.8</v>
      </c>
      <c r="W66" s="1">
        <v>495.5</v>
      </c>
      <c r="X66" s="1">
        <v>11.11</v>
      </c>
      <c r="Z66" s="1" t="s">
        <v>168</v>
      </c>
      <c r="AA66" s="2">
        <v>44727</v>
      </c>
      <c r="AB66" s="2">
        <v>44739</v>
      </c>
      <c r="AC66" s="2">
        <v>44824</v>
      </c>
    </row>
    <row r="67" spans="1:29" s="1" customFormat="1" ht="15.5" x14ac:dyDescent="0.35">
      <c r="A67" s="3" t="s">
        <v>0</v>
      </c>
      <c r="B67" s="3" t="s">
        <v>131</v>
      </c>
      <c r="C67" s="3">
        <v>4</v>
      </c>
      <c r="D67" s="1" t="s">
        <v>173</v>
      </c>
      <c r="E67" s="3" t="s">
        <v>174</v>
      </c>
      <c r="F67" s="4">
        <v>44701</v>
      </c>
      <c r="G67" s="19">
        <v>2022</v>
      </c>
      <c r="H67" s="2" t="s">
        <v>143</v>
      </c>
      <c r="I67" s="19">
        <v>2022</v>
      </c>
      <c r="J67" s="2" t="s">
        <v>143</v>
      </c>
      <c r="K67" s="4" t="s">
        <v>3</v>
      </c>
      <c r="L67" s="1">
        <v>1.5E-3</v>
      </c>
      <c r="M67" s="1">
        <v>0.48499999999999999</v>
      </c>
      <c r="N67" s="3">
        <v>2.1399999999999999E-2</v>
      </c>
      <c r="O67" s="1">
        <v>7.0000000000000001E-3</v>
      </c>
      <c r="P67" s="3">
        <v>1.4039999999999999</v>
      </c>
      <c r="Q67" s="3">
        <v>2.1000000000000001E-2</v>
      </c>
      <c r="R67" s="3"/>
      <c r="S67" s="1">
        <v>23.8</v>
      </c>
      <c r="T67" s="1">
        <v>9.25</v>
      </c>
      <c r="U67" s="1">
        <v>13.19</v>
      </c>
      <c r="V67" s="1">
        <v>156.30000000000001</v>
      </c>
      <c r="W67" s="1">
        <v>352.5</v>
      </c>
      <c r="X67" s="1">
        <v>56.82</v>
      </c>
      <c r="Z67" s="1" t="s">
        <v>168</v>
      </c>
      <c r="AA67" s="2">
        <v>44727</v>
      </c>
      <c r="AB67" s="2">
        <v>44739</v>
      </c>
      <c r="AC67" s="2">
        <v>44824</v>
      </c>
    </row>
    <row r="68" spans="1:29" s="1" customFormat="1" ht="15.5" x14ac:dyDescent="0.35">
      <c r="A68" s="3" t="s">
        <v>0</v>
      </c>
      <c r="B68" s="3" t="s">
        <v>134</v>
      </c>
      <c r="C68" s="3">
        <v>5</v>
      </c>
      <c r="D68" s="1" t="s">
        <v>175</v>
      </c>
      <c r="E68" s="3" t="s">
        <v>176</v>
      </c>
      <c r="F68" s="4">
        <v>44701</v>
      </c>
      <c r="G68" s="19">
        <v>2022</v>
      </c>
      <c r="H68" s="2" t="s">
        <v>143</v>
      </c>
      <c r="I68" s="19">
        <v>2022</v>
      </c>
      <c r="J68" s="2" t="s">
        <v>143</v>
      </c>
      <c r="K68" s="4" t="s">
        <v>3</v>
      </c>
      <c r="L68" s="1">
        <v>3.1E-2</v>
      </c>
      <c r="M68" s="1">
        <v>2.1320000000000001</v>
      </c>
      <c r="N68" s="3">
        <v>8.8000000000000005E-3</v>
      </c>
      <c r="O68" s="1">
        <v>6.0000000000000001E-3</v>
      </c>
      <c r="P68" s="3">
        <v>3.4380000000000002</v>
      </c>
      <c r="Q68" s="3">
        <v>8.5000000000000006E-2</v>
      </c>
      <c r="R68" s="3"/>
      <c r="S68" s="1">
        <v>20.5</v>
      </c>
      <c r="T68" s="1">
        <v>8.5299999999999994</v>
      </c>
      <c r="U68" s="1">
        <v>9.33</v>
      </c>
      <c r="V68" s="1">
        <v>103.7</v>
      </c>
      <c r="W68" s="1">
        <v>614</v>
      </c>
      <c r="X68" s="1">
        <v>5.0999999999999996</v>
      </c>
      <c r="Z68" s="1" t="s">
        <v>168</v>
      </c>
      <c r="AA68" s="2">
        <v>44727</v>
      </c>
      <c r="AB68" s="2">
        <v>44739</v>
      </c>
      <c r="AC68" s="2">
        <v>44824</v>
      </c>
    </row>
    <row r="69" spans="1:29" s="1" customFormat="1" ht="15.5" x14ac:dyDescent="0.35">
      <c r="A69" s="1" t="s">
        <v>0</v>
      </c>
      <c r="B69" s="1" t="s">
        <v>138</v>
      </c>
      <c r="C69" s="1">
        <v>6</v>
      </c>
      <c r="D69" s="1" t="s">
        <v>177</v>
      </c>
      <c r="E69" s="1" t="s">
        <v>178</v>
      </c>
      <c r="F69" s="2">
        <v>44701</v>
      </c>
      <c r="G69" s="19">
        <v>2022</v>
      </c>
      <c r="H69" s="2" t="s">
        <v>143</v>
      </c>
      <c r="I69" s="19">
        <v>2022</v>
      </c>
      <c r="J69" s="2" t="s">
        <v>143</v>
      </c>
      <c r="K69" s="4" t="s">
        <v>3</v>
      </c>
      <c r="L69" s="1">
        <v>2.5999999999999999E-2</v>
      </c>
      <c r="M69" s="1">
        <v>1.7969999999999999</v>
      </c>
      <c r="N69" s="1">
        <v>9.2999999999999992E-3</v>
      </c>
      <c r="O69" s="1">
        <v>7.0000000000000001E-3</v>
      </c>
      <c r="P69" s="3">
        <v>2.0209999999999999</v>
      </c>
      <c r="Q69" s="3">
        <v>0.10100000000000001</v>
      </c>
      <c r="R69" s="3"/>
      <c r="S69" s="1">
        <v>21.4</v>
      </c>
      <c r="T69" s="1">
        <v>8.56</v>
      </c>
      <c r="U69" s="1">
        <v>9.7200000000000006</v>
      </c>
      <c r="V69" s="1">
        <v>110</v>
      </c>
      <c r="W69" s="1">
        <v>615</v>
      </c>
      <c r="X69" s="1">
        <v>5.2</v>
      </c>
      <c r="Z69" s="1" t="s">
        <v>168</v>
      </c>
      <c r="AA69" s="2">
        <v>44726</v>
      </c>
      <c r="AB69" s="2">
        <v>44739</v>
      </c>
      <c r="AC69" s="2">
        <v>44824</v>
      </c>
    </row>
    <row r="70" spans="1:29" s="1" customFormat="1" ht="15.5" x14ac:dyDescent="0.35">
      <c r="A70" s="1" t="s">
        <v>0</v>
      </c>
      <c r="B70" s="1" t="s">
        <v>120</v>
      </c>
      <c r="C70" s="1">
        <v>1</v>
      </c>
      <c r="D70" s="1" t="s">
        <v>179</v>
      </c>
      <c r="E70" s="3" t="s">
        <v>180</v>
      </c>
      <c r="F70" s="2">
        <v>44748</v>
      </c>
      <c r="G70" s="19">
        <v>2022</v>
      </c>
      <c r="H70" s="2" t="s">
        <v>181</v>
      </c>
      <c r="I70" s="19">
        <v>2022</v>
      </c>
      <c r="J70" s="2" t="s">
        <v>181</v>
      </c>
      <c r="K70" s="2" t="s">
        <v>182</v>
      </c>
      <c r="L70" s="1">
        <v>8.9999999999999993E-3</v>
      </c>
      <c r="M70" s="1">
        <v>1.597</v>
      </c>
      <c r="N70" s="1">
        <v>4.6899999999999997E-2</v>
      </c>
      <c r="O70" s="1">
        <v>1.4999999999999999E-2</v>
      </c>
      <c r="P70" s="1">
        <v>3.4289999999999998</v>
      </c>
      <c r="Q70" s="1">
        <v>6.4000000000000001E-2</v>
      </c>
      <c r="S70" s="1">
        <v>22.7</v>
      </c>
      <c r="T70" s="1">
        <v>8.42</v>
      </c>
      <c r="U70" s="1">
        <v>8.0500000000000007</v>
      </c>
      <c r="V70" s="1">
        <v>93.5</v>
      </c>
      <c r="W70" s="1">
        <v>557</v>
      </c>
      <c r="X70" s="1">
        <v>8.5</v>
      </c>
      <c r="Z70" s="1" t="s">
        <v>168</v>
      </c>
      <c r="AA70" s="2">
        <v>44817</v>
      </c>
      <c r="AB70" s="2" t="s">
        <v>183</v>
      </c>
      <c r="AC70" s="2">
        <v>44824</v>
      </c>
    </row>
    <row r="71" spans="1:29" s="1" customFormat="1" ht="15.5" x14ac:dyDescent="0.35">
      <c r="A71" s="1" t="s">
        <v>0</v>
      </c>
      <c r="B71" s="1" t="s">
        <v>124</v>
      </c>
      <c r="C71" s="1">
        <v>2</v>
      </c>
      <c r="D71" s="1" t="s">
        <v>184</v>
      </c>
      <c r="E71" s="3" t="s">
        <v>185</v>
      </c>
      <c r="F71" s="2">
        <v>44748</v>
      </c>
      <c r="G71" s="19">
        <v>2022</v>
      </c>
      <c r="H71" s="2" t="s">
        <v>181</v>
      </c>
      <c r="I71" s="19">
        <v>2022</v>
      </c>
      <c r="J71" s="2" t="s">
        <v>181</v>
      </c>
      <c r="K71" s="2" t="s">
        <v>182</v>
      </c>
      <c r="L71" s="1">
        <v>1.5E-3</v>
      </c>
      <c r="M71" s="1">
        <v>1.994</v>
      </c>
      <c r="N71" s="1">
        <v>9.2100000000000001E-2</v>
      </c>
      <c r="O71" s="1">
        <v>5.6000000000000001E-2</v>
      </c>
      <c r="P71" s="1">
        <v>3.8050000000000002</v>
      </c>
      <c r="Q71" s="1">
        <v>1.2999999999999999E-2</v>
      </c>
      <c r="S71" s="1">
        <v>22.9</v>
      </c>
      <c r="T71" s="1">
        <v>7.64</v>
      </c>
      <c r="U71" s="1">
        <v>10.5</v>
      </c>
      <c r="V71" s="1">
        <v>122</v>
      </c>
      <c r="W71" s="1">
        <v>527</v>
      </c>
      <c r="X71" s="1">
        <v>32</v>
      </c>
      <c r="Y71" s="1" t="s">
        <v>186</v>
      </c>
      <c r="Z71" s="1" t="s">
        <v>168</v>
      </c>
      <c r="AA71" s="2">
        <v>44817</v>
      </c>
      <c r="AB71" s="2" t="s">
        <v>183</v>
      </c>
      <c r="AC71" s="2">
        <v>44824</v>
      </c>
    </row>
    <row r="72" spans="1:29" s="1" customFormat="1" ht="15.5" x14ac:dyDescent="0.35">
      <c r="A72" s="1" t="s">
        <v>0</v>
      </c>
      <c r="B72" s="1" t="s">
        <v>9</v>
      </c>
      <c r="C72" s="1">
        <v>3</v>
      </c>
      <c r="D72" s="1" t="s">
        <v>187</v>
      </c>
      <c r="E72" s="1" t="s">
        <v>188</v>
      </c>
      <c r="F72" s="2">
        <v>44748</v>
      </c>
      <c r="G72" s="19">
        <v>2022</v>
      </c>
      <c r="H72" s="2" t="s">
        <v>181</v>
      </c>
      <c r="I72" s="19">
        <v>2022</v>
      </c>
      <c r="J72" s="2" t="s">
        <v>181</v>
      </c>
      <c r="K72" s="2" t="s">
        <v>182</v>
      </c>
      <c r="L72" s="1">
        <v>1.5E-3</v>
      </c>
      <c r="M72" s="1">
        <v>1.984</v>
      </c>
      <c r="N72" s="1">
        <v>5.8599999999999999E-2</v>
      </c>
      <c r="O72" s="1">
        <v>8.2000000000000003E-2</v>
      </c>
      <c r="P72" s="1">
        <v>3.1429999999999998</v>
      </c>
      <c r="Q72" s="1">
        <v>3.5999999999999997E-2</v>
      </c>
      <c r="S72" s="1">
        <v>23.8</v>
      </c>
      <c r="T72" s="1">
        <v>8.3800000000000008</v>
      </c>
      <c r="U72" s="1">
        <v>11.8</v>
      </c>
      <c r="V72" s="1">
        <v>140</v>
      </c>
      <c r="W72" s="1">
        <v>512</v>
      </c>
      <c r="X72" s="1">
        <v>9.1</v>
      </c>
      <c r="Z72" s="1" t="s">
        <v>168</v>
      </c>
      <c r="AA72" s="2">
        <v>44817</v>
      </c>
      <c r="AB72" s="2" t="s">
        <v>183</v>
      </c>
      <c r="AC72" s="2">
        <v>44824</v>
      </c>
    </row>
    <row r="73" spans="1:29" s="1" customFormat="1" ht="15.5" x14ac:dyDescent="0.35">
      <c r="A73" s="1" t="s">
        <v>0</v>
      </c>
      <c r="B73" s="1" t="s">
        <v>131</v>
      </c>
      <c r="C73" s="1">
        <v>4</v>
      </c>
      <c r="D73" s="1" t="s">
        <v>189</v>
      </c>
      <c r="E73" s="1" t="s">
        <v>190</v>
      </c>
      <c r="F73" s="2">
        <v>44748</v>
      </c>
      <c r="G73" s="19">
        <v>2022</v>
      </c>
      <c r="H73" s="2" t="s">
        <v>181</v>
      </c>
      <c r="I73" s="19">
        <v>2022</v>
      </c>
      <c r="J73" s="2" t="s">
        <v>181</v>
      </c>
      <c r="K73" s="2" t="s">
        <v>182</v>
      </c>
      <c r="L73" s="1">
        <v>1.5E-3</v>
      </c>
      <c r="M73" s="1">
        <v>0.79</v>
      </c>
      <c r="N73" s="1">
        <v>2.4400000000000002E-2</v>
      </c>
      <c r="O73" s="1">
        <v>4.4999999999999998E-2</v>
      </c>
      <c r="P73" s="1">
        <v>2.4420000000000002</v>
      </c>
      <c r="Q73" s="1">
        <v>7.2999999999999995E-2</v>
      </c>
      <c r="S73" s="1">
        <v>27.3</v>
      </c>
      <c r="T73" s="1">
        <v>8.56</v>
      </c>
      <c r="U73" s="1">
        <v>7.9</v>
      </c>
      <c r="V73" s="1">
        <v>97</v>
      </c>
      <c r="W73" s="1">
        <v>381</v>
      </c>
      <c r="X73" s="1">
        <v>20.3</v>
      </c>
      <c r="Z73" s="1" t="s">
        <v>168</v>
      </c>
      <c r="AA73" s="2">
        <v>44817</v>
      </c>
      <c r="AB73" s="2" t="s">
        <v>183</v>
      </c>
      <c r="AC73" s="2">
        <v>44824</v>
      </c>
    </row>
    <row r="74" spans="1:29" s="1" customFormat="1" ht="15.5" x14ac:dyDescent="0.35">
      <c r="A74" s="1" t="s">
        <v>0</v>
      </c>
      <c r="B74" s="1" t="s">
        <v>134</v>
      </c>
      <c r="C74" s="1">
        <v>5</v>
      </c>
      <c r="D74" s="1" t="s">
        <v>191</v>
      </c>
      <c r="E74" s="1" t="s">
        <v>192</v>
      </c>
      <c r="F74" s="2">
        <v>44748</v>
      </c>
      <c r="G74" s="19">
        <v>2022</v>
      </c>
      <c r="H74" s="2" t="s">
        <v>181</v>
      </c>
      <c r="I74" s="19">
        <v>2022</v>
      </c>
      <c r="J74" s="2" t="s">
        <v>181</v>
      </c>
      <c r="K74" s="2" t="s">
        <v>182</v>
      </c>
      <c r="L74" s="1">
        <v>0.439</v>
      </c>
      <c r="M74" s="1">
        <v>1.33</v>
      </c>
      <c r="N74" s="1">
        <v>0.1205</v>
      </c>
      <c r="O74" s="1">
        <v>5.1999999999999998E-2</v>
      </c>
      <c r="P74" s="1">
        <v>3.198</v>
      </c>
      <c r="Q74" s="1">
        <v>0.69099999999999995</v>
      </c>
      <c r="S74" s="1">
        <v>24.4</v>
      </c>
      <c r="T74" s="1">
        <v>8.2899999999999991</v>
      </c>
      <c r="U74" s="1">
        <v>6.73</v>
      </c>
      <c r="V74" s="1">
        <v>80.7</v>
      </c>
      <c r="W74" s="1">
        <v>649</v>
      </c>
      <c r="X74" s="1">
        <v>15.8</v>
      </c>
      <c r="Y74" s="1" t="s">
        <v>186</v>
      </c>
      <c r="Z74" s="1" t="s">
        <v>168</v>
      </c>
      <c r="AA74" s="2">
        <v>44817</v>
      </c>
      <c r="AB74" s="2" t="s">
        <v>183</v>
      </c>
      <c r="AC74" s="2">
        <v>44824</v>
      </c>
    </row>
    <row r="75" spans="1:29" s="1" customFormat="1" ht="15.5" x14ac:dyDescent="0.35">
      <c r="A75" s="1" t="s">
        <v>0</v>
      </c>
      <c r="B75" s="1" t="s">
        <v>138</v>
      </c>
      <c r="C75" s="1">
        <v>6</v>
      </c>
      <c r="D75" s="1" t="s">
        <v>193</v>
      </c>
      <c r="E75" s="1" t="s">
        <v>194</v>
      </c>
      <c r="F75" s="2">
        <v>44748</v>
      </c>
      <c r="G75" s="19">
        <v>2022</v>
      </c>
      <c r="H75" s="2" t="s">
        <v>181</v>
      </c>
      <c r="I75" s="19">
        <v>2022</v>
      </c>
      <c r="J75" s="2" t="s">
        <v>181</v>
      </c>
      <c r="K75" s="2" t="s">
        <v>182</v>
      </c>
      <c r="L75" s="1">
        <v>0.51400000000000001</v>
      </c>
      <c r="M75" s="1">
        <v>1.2210000000000001</v>
      </c>
      <c r="N75" s="1">
        <v>1.83E-2</v>
      </c>
      <c r="O75" s="1">
        <v>3.6999999999999998E-2</v>
      </c>
      <c r="P75" s="1">
        <v>3.2189999999999999</v>
      </c>
      <c r="Q75" s="1">
        <v>0.63400000000000001</v>
      </c>
      <c r="S75" s="1">
        <v>24.5</v>
      </c>
      <c r="T75" s="1">
        <v>8.16</v>
      </c>
      <c r="U75" s="1">
        <v>6.7</v>
      </c>
      <c r="V75" s="1">
        <v>85.5</v>
      </c>
      <c r="W75" s="1">
        <v>609</v>
      </c>
      <c r="X75" s="1">
        <v>17.8</v>
      </c>
      <c r="Z75" s="1" t="s">
        <v>168</v>
      </c>
      <c r="AA75" s="2">
        <v>44817</v>
      </c>
      <c r="AB75" s="2" t="s">
        <v>183</v>
      </c>
      <c r="AC75" s="2">
        <v>44824</v>
      </c>
    </row>
    <row r="76" spans="1:29" s="1" customFormat="1" ht="15.5" x14ac:dyDescent="0.35">
      <c r="A76" s="1" t="s">
        <v>0</v>
      </c>
      <c r="B76" s="1" t="s">
        <v>120</v>
      </c>
      <c r="C76" s="1">
        <v>1</v>
      </c>
      <c r="D76" s="1" t="s">
        <v>195</v>
      </c>
      <c r="E76" s="3" t="s">
        <v>196</v>
      </c>
      <c r="F76" s="2">
        <v>44778</v>
      </c>
      <c r="G76" s="19">
        <v>2022</v>
      </c>
      <c r="H76" s="2" t="s">
        <v>181</v>
      </c>
      <c r="I76" s="19">
        <v>2022</v>
      </c>
      <c r="J76" s="2" t="s">
        <v>181</v>
      </c>
      <c r="K76" s="1" t="s">
        <v>3</v>
      </c>
      <c r="L76" s="1">
        <v>5.0000000000000001E-3</v>
      </c>
      <c r="M76" s="1">
        <v>1.476</v>
      </c>
      <c r="N76" s="1">
        <v>7.4999999999999997E-3</v>
      </c>
      <c r="O76" s="1">
        <v>3.0000000000000001E-3</v>
      </c>
      <c r="P76" s="1">
        <v>1.6240000000000001</v>
      </c>
      <c r="Q76" s="1">
        <v>5.0000000000000001E-3</v>
      </c>
      <c r="S76" s="1">
        <v>23.5</v>
      </c>
      <c r="T76" s="1">
        <v>8.6999999999999993</v>
      </c>
      <c r="U76" s="1">
        <v>9.16</v>
      </c>
      <c r="V76" s="1">
        <v>107.8</v>
      </c>
      <c r="W76" s="1">
        <v>625</v>
      </c>
      <c r="X76" s="1">
        <v>1.3</v>
      </c>
      <c r="Z76" s="1" t="s">
        <v>4</v>
      </c>
      <c r="AA76" s="2">
        <v>44817</v>
      </c>
      <c r="AB76" s="2">
        <v>44826</v>
      </c>
      <c r="AC76" s="2">
        <v>44824</v>
      </c>
    </row>
    <row r="77" spans="1:29" s="1" customFormat="1" ht="15.5" x14ac:dyDescent="0.35">
      <c r="A77" s="1" t="s">
        <v>0</v>
      </c>
      <c r="B77" s="1" t="s">
        <v>124</v>
      </c>
      <c r="C77" s="1">
        <v>2</v>
      </c>
      <c r="D77" s="1" t="s">
        <v>197</v>
      </c>
      <c r="E77" s="3" t="s">
        <v>198</v>
      </c>
      <c r="F77" s="2">
        <v>44778</v>
      </c>
      <c r="G77" s="19">
        <v>2022</v>
      </c>
      <c r="H77" s="2" t="s">
        <v>181</v>
      </c>
      <c r="I77" s="19">
        <v>2022</v>
      </c>
      <c r="J77" s="2" t="s">
        <v>181</v>
      </c>
      <c r="K77" s="1" t="s">
        <v>3</v>
      </c>
      <c r="L77" s="1">
        <v>1.5E-3</v>
      </c>
      <c r="M77" s="1">
        <v>1.1180000000000001</v>
      </c>
      <c r="N77" s="1">
        <v>8.8999999999999999E-3</v>
      </c>
      <c r="O77" s="1">
        <v>1.6E-2</v>
      </c>
      <c r="P77" s="1">
        <v>1.536</v>
      </c>
      <c r="Q77" s="1">
        <v>5.0000000000000001E-3</v>
      </c>
      <c r="S77" s="1">
        <v>24.1</v>
      </c>
      <c r="T77" s="1">
        <v>7.76</v>
      </c>
      <c r="U77" s="1">
        <v>9.06</v>
      </c>
      <c r="V77" s="1">
        <v>109.1</v>
      </c>
      <c r="W77" s="1">
        <v>564</v>
      </c>
      <c r="X77" s="1">
        <v>27.9</v>
      </c>
      <c r="Z77" s="1" t="s">
        <v>4</v>
      </c>
      <c r="AA77" s="2">
        <v>44817</v>
      </c>
      <c r="AB77" s="2">
        <v>44826</v>
      </c>
      <c r="AC77" s="2">
        <v>44824</v>
      </c>
    </row>
    <row r="78" spans="1:29" s="1" customFormat="1" ht="15.5" x14ac:dyDescent="0.35">
      <c r="A78" s="1" t="s">
        <v>0</v>
      </c>
      <c r="B78" s="1" t="s">
        <v>9</v>
      </c>
      <c r="C78" s="1">
        <v>3</v>
      </c>
      <c r="D78" s="1" t="s">
        <v>199</v>
      </c>
      <c r="E78" s="1" t="s">
        <v>200</v>
      </c>
      <c r="F78" s="2">
        <v>44778</v>
      </c>
      <c r="G78" s="19">
        <v>2022</v>
      </c>
      <c r="H78" s="2" t="s">
        <v>181</v>
      </c>
      <c r="I78" s="19">
        <v>2022</v>
      </c>
      <c r="J78" s="2" t="s">
        <v>181</v>
      </c>
      <c r="K78" s="1" t="s">
        <v>3</v>
      </c>
      <c r="L78" s="1">
        <v>1.5E-3</v>
      </c>
      <c r="M78" s="1">
        <v>0.65900000000000003</v>
      </c>
      <c r="N78" s="1">
        <v>3.04E-2</v>
      </c>
      <c r="O78" s="1">
        <v>0.1</v>
      </c>
      <c r="P78" s="1">
        <v>1.542</v>
      </c>
      <c r="Q78" s="1">
        <v>2.1000000000000001E-2</v>
      </c>
      <c r="S78" s="1">
        <v>27.1</v>
      </c>
      <c r="T78" s="1">
        <v>8.57</v>
      </c>
      <c r="U78" s="1">
        <v>11.9</v>
      </c>
      <c r="V78" s="1">
        <v>150.30000000000001</v>
      </c>
      <c r="W78" s="1">
        <v>489</v>
      </c>
      <c r="X78" s="1">
        <v>40.200000000000003</v>
      </c>
      <c r="Y78" s="1" t="s">
        <v>201</v>
      </c>
      <c r="Z78" s="1" t="s">
        <v>4</v>
      </c>
      <c r="AA78" s="2">
        <v>44817</v>
      </c>
      <c r="AB78" s="2">
        <v>44826</v>
      </c>
      <c r="AC78" s="2">
        <v>44824</v>
      </c>
    </row>
    <row r="79" spans="1:29" s="1" customFormat="1" ht="15.5" x14ac:dyDescent="0.35">
      <c r="A79" s="1" t="s">
        <v>0</v>
      </c>
      <c r="B79" s="1" t="s">
        <v>131</v>
      </c>
      <c r="C79" s="1">
        <v>4</v>
      </c>
      <c r="D79" s="1" t="s">
        <v>202</v>
      </c>
      <c r="E79" s="1" t="s">
        <v>203</v>
      </c>
      <c r="F79" s="2">
        <v>44778</v>
      </c>
      <c r="G79" s="19">
        <v>2022</v>
      </c>
      <c r="H79" s="2" t="s">
        <v>181</v>
      </c>
      <c r="I79" s="19">
        <v>2022</v>
      </c>
      <c r="J79" s="2" t="s">
        <v>181</v>
      </c>
      <c r="K79" s="1" t="s">
        <v>3</v>
      </c>
      <c r="L79" s="1">
        <v>1.5E-3</v>
      </c>
      <c r="M79" s="1">
        <v>0.03</v>
      </c>
      <c r="N79" s="1">
        <v>4.4999999999999997E-3</v>
      </c>
      <c r="O79" s="1">
        <v>5.0000000000000001E-3</v>
      </c>
      <c r="P79" s="1">
        <v>0.79500000000000004</v>
      </c>
      <c r="Q79" s="1">
        <v>6.9000000000000006E-2</v>
      </c>
      <c r="S79" s="1">
        <v>27.8</v>
      </c>
      <c r="T79" s="1">
        <v>8.59</v>
      </c>
      <c r="U79" s="1">
        <v>2.4700000000000002</v>
      </c>
      <c r="V79" s="1">
        <v>31</v>
      </c>
      <c r="W79" s="1">
        <v>384</v>
      </c>
      <c r="X79" s="1">
        <v>81.900000000000006</v>
      </c>
      <c r="Y79" s="1" t="s">
        <v>204</v>
      </c>
      <c r="Z79" s="1" t="s">
        <v>4</v>
      </c>
      <c r="AA79" s="2">
        <v>44817</v>
      </c>
      <c r="AB79" s="2">
        <v>44826</v>
      </c>
      <c r="AC79" s="2">
        <v>44824</v>
      </c>
    </row>
    <row r="80" spans="1:29" s="1" customFormat="1" ht="15.5" x14ac:dyDescent="0.35">
      <c r="A80" s="1" t="s">
        <v>0</v>
      </c>
      <c r="B80" s="1" t="s">
        <v>134</v>
      </c>
      <c r="C80" s="1">
        <v>5</v>
      </c>
      <c r="D80" s="1" t="s">
        <v>205</v>
      </c>
      <c r="E80" s="1" t="s">
        <v>206</v>
      </c>
      <c r="F80" s="2">
        <v>44778</v>
      </c>
      <c r="G80" s="19">
        <v>2022</v>
      </c>
      <c r="H80" s="2" t="s">
        <v>181</v>
      </c>
      <c r="I80" s="19">
        <v>2022</v>
      </c>
      <c r="J80" s="2" t="s">
        <v>181</v>
      </c>
      <c r="K80" s="1" t="s">
        <v>3</v>
      </c>
      <c r="L80" s="1">
        <v>0.501</v>
      </c>
      <c r="M80" s="1">
        <v>0.94199999999999995</v>
      </c>
      <c r="N80" s="1">
        <v>1.23E-2</v>
      </c>
      <c r="O80" s="1">
        <v>1.7000000000000001E-2</v>
      </c>
      <c r="P80" s="1">
        <v>1.0640000000000001</v>
      </c>
      <c r="Q80" s="1">
        <v>0.67100000000000004</v>
      </c>
      <c r="S80" s="1">
        <v>25.2</v>
      </c>
      <c r="T80" s="1">
        <v>8.7200000000000006</v>
      </c>
      <c r="U80" s="1">
        <v>8.24</v>
      </c>
      <c r="V80" s="1">
        <v>100.2</v>
      </c>
      <c r="W80" s="1">
        <v>711</v>
      </c>
      <c r="X80" s="1">
        <v>5.5</v>
      </c>
      <c r="Y80" s="1" t="s">
        <v>207</v>
      </c>
      <c r="Z80" s="1" t="s">
        <v>4</v>
      </c>
      <c r="AA80" s="2">
        <v>44817</v>
      </c>
      <c r="AB80" s="2">
        <v>44826</v>
      </c>
      <c r="AC80" s="2">
        <v>44824</v>
      </c>
    </row>
    <row r="81" spans="1:30" s="1" customFormat="1" ht="15.5" x14ac:dyDescent="0.35">
      <c r="A81" s="1" t="s">
        <v>0</v>
      </c>
      <c r="B81" s="1" t="s">
        <v>138</v>
      </c>
      <c r="C81" s="1">
        <v>6</v>
      </c>
      <c r="D81" s="1" t="s">
        <v>208</v>
      </c>
      <c r="E81" s="1" t="s">
        <v>209</v>
      </c>
      <c r="F81" s="2">
        <v>44778</v>
      </c>
      <c r="G81" s="19">
        <v>2022</v>
      </c>
      <c r="H81" s="2" t="s">
        <v>181</v>
      </c>
      <c r="I81" s="19">
        <v>2022</v>
      </c>
      <c r="J81" s="2" t="s">
        <v>181</v>
      </c>
      <c r="K81" s="1" t="s">
        <v>3</v>
      </c>
      <c r="L81" s="1">
        <v>0.59</v>
      </c>
      <c r="M81" s="1">
        <v>1.089</v>
      </c>
      <c r="N81" s="1">
        <v>2.69E-2</v>
      </c>
      <c r="O81" s="1">
        <v>2.1000000000000001E-2</v>
      </c>
      <c r="P81" s="1">
        <v>1.9350000000000001</v>
      </c>
      <c r="Q81" s="1">
        <v>0.75600000000000001</v>
      </c>
      <c r="S81" s="1">
        <v>26.5</v>
      </c>
      <c r="T81" s="1">
        <v>8.85</v>
      </c>
      <c r="U81" s="1">
        <v>9.44</v>
      </c>
      <c r="V81" s="1">
        <v>117.5</v>
      </c>
      <c r="W81" s="1">
        <v>717</v>
      </c>
      <c r="X81" s="1">
        <v>3.7</v>
      </c>
      <c r="Z81" s="1" t="s">
        <v>4</v>
      </c>
      <c r="AA81" s="2">
        <v>44817</v>
      </c>
      <c r="AB81" s="2">
        <v>44826</v>
      </c>
      <c r="AC81" s="2">
        <v>44824</v>
      </c>
      <c r="AD81" s="2"/>
    </row>
    <row r="82" spans="1:30" s="1" customFormat="1" ht="15.5" x14ac:dyDescent="0.35">
      <c r="A82" s="1" t="s">
        <v>0</v>
      </c>
      <c r="B82" s="1" t="s">
        <v>120</v>
      </c>
      <c r="C82" s="1">
        <v>1</v>
      </c>
      <c r="D82" s="1" t="s">
        <v>210</v>
      </c>
      <c r="E82" s="3" t="s">
        <v>211</v>
      </c>
      <c r="F82" s="2">
        <v>44811</v>
      </c>
      <c r="G82" s="19">
        <v>2022</v>
      </c>
      <c r="H82" s="2" t="s">
        <v>181</v>
      </c>
      <c r="I82" s="19">
        <v>2022</v>
      </c>
      <c r="J82" s="2" t="s">
        <v>181</v>
      </c>
      <c r="K82" s="1" t="s">
        <v>3</v>
      </c>
      <c r="L82" s="1">
        <v>0.01</v>
      </c>
      <c r="M82" s="1">
        <v>0.45100000000000001</v>
      </c>
      <c r="N82" s="1">
        <v>1.1299999999999999E-2</v>
      </c>
      <c r="O82" s="1">
        <v>5.0000000000000001E-3</v>
      </c>
      <c r="P82" s="1">
        <v>0.96199999999999997</v>
      </c>
      <c r="Q82" s="1">
        <v>4.2000000000000003E-2</v>
      </c>
      <c r="S82" s="1">
        <v>20.2</v>
      </c>
      <c r="T82" s="1">
        <v>8.75</v>
      </c>
      <c r="U82" s="1">
        <v>9.1999999999999993</v>
      </c>
      <c r="V82" s="1">
        <v>101.7</v>
      </c>
      <c r="W82" s="1">
        <v>518</v>
      </c>
      <c r="X82" s="1">
        <v>2.1</v>
      </c>
      <c r="Z82" s="1" t="s">
        <v>4</v>
      </c>
      <c r="AA82" s="2">
        <v>44874</v>
      </c>
      <c r="AB82" s="2">
        <v>44875</v>
      </c>
      <c r="AC82" s="2">
        <v>44825</v>
      </c>
    </row>
    <row r="83" spans="1:30" s="1" customFormat="1" ht="15.5" x14ac:dyDescent="0.35">
      <c r="A83" s="1" t="s">
        <v>0</v>
      </c>
      <c r="B83" s="1" t="s">
        <v>124</v>
      </c>
      <c r="C83" s="1">
        <v>2</v>
      </c>
      <c r="D83" s="1" t="s">
        <v>212</v>
      </c>
      <c r="E83" s="3" t="s">
        <v>213</v>
      </c>
      <c r="F83" s="2">
        <v>44811</v>
      </c>
      <c r="G83" s="19">
        <v>2022</v>
      </c>
      <c r="H83" s="2" t="s">
        <v>181</v>
      </c>
      <c r="I83" s="19">
        <v>2022</v>
      </c>
      <c r="J83" s="2" t="s">
        <v>181</v>
      </c>
      <c r="K83" s="1" t="s">
        <v>3</v>
      </c>
      <c r="L83" s="1">
        <v>3.0000000000000001E-3</v>
      </c>
      <c r="M83" s="1">
        <v>0.79800000000000004</v>
      </c>
      <c r="N83" s="1">
        <v>2.5999999999999999E-2</v>
      </c>
      <c r="O83" s="1">
        <v>0.12</v>
      </c>
      <c r="P83" s="1">
        <v>2.2170000000000001</v>
      </c>
      <c r="Q83" s="1">
        <v>1.2999999999999999E-2</v>
      </c>
      <c r="S83" s="1">
        <v>23.1</v>
      </c>
      <c r="T83" s="1">
        <v>8.01</v>
      </c>
      <c r="U83" s="1">
        <v>8.5299999999999994</v>
      </c>
      <c r="V83" s="1">
        <v>98.2</v>
      </c>
      <c r="W83" s="1">
        <v>580</v>
      </c>
      <c r="X83" s="1">
        <v>15.3</v>
      </c>
      <c r="Z83" s="1" t="s">
        <v>4</v>
      </c>
      <c r="AA83" s="2">
        <v>44874</v>
      </c>
      <c r="AB83" s="2">
        <v>44875</v>
      </c>
      <c r="AC83" s="2">
        <v>44825</v>
      </c>
    </row>
    <row r="84" spans="1:30" s="1" customFormat="1" ht="15.5" x14ac:dyDescent="0.35">
      <c r="A84" s="1" t="s">
        <v>0</v>
      </c>
      <c r="B84" s="1" t="s">
        <v>9</v>
      </c>
      <c r="C84" s="1">
        <v>3</v>
      </c>
      <c r="D84" s="1" t="s">
        <v>214</v>
      </c>
      <c r="E84" s="1" t="s">
        <v>215</v>
      </c>
      <c r="F84" s="2">
        <v>44811</v>
      </c>
      <c r="G84" s="19">
        <v>2022</v>
      </c>
      <c r="H84" s="2" t="s">
        <v>181</v>
      </c>
      <c r="I84" s="19">
        <v>2022</v>
      </c>
      <c r="J84" s="2" t="s">
        <v>181</v>
      </c>
      <c r="K84" s="1" t="s">
        <v>3</v>
      </c>
      <c r="L84" s="1">
        <v>5.0000000000000001E-3</v>
      </c>
      <c r="M84" s="1">
        <v>0.17299999999999999</v>
      </c>
      <c r="N84" s="1">
        <v>2.6200000000000001E-2</v>
      </c>
      <c r="O84" s="1">
        <v>0.59</v>
      </c>
      <c r="P84" s="1">
        <v>4.8040000000000003</v>
      </c>
      <c r="Q84" s="1">
        <v>4.9000000000000002E-2</v>
      </c>
      <c r="S84" s="1">
        <v>25.4</v>
      </c>
      <c r="T84" s="1">
        <v>8.34</v>
      </c>
      <c r="U84" s="1">
        <v>11.67</v>
      </c>
      <c r="V84" s="1">
        <v>142.4</v>
      </c>
      <c r="W84" s="1">
        <v>725</v>
      </c>
      <c r="X84" s="1">
        <v>127.2</v>
      </c>
      <c r="Y84" s="1" t="s">
        <v>216</v>
      </c>
      <c r="Z84" s="1" t="s">
        <v>4</v>
      </c>
      <c r="AA84" s="2">
        <v>44874</v>
      </c>
      <c r="AB84" s="2">
        <v>44875</v>
      </c>
      <c r="AC84" s="2">
        <v>44825</v>
      </c>
    </row>
    <row r="85" spans="1:30" s="1" customFormat="1" ht="15.5" x14ac:dyDescent="0.35">
      <c r="A85" s="1" t="s">
        <v>0</v>
      </c>
      <c r="B85" s="1" t="s">
        <v>131</v>
      </c>
      <c r="C85" s="1">
        <v>4</v>
      </c>
      <c r="D85" s="1" t="s">
        <v>217</v>
      </c>
      <c r="E85" s="1" t="s">
        <v>218</v>
      </c>
      <c r="F85" s="2">
        <v>44811</v>
      </c>
      <c r="G85" s="19">
        <v>2022</v>
      </c>
      <c r="H85" s="2" t="s">
        <v>181</v>
      </c>
      <c r="I85" s="19">
        <v>2022</v>
      </c>
      <c r="J85" s="2" t="s">
        <v>181</v>
      </c>
      <c r="K85" s="1" t="s">
        <v>3</v>
      </c>
      <c r="L85" s="1">
        <v>1.5E-3</v>
      </c>
      <c r="M85" s="1">
        <v>0.4</v>
      </c>
      <c r="N85" s="1">
        <v>8.8999999999999999E-3</v>
      </c>
      <c r="O85" s="1">
        <v>5.0000000000000001E-3</v>
      </c>
      <c r="P85" s="1">
        <v>1.8480000000000001</v>
      </c>
      <c r="Q85" s="1">
        <v>0.04</v>
      </c>
      <c r="S85" s="1">
        <v>23.7</v>
      </c>
      <c r="T85" s="9">
        <v>8</v>
      </c>
      <c r="U85" s="1">
        <v>8.4600000000000009</v>
      </c>
      <c r="V85" s="1">
        <v>99.7</v>
      </c>
      <c r="W85" s="1">
        <v>510</v>
      </c>
      <c r="X85" s="1">
        <v>61.6</v>
      </c>
      <c r="Z85" s="1" t="s">
        <v>4</v>
      </c>
      <c r="AA85" s="2">
        <v>44874</v>
      </c>
      <c r="AB85" s="2">
        <v>44875</v>
      </c>
      <c r="AC85" s="2">
        <v>44825</v>
      </c>
    </row>
    <row r="86" spans="1:30" s="1" customFormat="1" ht="15.5" x14ac:dyDescent="0.35">
      <c r="A86" s="1" t="s">
        <v>0</v>
      </c>
      <c r="B86" s="1" t="s">
        <v>134</v>
      </c>
      <c r="C86" s="1">
        <v>5</v>
      </c>
      <c r="D86" s="1" t="s">
        <v>219</v>
      </c>
      <c r="E86" s="1" t="s">
        <v>220</v>
      </c>
      <c r="F86" s="2">
        <v>44811</v>
      </c>
      <c r="G86" s="19">
        <v>2022</v>
      </c>
      <c r="H86" s="2" t="s">
        <v>181</v>
      </c>
      <c r="I86" s="19">
        <v>2022</v>
      </c>
      <c r="J86" s="2" t="s">
        <v>181</v>
      </c>
      <c r="K86" s="1" t="s">
        <v>3</v>
      </c>
      <c r="L86" s="1">
        <v>0.17199999999999999</v>
      </c>
      <c r="M86" s="1">
        <v>2.1259999999999999</v>
      </c>
      <c r="N86" s="1">
        <v>2.6499999999999999E-2</v>
      </c>
      <c r="O86" s="1">
        <v>2.8000000000000001E-2</v>
      </c>
      <c r="P86" s="1">
        <v>3.379</v>
      </c>
      <c r="Q86" s="1">
        <v>0.27500000000000002</v>
      </c>
      <c r="S86" s="1">
        <v>22.2</v>
      </c>
      <c r="T86" s="1">
        <v>8.4499999999999993</v>
      </c>
      <c r="U86" s="1">
        <v>8.3699999999999992</v>
      </c>
      <c r="V86" s="1">
        <v>96.1</v>
      </c>
      <c r="W86" s="1">
        <v>506</v>
      </c>
      <c r="X86" s="1">
        <v>19.899999999999999</v>
      </c>
      <c r="Z86" s="1" t="s">
        <v>4</v>
      </c>
      <c r="AA86" s="2">
        <v>44874</v>
      </c>
      <c r="AB86" s="2">
        <v>44875</v>
      </c>
      <c r="AC86" s="2">
        <v>44825</v>
      </c>
    </row>
    <row r="87" spans="1:30" s="1" customFormat="1" ht="15.5" x14ac:dyDescent="0.35">
      <c r="A87" s="1" t="s">
        <v>0</v>
      </c>
      <c r="B87" s="1" t="s">
        <v>138</v>
      </c>
      <c r="C87" s="1">
        <v>6</v>
      </c>
      <c r="D87" s="1" t="s">
        <v>221</v>
      </c>
      <c r="E87" s="1" t="s">
        <v>222</v>
      </c>
      <c r="F87" s="2">
        <v>44811</v>
      </c>
      <c r="G87" s="19">
        <v>2022</v>
      </c>
      <c r="H87" s="2" t="s">
        <v>181</v>
      </c>
      <c r="I87" s="19">
        <v>2022</v>
      </c>
      <c r="J87" s="2" t="s">
        <v>181</v>
      </c>
      <c r="K87" s="1" t="s">
        <v>3</v>
      </c>
      <c r="L87" s="1">
        <v>0.19500000000000001</v>
      </c>
      <c r="M87" s="1">
        <v>2.0960000000000001</v>
      </c>
      <c r="N87" s="1">
        <v>1.7399999999999999E-2</v>
      </c>
      <c r="O87" s="1">
        <v>2.8000000000000001E-2</v>
      </c>
      <c r="P87" s="1">
        <v>3.2930000000000001</v>
      </c>
      <c r="Q87" s="1">
        <v>0.307</v>
      </c>
      <c r="S87" s="1">
        <v>22.5</v>
      </c>
      <c r="T87" s="1">
        <v>8.49</v>
      </c>
      <c r="U87" s="1">
        <v>8.61</v>
      </c>
      <c r="V87" s="1">
        <v>99.6</v>
      </c>
      <c r="W87" s="1">
        <v>506</v>
      </c>
      <c r="X87" s="1">
        <v>19.399999999999999</v>
      </c>
      <c r="Z87" s="1" t="s">
        <v>4</v>
      </c>
      <c r="AA87" s="2">
        <v>44874</v>
      </c>
      <c r="AB87" s="2">
        <v>44875</v>
      </c>
      <c r="AC87" s="2">
        <v>44825</v>
      </c>
    </row>
    <row r="88" spans="1:30" s="1" customFormat="1" ht="15.5" x14ac:dyDescent="0.35">
      <c r="A88" s="1" t="s">
        <v>0</v>
      </c>
      <c r="B88" s="1" t="s">
        <v>124</v>
      </c>
      <c r="C88" s="1">
        <v>2</v>
      </c>
      <c r="D88" s="1" t="s">
        <v>223</v>
      </c>
      <c r="E88" s="1" t="s">
        <v>224</v>
      </c>
      <c r="F88" s="2">
        <v>44837</v>
      </c>
      <c r="G88" s="19">
        <v>2022</v>
      </c>
      <c r="H88" s="2" t="s">
        <v>2</v>
      </c>
      <c r="I88" s="19">
        <v>2023</v>
      </c>
      <c r="J88" s="2" t="s">
        <v>2</v>
      </c>
      <c r="K88" s="1" t="s">
        <v>3</v>
      </c>
      <c r="L88" s="1">
        <v>1.5E-3</v>
      </c>
      <c r="M88" s="1">
        <v>0.74399999999999999</v>
      </c>
      <c r="N88" s="1">
        <v>7.4999999999999997E-3</v>
      </c>
      <c r="O88" s="1">
        <v>5.7999999999999996E-3</v>
      </c>
      <c r="P88" s="1">
        <v>1.121</v>
      </c>
      <c r="Q88" s="1">
        <v>5.0000000000000001E-3</v>
      </c>
      <c r="S88" s="1">
        <v>17.2</v>
      </c>
      <c r="T88" s="1">
        <v>8.82</v>
      </c>
      <c r="U88" s="1">
        <v>13.4</v>
      </c>
      <c r="V88" s="1">
        <v>139.6</v>
      </c>
      <c r="W88" s="1">
        <v>538</v>
      </c>
      <c r="X88" s="1">
        <v>4.3</v>
      </c>
      <c r="Y88" s="1" t="s">
        <v>225</v>
      </c>
      <c r="Z88" s="1" t="s">
        <v>4</v>
      </c>
      <c r="AA88" s="2">
        <v>44950</v>
      </c>
      <c r="AB88" s="2" t="s">
        <v>226</v>
      </c>
      <c r="AC88" s="2">
        <v>44977</v>
      </c>
    </row>
    <row r="89" spans="1:30" s="1" customFormat="1" ht="15.5" x14ac:dyDescent="0.35">
      <c r="A89" s="1" t="s">
        <v>0</v>
      </c>
      <c r="B89" s="1" t="s">
        <v>131</v>
      </c>
      <c r="C89" s="1">
        <v>4</v>
      </c>
      <c r="D89" s="1" t="s">
        <v>227</v>
      </c>
      <c r="E89" s="1" t="s">
        <v>228</v>
      </c>
      <c r="F89" s="2">
        <v>44837</v>
      </c>
      <c r="G89" s="19">
        <v>2022</v>
      </c>
      <c r="H89" s="2" t="s">
        <v>2</v>
      </c>
      <c r="I89" s="19">
        <v>2023</v>
      </c>
      <c r="J89" s="2" t="s">
        <v>2</v>
      </c>
      <c r="K89" s="1" t="s">
        <v>3</v>
      </c>
      <c r="L89" s="1">
        <v>1.5E-3</v>
      </c>
      <c r="M89" s="1">
        <v>0.35</v>
      </c>
      <c r="N89" s="1">
        <v>1.2699999999999999E-2</v>
      </c>
      <c r="O89" s="1">
        <v>2.0899999999999998E-2</v>
      </c>
      <c r="P89" s="1">
        <v>1.097</v>
      </c>
      <c r="Q89" s="1">
        <v>5.0000000000000001E-3</v>
      </c>
      <c r="S89" s="1">
        <v>16.8</v>
      </c>
      <c r="T89" s="1">
        <v>8.6199999999999992</v>
      </c>
      <c r="U89" s="1">
        <v>13.05</v>
      </c>
      <c r="V89" s="1">
        <v>134.69999999999999</v>
      </c>
      <c r="W89" s="1">
        <v>456.4</v>
      </c>
      <c r="X89" s="1">
        <v>14.5</v>
      </c>
      <c r="Z89" s="1" t="s">
        <v>4</v>
      </c>
      <c r="AA89" s="2">
        <v>44950</v>
      </c>
      <c r="AB89" s="2" t="s">
        <v>226</v>
      </c>
      <c r="AC89" s="2">
        <v>44977</v>
      </c>
    </row>
    <row r="90" spans="1:30" s="1" customFormat="1" ht="15.5" x14ac:dyDescent="0.35">
      <c r="A90" s="1" t="s">
        <v>0</v>
      </c>
      <c r="B90" s="1" t="s">
        <v>134</v>
      </c>
      <c r="C90" s="1">
        <v>5</v>
      </c>
      <c r="D90" s="1" t="s">
        <v>229</v>
      </c>
      <c r="E90" s="1" t="s">
        <v>230</v>
      </c>
      <c r="F90" s="2">
        <v>44837</v>
      </c>
      <c r="G90" s="19">
        <v>2022</v>
      </c>
      <c r="H90" s="2" t="s">
        <v>2</v>
      </c>
      <c r="I90" s="19">
        <v>2023</v>
      </c>
      <c r="J90" s="2" t="s">
        <v>2</v>
      </c>
      <c r="K90" s="1" t="s">
        <v>3</v>
      </c>
      <c r="L90" s="1">
        <v>0.10199999999999999</v>
      </c>
      <c r="M90" s="1">
        <v>0.91500000000000004</v>
      </c>
      <c r="N90" s="1">
        <v>8.8000000000000005E-3</v>
      </c>
      <c r="O90" s="1">
        <v>4.5999999999999999E-3</v>
      </c>
      <c r="P90" s="1">
        <v>1.577</v>
      </c>
      <c r="Q90" s="1">
        <v>0.309</v>
      </c>
      <c r="S90" s="1">
        <v>15.6</v>
      </c>
      <c r="T90" s="1">
        <v>9.07</v>
      </c>
      <c r="U90" s="1">
        <v>11.88</v>
      </c>
      <c r="V90" s="1">
        <v>119.6</v>
      </c>
      <c r="W90" s="1">
        <v>690</v>
      </c>
      <c r="X90" s="1">
        <v>2.2000000000000002</v>
      </c>
      <c r="Z90" s="1" t="s">
        <v>4</v>
      </c>
      <c r="AA90" s="2">
        <v>44950</v>
      </c>
      <c r="AB90" s="2" t="s">
        <v>226</v>
      </c>
      <c r="AC90" s="2">
        <v>44977</v>
      </c>
    </row>
    <row r="91" spans="1:30" s="1" customFormat="1" ht="15.5" x14ac:dyDescent="0.35">
      <c r="A91" s="1" t="s">
        <v>0</v>
      </c>
      <c r="B91" s="1" t="s">
        <v>138</v>
      </c>
      <c r="C91" s="1">
        <v>6</v>
      </c>
      <c r="D91" s="1" t="s">
        <v>231</v>
      </c>
      <c r="E91" s="1" t="s">
        <v>232</v>
      </c>
      <c r="F91" s="2">
        <v>44837</v>
      </c>
      <c r="G91" s="19">
        <v>2022</v>
      </c>
      <c r="H91" s="2" t="s">
        <v>2</v>
      </c>
      <c r="I91" s="19">
        <v>2023</v>
      </c>
      <c r="J91" s="2" t="s">
        <v>2</v>
      </c>
      <c r="K91" s="1" t="s">
        <v>3</v>
      </c>
      <c r="L91" s="1">
        <v>7.9000000000000001E-2</v>
      </c>
      <c r="M91" s="1">
        <v>0.88</v>
      </c>
      <c r="N91" s="1">
        <v>1.21E-2</v>
      </c>
      <c r="O91" s="1">
        <v>6.3E-3</v>
      </c>
      <c r="P91" s="1">
        <v>1.6279999999999999</v>
      </c>
      <c r="Q91" s="1">
        <v>0.29599999999999999</v>
      </c>
      <c r="S91" s="1">
        <v>16.2</v>
      </c>
      <c r="T91" s="1">
        <v>9.1999999999999993</v>
      </c>
      <c r="U91" s="1">
        <v>12.43</v>
      </c>
      <c r="V91" s="1">
        <v>126.5</v>
      </c>
      <c r="W91" s="1">
        <v>695</v>
      </c>
      <c r="X91" s="1">
        <v>1.9</v>
      </c>
      <c r="Z91" s="1" t="s">
        <v>4</v>
      </c>
      <c r="AA91" s="2">
        <v>44950</v>
      </c>
      <c r="AB91" s="2" t="s">
        <v>226</v>
      </c>
      <c r="AC91" s="2">
        <v>44977</v>
      </c>
    </row>
    <row r="92" spans="1:30" s="1" customFormat="1" ht="15.5" x14ac:dyDescent="0.35">
      <c r="A92" s="1" t="s">
        <v>0</v>
      </c>
      <c r="B92" s="1" t="s">
        <v>124</v>
      </c>
      <c r="C92" s="1">
        <v>2</v>
      </c>
      <c r="D92" s="1" t="s">
        <v>233</v>
      </c>
      <c r="E92" s="3" t="s">
        <v>234</v>
      </c>
      <c r="F92" s="2">
        <v>44867</v>
      </c>
      <c r="G92" s="19">
        <v>2022</v>
      </c>
      <c r="H92" s="2" t="s">
        <v>2</v>
      </c>
      <c r="I92" s="19">
        <v>2023</v>
      </c>
      <c r="J92" s="2" t="s">
        <v>2</v>
      </c>
      <c r="K92" s="1" t="s">
        <v>3</v>
      </c>
      <c r="L92" s="1">
        <v>1.5E-3</v>
      </c>
      <c r="M92" s="1">
        <v>0.42799999999999999</v>
      </c>
      <c r="N92" s="1">
        <v>1.09E-2</v>
      </c>
      <c r="O92" s="1">
        <v>3.2000000000000002E-3</v>
      </c>
      <c r="P92" s="1">
        <v>1.083</v>
      </c>
      <c r="Q92" s="1">
        <v>5.0000000000000001E-3</v>
      </c>
      <c r="R92" s="1">
        <v>45</v>
      </c>
      <c r="S92" s="1">
        <v>13.8</v>
      </c>
      <c r="T92" s="1">
        <v>9.1999999999999993</v>
      </c>
      <c r="U92" s="1">
        <v>19.829999999999998</v>
      </c>
      <c r="V92" s="1">
        <v>192</v>
      </c>
      <c r="W92" s="1">
        <v>442.2</v>
      </c>
      <c r="X92" s="1">
        <v>5.4</v>
      </c>
      <c r="Y92" s="1" t="s">
        <v>235</v>
      </c>
      <c r="Z92" s="1" t="s">
        <v>4</v>
      </c>
      <c r="AA92" s="2">
        <v>44950</v>
      </c>
      <c r="AB92" s="2" t="s">
        <v>226</v>
      </c>
      <c r="AC92" s="2">
        <v>44977</v>
      </c>
    </row>
    <row r="93" spans="1:30" s="1" customFormat="1" ht="15.5" x14ac:dyDescent="0.35">
      <c r="A93" s="1" t="s">
        <v>0</v>
      </c>
      <c r="B93" s="1" t="s">
        <v>131</v>
      </c>
      <c r="C93" s="1">
        <v>4</v>
      </c>
      <c r="D93" s="1" t="s">
        <v>236</v>
      </c>
      <c r="E93" s="1" t="s">
        <v>237</v>
      </c>
      <c r="F93" s="2">
        <v>44867</v>
      </c>
      <c r="G93" s="19">
        <v>2022</v>
      </c>
      <c r="H93" s="2" t="s">
        <v>2</v>
      </c>
      <c r="I93" s="19">
        <v>2023</v>
      </c>
      <c r="J93" s="2" t="s">
        <v>2</v>
      </c>
      <c r="K93" s="1" t="s">
        <v>3</v>
      </c>
      <c r="L93" s="1">
        <v>1.5E-3</v>
      </c>
      <c r="M93" s="1">
        <v>0.23499999999999999</v>
      </c>
      <c r="N93" s="1">
        <v>1.5599999999999999E-2</v>
      </c>
      <c r="O93" s="1">
        <v>5.4999999999999997E-3</v>
      </c>
      <c r="P93" s="1">
        <v>1.5860000000000001</v>
      </c>
      <c r="Q93" s="1">
        <v>5.0000000000000001E-3</v>
      </c>
      <c r="R93" s="1">
        <v>30</v>
      </c>
      <c r="S93" s="1">
        <v>14.8</v>
      </c>
      <c r="T93" s="9">
        <v>8.65</v>
      </c>
      <c r="U93" s="1">
        <v>12.96</v>
      </c>
      <c r="V93" s="1">
        <v>128.19999999999999</v>
      </c>
      <c r="W93" s="1">
        <v>479.9</v>
      </c>
      <c r="X93" s="1">
        <v>101.8</v>
      </c>
      <c r="Y93" s="1" t="s">
        <v>238</v>
      </c>
      <c r="Z93" s="1" t="s">
        <v>4</v>
      </c>
      <c r="AA93" s="2">
        <v>44950</v>
      </c>
      <c r="AB93" s="2" t="s">
        <v>226</v>
      </c>
      <c r="AC93" s="2">
        <v>44977</v>
      </c>
    </row>
    <row r="94" spans="1:30" s="1" customFormat="1" ht="15.5" x14ac:dyDescent="0.35">
      <c r="A94" s="1" t="s">
        <v>0</v>
      </c>
      <c r="B94" s="1" t="s">
        <v>134</v>
      </c>
      <c r="C94" s="1">
        <v>5</v>
      </c>
      <c r="D94" s="1" t="s">
        <v>239</v>
      </c>
      <c r="E94" s="1" t="s">
        <v>240</v>
      </c>
      <c r="F94" s="2">
        <v>44867</v>
      </c>
      <c r="G94" s="19">
        <v>2022</v>
      </c>
      <c r="H94" s="2" t="s">
        <v>2</v>
      </c>
      <c r="I94" s="19">
        <v>2023</v>
      </c>
      <c r="J94" s="2" t="s">
        <v>2</v>
      </c>
      <c r="K94" s="1" t="s">
        <v>3</v>
      </c>
      <c r="L94" s="1">
        <v>0.36499999999999999</v>
      </c>
      <c r="M94" s="1">
        <v>0.51500000000000001</v>
      </c>
      <c r="N94" s="1">
        <v>1.7500000000000002E-2</v>
      </c>
      <c r="O94" s="1">
        <v>3.0999999999999999E-3</v>
      </c>
      <c r="P94" s="1">
        <v>1.2569999999999999</v>
      </c>
      <c r="Q94" s="1">
        <v>0.40699999999999997</v>
      </c>
      <c r="R94" s="1">
        <v>30</v>
      </c>
      <c r="S94" s="1">
        <v>13.7</v>
      </c>
      <c r="T94" s="1">
        <v>8.6999999999999993</v>
      </c>
      <c r="U94" s="1">
        <v>11.03</v>
      </c>
      <c r="V94" s="1">
        <v>106.6</v>
      </c>
      <c r="W94" s="1">
        <v>749</v>
      </c>
      <c r="X94" s="1">
        <v>1.43</v>
      </c>
      <c r="Z94" s="1" t="s">
        <v>4</v>
      </c>
      <c r="AA94" s="2">
        <v>44950</v>
      </c>
      <c r="AB94" s="2" t="s">
        <v>226</v>
      </c>
      <c r="AC94" s="2">
        <v>44977</v>
      </c>
    </row>
    <row r="95" spans="1:30" s="1" customFormat="1" ht="15.5" x14ac:dyDescent="0.35">
      <c r="A95" s="1" t="s">
        <v>0</v>
      </c>
      <c r="B95" s="1" t="s">
        <v>138</v>
      </c>
      <c r="C95" s="1">
        <v>6</v>
      </c>
      <c r="D95" s="1" t="s">
        <v>241</v>
      </c>
      <c r="E95" s="1" t="s">
        <v>242</v>
      </c>
      <c r="F95" s="2">
        <v>44867</v>
      </c>
      <c r="G95" s="19">
        <v>2022</v>
      </c>
      <c r="H95" s="2" t="s">
        <v>2</v>
      </c>
      <c r="I95" s="19">
        <v>2023</v>
      </c>
      <c r="J95" s="2" t="s">
        <v>2</v>
      </c>
      <c r="K95" s="1" t="s">
        <v>3</v>
      </c>
      <c r="L95" s="1">
        <v>0.38200000000000001</v>
      </c>
      <c r="M95" s="1">
        <v>0.41199999999999998</v>
      </c>
      <c r="N95" s="1">
        <v>1.8200000000000001E-2</v>
      </c>
      <c r="O95" s="1">
        <v>7.1000000000000004E-3</v>
      </c>
      <c r="P95" s="1">
        <v>1.5309999999999999</v>
      </c>
      <c r="Q95" s="1">
        <v>0.432</v>
      </c>
      <c r="R95" s="1">
        <v>30</v>
      </c>
      <c r="S95" s="1">
        <v>14.1</v>
      </c>
      <c r="T95" s="1">
        <v>8.77</v>
      </c>
      <c r="U95" s="1">
        <v>12.23</v>
      </c>
      <c r="V95" s="1">
        <v>119.1</v>
      </c>
      <c r="W95" s="1">
        <v>753</v>
      </c>
      <c r="X95" s="1">
        <v>1.25</v>
      </c>
      <c r="Z95" s="1" t="s">
        <v>4</v>
      </c>
      <c r="AA95" s="2">
        <v>44950</v>
      </c>
      <c r="AB95" s="2" t="s">
        <v>226</v>
      </c>
      <c r="AC95" s="2">
        <v>44977</v>
      </c>
    </row>
    <row r="96" spans="1:30" s="1" customFormat="1" ht="15.5" x14ac:dyDescent="0.35">
      <c r="A96" s="1" t="s">
        <v>0</v>
      </c>
      <c r="B96" s="1" t="s">
        <v>124</v>
      </c>
      <c r="C96" s="1">
        <v>2</v>
      </c>
      <c r="D96" s="1" t="s">
        <v>244</v>
      </c>
      <c r="E96" s="3" t="s">
        <v>245</v>
      </c>
      <c r="F96" s="2">
        <v>44902</v>
      </c>
      <c r="G96" s="19">
        <v>2022</v>
      </c>
      <c r="H96" s="2" t="s">
        <v>2</v>
      </c>
      <c r="I96" s="19">
        <v>2023</v>
      </c>
      <c r="J96" s="2" t="s">
        <v>2</v>
      </c>
      <c r="K96" s="1" t="s">
        <v>3</v>
      </c>
      <c r="L96" s="1">
        <v>1.5E-3</v>
      </c>
      <c r="M96" s="1">
        <v>1.0660000000000001</v>
      </c>
      <c r="N96" s="1">
        <v>9.1999999999999998E-3</v>
      </c>
      <c r="O96" s="1">
        <v>6.4000000000000003E-3</v>
      </c>
      <c r="P96" s="1">
        <v>0.91300000000000003</v>
      </c>
      <c r="Q96" s="1">
        <v>5.0000000000000001E-3</v>
      </c>
      <c r="R96" s="1">
        <v>40</v>
      </c>
      <c r="S96" s="1">
        <v>6.9</v>
      </c>
      <c r="T96" s="1">
        <v>8.23</v>
      </c>
      <c r="U96" s="1">
        <v>19.29</v>
      </c>
      <c r="V96" s="1">
        <v>158.69999999999999</v>
      </c>
      <c r="W96" s="1">
        <v>196</v>
      </c>
      <c r="X96" s="1">
        <v>3.7</v>
      </c>
      <c r="Z96" s="1" t="s">
        <v>4</v>
      </c>
      <c r="AA96" s="2" t="s">
        <v>246</v>
      </c>
      <c r="AB96" s="2">
        <v>45021</v>
      </c>
      <c r="AC96" s="2">
        <v>44977</v>
      </c>
    </row>
    <row r="97" spans="1:136" s="1" customFormat="1" ht="15.5" x14ac:dyDescent="0.35">
      <c r="A97" s="1" t="s">
        <v>0</v>
      </c>
      <c r="B97" s="1" t="s">
        <v>131</v>
      </c>
      <c r="C97" s="1">
        <v>4</v>
      </c>
      <c r="D97" s="1" t="s">
        <v>247</v>
      </c>
      <c r="E97" s="1" t="s">
        <v>248</v>
      </c>
      <c r="F97" s="2">
        <v>44902</v>
      </c>
      <c r="G97" s="19">
        <v>2022</v>
      </c>
      <c r="H97" s="2" t="s">
        <v>2</v>
      </c>
      <c r="I97" s="19">
        <v>2023</v>
      </c>
      <c r="J97" s="2" t="s">
        <v>2</v>
      </c>
      <c r="K97" s="1" t="s">
        <v>3</v>
      </c>
      <c r="L97" s="1">
        <v>1.5E-3</v>
      </c>
      <c r="M97" s="1">
        <v>0.95399999999999996</v>
      </c>
      <c r="N97" s="1">
        <v>1.4500000000000001E-2</v>
      </c>
      <c r="O97" s="1">
        <v>1.5100000000000001E-2</v>
      </c>
      <c r="P97" s="1">
        <v>3.0089999999999999</v>
      </c>
      <c r="Q97" s="1">
        <v>0.13500000000000001</v>
      </c>
      <c r="R97" s="1">
        <v>20</v>
      </c>
      <c r="S97" s="1">
        <v>7.9</v>
      </c>
      <c r="T97" s="9">
        <v>7.89</v>
      </c>
      <c r="U97" s="1">
        <v>14.64</v>
      </c>
      <c r="V97" s="1">
        <v>123.6</v>
      </c>
      <c r="W97" s="1">
        <v>525</v>
      </c>
      <c r="X97" s="1">
        <v>12.8</v>
      </c>
      <c r="Z97" s="1" t="s">
        <v>4</v>
      </c>
      <c r="AA97" s="2" t="s">
        <v>246</v>
      </c>
      <c r="AB97" s="2">
        <v>45021</v>
      </c>
      <c r="AC97" s="2">
        <v>44977</v>
      </c>
    </row>
    <row r="98" spans="1:136" s="1" customFormat="1" ht="15.5" x14ac:dyDescent="0.35">
      <c r="A98" s="1" t="s">
        <v>0</v>
      </c>
      <c r="B98" s="1" t="s">
        <v>134</v>
      </c>
      <c r="C98" s="1">
        <v>5</v>
      </c>
      <c r="D98" s="1" t="s">
        <v>249</v>
      </c>
      <c r="E98" s="1" t="s">
        <v>250</v>
      </c>
      <c r="F98" s="2">
        <v>44902</v>
      </c>
      <c r="G98" s="19">
        <v>2022</v>
      </c>
      <c r="H98" s="2" t="s">
        <v>2</v>
      </c>
      <c r="I98" s="19">
        <v>2023</v>
      </c>
      <c r="J98" s="2" t="s">
        <v>2</v>
      </c>
      <c r="K98" s="1" t="s">
        <v>3</v>
      </c>
      <c r="L98" s="1">
        <v>0.378</v>
      </c>
      <c r="M98" s="1">
        <v>1.373</v>
      </c>
      <c r="N98" s="1">
        <v>8.6E-3</v>
      </c>
      <c r="O98" s="1">
        <v>5.0000000000000001E-3</v>
      </c>
      <c r="P98" s="1">
        <v>1.5649999999999999</v>
      </c>
      <c r="Q98" s="1">
        <v>0.41699999999999998</v>
      </c>
      <c r="R98" s="1">
        <v>38</v>
      </c>
      <c r="S98" s="1">
        <v>6.3</v>
      </c>
      <c r="T98" s="1">
        <v>8.0500000000000007</v>
      </c>
      <c r="U98" s="1">
        <v>12.7</v>
      </c>
      <c r="V98" s="1">
        <v>103</v>
      </c>
      <c r="W98" s="1">
        <v>787</v>
      </c>
      <c r="X98" s="1">
        <v>1.4</v>
      </c>
      <c r="Z98" s="1" t="s">
        <v>4</v>
      </c>
      <c r="AA98" s="2" t="s">
        <v>246</v>
      </c>
      <c r="AB98" s="2">
        <v>45021</v>
      </c>
      <c r="AC98" s="2">
        <v>44977</v>
      </c>
    </row>
    <row r="99" spans="1:136" s="1" customFormat="1" ht="15.5" x14ac:dyDescent="0.35">
      <c r="A99" s="1" t="s">
        <v>0</v>
      </c>
      <c r="B99" s="1" t="s">
        <v>138</v>
      </c>
      <c r="C99" s="1">
        <v>6</v>
      </c>
      <c r="D99" s="1" t="s">
        <v>251</v>
      </c>
      <c r="E99" s="1" t="s">
        <v>252</v>
      </c>
      <c r="F99" s="2">
        <v>44902</v>
      </c>
      <c r="G99" s="19">
        <v>2022</v>
      </c>
      <c r="H99" s="2" t="s">
        <v>2</v>
      </c>
      <c r="I99" s="19">
        <v>2023</v>
      </c>
      <c r="J99" s="2" t="s">
        <v>2</v>
      </c>
      <c r="K99" s="1" t="s">
        <v>3</v>
      </c>
      <c r="L99" s="1">
        <v>0.38800000000000001</v>
      </c>
      <c r="M99" s="1">
        <v>1.2749999999999999</v>
      </c>
      <c r="N99" s="1">
        <v>8.6E-3</v>
      </c>
      <c r="O99" s="1">
        <v>2.7000000000000001E-3</v>
      </c>
      <c r="P99" s="1">
        <v>1.4079999999999999</v>
      </c>
      <c r="Q99" s="1">
        <v>0.39800000000000002</v>
      </c>
      <c r="R99" s="1">
        <v>35</v>
      </c>
      <c r="S99" s="1">
        <v>6.3</v>
      </c>
      <c r="T99" s="1">
        <v>8.19</v>
      </c>
      <c r="U99" s="1">
        <v>13.84</v>
      </c>
      <c r="V99" s="1">
        <v>112.3</v>
      </c>
      <c r="W99" s="1">
        <v>787</v>
      </c>
      <c r="X99" s="1">
        <v>1.3</v>
      </c>
      <c r="Z99" s="1" t="s">
        <v>4</v>
      </c>
      <c r="AA99" s="2" t="s">
        <v>246</v>
      </c>
      <c r="AB99" s="2">
        <v>45021</v>
      </c>
      <c r="AC99" s="2">
        <v>44977</v>
      </c>
    </row>
    <row r="100" spans="1:136" s="1" customFormat="1" ht="15.5" x14ac:dyDescent="0.35">
      <c r="A100" s="1" t="s">
        <v>0</v>
      </c>
      <c r="B100" s="1" t="s">
        <v>120</v>
      </c>
      <c r="C100" s="1">
        <v>1</v>
      </c>
      <c r="D100" s="1" t="s">
        <v>253</v>
      </c>
      <c r="E100" s="1" t="s">
        <v>254</v>
      </c>
      <c r="F100" s="2">
        <v>44931</v>
      </c>
      <c r="G100" s="19">
        <v>2023</v>
      </c>
      <c r="H100" s="2" t="s">
        <v>92</v>
      </c>
      <c r="I100" s="19">
        <v>2023</v>
      </c>
      <c r="J100" s="2" t="s">
        <v>92</v>
      </c>
      <c r="K100" s="1" t="s">
        <v>255</v>
      </c>
      <c r="L100" s="1">
        <v>1.5E-3</v>
      </c>
      <c r="M100" s="1">
        <v>5.4880000000000004</v>
      </c>
      <c r="N100" s="1">
        <v>2.6063291799999999E-2</v>
      </c>
      <c r="O100" s="1">
        <v>6.6E-3</v>
      </c>
      <c r="P100" s="1">
        <v>6.9560000000000004</v>
      </c>
      <c r="Q100" s="1">
        <v>2.5999999999999999E-2</v>
      </c>
      <c r="R100" s="1">
        <v>25</v>
      </c>
      <c r="S100" s="1">
        <v>6.6</v>
      </c>
      <c r="T100" s="1">
        <v>8.1999999999999993</v>
      </c>
      <c r="U100" s="1">
        <v>11.34</v>
      </c>
      <c r="V100" s="1">
        <v>92.9</v>
      </c>
      <c r="W100" s="1">
        <v>597</v>
      </c>
      <c r="X100" s="1">
        <v>4.63</v>
      </c>
      <c r="Z100" s="1" t="s">
        <v>4</v>
      </c>
      <c r="AA100" s="2">
        <v>44950</v>
      </c>
      <c r="AB100" s="2" t="s">
        <v>226</v>
      </c>
      <c r="AC100" s="2"/>
      <c r="AD100" s="2">
        <v>45210</v>
      </c>
    </row>
    <row r="101" spans="1:136" s="1" customFormat="1" ht="15.5" x14ac:dyDescent="0.35">
      <c r="A101" s="1" t="s">
        <v>0</v>
      </c>
      <c r="B101" s="1" t="s">
        <v>124</v>
      </c>
      <c r="C101" s="1">
        <v>2</v>
      </c>
      <c r="D101" s="1" t="s">
        <v>256</v>
      </c>
      <c r="E101" s="1" t="s">
        <v>257</v>
      </c>
      <c r="F101" s="2">
        <v>44931</v>
      </c>
      <c r="G101" s="19">
        <v>2023</v>
      </c>
      <c r="H101" s="2" t="s">
        <v>92</v>
      </c>
      <c r="I101" s="19">
        <v>2023</v>
      </c>
      <c r="J101" s="2" t="s">
        <v>92</v>
      </c>
      <c r="K101" s="1" t="s">
        <v>255</v>
      </c>
      <c r="L101" s="1">
        <v>1.5E-3</v>
      </c>
      <c r="M101" s="1">
        <v>2.214</v>
      </c>
      <c r="N101" s="1">
        <v>-1.2145983289999999E-2</v>
      </c>
      <c r="O101" s="1">
        <v>3.3799999999999997E-2</v>
      </c>
      <c r="P101" s="1">
        <v>3.2759999999999998</v>
      </c>
      <c r="Q101" s="1">
        <v>5.0000000000000001E-3</v>
      </c>
      <c r="R101" s="1">
        <v>45</v>
      </c>
      <c r="S101" s="1">
        <v>8.4</v>
      </c>
      <c r="T101" s="1">
        <v>7.76</v>
      </c>
      <c r="U101" s="1">
        <v>9.23</v>
      </c>
      <c r="V101" s="1">
        <v>79.2</v>
      </c>
      <c r="W101" s="1">
        <v>615</v>
      </c>
      <c r="X101" s="1">
        <v>1.36</v>
      </c>
      <c r="Z101" s="1" t="s">
        <v>4</v>
      </c>
      <c r="AA101" s="2">
        <v>44949</v>
      </c>
      <c r="AB101" s="2" t="s">
        <v>226</v>
      </c>
      <c r="AC101" s="2"/>
      <c r="AD101" s="2">
        <v>45210</v>
      </c>
    </row>
    <row r="102" spans="1:136" s="1" customFormat="1" ht="15.5" x14ac:dyDescent="0.35">
      <c r="A102" s="1" t="s">
        <v>0</v>
      </c>
      <c r="B102" s="1" t="s">
        <v>131</v>
      </c>
      <c r="C102" s="1">
        <v>4</v>
      </c>
      <c r="D102" s="1" t="s">
        <v>258</v>
      </c>
      <c r="E102" s="1" t="s">
        <v>259</v>
      </c>
      <c r="F102" s="2">
        <v>44931</v>
      </c>
      <c r="G102" s="19">
        <v>2023</v>
      </c>
      <c r="H102" s="2" t="s">
        <v>92</v>
      </c>
      <c r="I102" s="19">
        <v>2023</v>
      </c>
      <c r="J102" s="2" t="s">
        <v>92</v>
      </c>
      <c r="K102" s="1" t="s">
        <v>255</v>
      </c>
      <c r="L102" s="1">
        <v>1.5E-3</v>
      </c>
      <c r="M102" s="1">
        <v>2.0169999999999999</v>
      </c>
      <c r="N102" s="1">
        <v>2.0191090499999998E-2</v>
      </c>
      <c r="O102" s="1">
        <v>6.8500000000000005E-2</v>
      </c>
      <c r="P102" s="1">
        <v>2.9430000000000001</v>
      </c>
      <c r="Q102" s="1">
        <v>3.4000000000000002E-2</v>
      </c>
      <c r="R102" s="1">
        <v>30</v>
      </c>
      <c r="S102" s="1">
        <v>8.1</v>
      </c>
      <c r="T102" s="1">
        <v>7.61</v>
      </c>
      <c r="U102" s="1">
        <v>10.11</v>
      </c>
      <c r="V102" s="1">
        <v>86.1</v>
      </c>
      <c r="W102" s="1">
        <v>625</v>
      </c>
      <c r="X102" s="1">
        <v>12.41</v>
      </c>
      <c r="Z102" s="1" t="s">
        <v>4</v>
      </c>
      <c r="AA102" s="2">
        <v>44949</v>
      </c>
      <c r="AB102" s="2" t="s">
        <v>226</v>
      </c>
      <c r="AC102" s="2"/>
      <c r="AD102" s="2">
        <v>45210</v>
      </c>
    </row>
    <row r="103" spans="1:136" s="1" customFormat="1" ht="15.5" x14ac:dyDescent="0.35">
      <c r="A103" s="1" t="s">
        <v>0</v>
      </c>
      <c r="B103" s="1" t="s">
        <v>134</v>
      </c>
      <c r="C103" s="1">
        <v>5</v>
      </c>
      <c r="D103" s="1" t="s">
        <v>260</v>
      </c>
      <c r="E103" s="1" t="s">
        <v>261</v>
      </c>
      <c r="F103" s="2">
        <v>44931</v>
      </c>
      <c r="G103" s="19">
        <v>2023</v>
      </c>
      <c r="H103" s="2" t="s">
        <v>92</v>
      </c>
      <c r="I103" s="19">
        <v>2023</v>
      </c>
      <c r="J103" s="2" t="s">
        <v>92</v>
      </c>
      <c r="K103" s="1" t="s">
        <v>255</v>
      </c>
      <c r="L103" s="1">
        <v>0.114</v>
      </c>
      <c r="M103" s="1">
        <v>6.1369999999999996</v>
      </c>
      <c r="N103" s="1">
        <v>2.6695007499999996E-2</v>
      </c>
      <c r="O103" s="1">
        <v>7.9500000000000001E-2</v>
      </c>
      <c r="P103" s="1">
        <v>7.7869999999999999</v>
      </c>
      <c r="Q103" s="1">
        <v>0.26300000000000001</v>
      </c>
      <c r="R103" s="1">
        <v>90</v>
      </c>
      <c r="S103" s="1">
        <v>7.2</v>
      </c>
      <c r="T103" s="1">
        <v>8.0399999999999991</v>
      </c>
      <c r="U103" s="1">
        <v>10.7</v>
      </c>
      <c r="V103" s="1">
        <v>89.3</v>
      </c>
      <c r="W103" s="1">
        <v>638</v>
      </c>
      <c r="X103" s="1">
        <v>35.700000000000003</v>
      </c>
      <c r="Z103" s="1" t="s">
        <v>4</v>
      </c>
      <c r="AA103" s="2">
        <v>44949</v>
      </c>
      <c r="AB103" s="2" t="s">
        <v>226</v>
      </c>
      <c r="AC103" s="2"/>
      <c r="AD103" s="2">
        <v>45210</v>
      </c>
    </row>
    <row r="104" spans="1:136" s="1" customFormat="1" ht="15.5" x14ac:dyDescent="0.35">
      <c r="A104" s="1" t="s">
        <v>0</v>
      </c>
      <c r="B104" s="1" t="s">
        <v>138</v>
      </c>
      <c r="C104" s="1">
        <v>6</v>
      </c>
      <c r="D104" s="1" t="s">
        <v>262</v>
      </c>
      <c r="E104" s="1" t="s">
        <v>263</v>
      </c>
      <c r="F104" s="2">
        <v>44931</v>
      </c>
      <c r="G104" s="19">
        <v>2023</v>
      </c>
      <c r="H104" s="2" t="s">
        <v>92</v>
      </c>
      <c r="I104" s="19">
        <v>2023</v>
      </c>
      <c r="J104" s="2" t="s">
        <v>92</v>
      </c>
      <c r="K104" s="1" t="s">
        <v>255</v>
      </c>
      <c r="L104" s="1">
        <v>0.13800000000000001</v>
      </c>
      <c r="M104" s="1">
        <v>6.2839999999999998</v>
      </c>
      <c r="N104" s="1">
        <v>6.4230499200000013E-2</v>
      </c>
      <c r="O104" s="1">
        <v>9.1800000000000007E-2</v>
      </c>
      <c r="P104" s="1">
        <v>8.42</v>
      </c>
      <c r="Q104" s="1">
        <v>0.29699999999999999</v>
      </c>
      <c r="R104" s="1">
        <v>60</v>
      </c>
      <c r="S104" s="1">
        <v>7.4</v>
      </c>
      <c r="T104" s="1">
        <v>8.15</v>
      </c>
      <c r="U104" s="1">
        <v>10.95</v>
      </c>
      <c r="V104" s="1">
        <v>91.3</v>
      </c>
      <c r="W104" s="1">
        <v>637</v>
      </c>
      <c r="X104" s="1">
        <v>46.7</v>
      </c>
      <c r="Z104" s="1" t="s">
        <v>4</v>
      </c>
      <c r="AA104" s="2">
        <v>44949</v>
      </c>
      <c r="AB104" s="2" t="s">
        <v>226</v>
      </c>
      <c r="AC104" s="2"/>
      <c r="AD104" s="2">
        <v>45210</v>
      </c>
    </row>
    <row r="105" spans="1:136" s="1" customFormat="1" ht="15.5" x14ac:dyDescent="0.35">
      <c r="A105" s="1" t="s">
        <v>0</v>
      </c>
      <c r="B105" s="1" t="s">
        <v>120</v>
      </c>
      <c r="C105" s="1">
        <v>1</v>
      </c>
      <c r="D105" s="1" t="s">
        <v>264</v>
      </c>
      <c r="E105" s="1" t="s">
        <v>265</v>
      </c>
      <c r="F105" s="2">
        <v>44966</v>
      </c>
      <c r="G105" s="19">
        <v>2023</v>
      </c>
      <c r="H105" s="2" t="s">
        <v>92</v>
      </c>
      <c r="I105" s="19">
        <v>2023</v>
      </c>
      <c r="J105" s="2" t="s">
        <v>92</v>
      </c>
      <c r="K105" s="1" t="s">
        <v>3</v>
      </c>
      <c r="L105" s="1">
        <v>1.5E-3</v>
      </c>
      <c r="M105" s="1">
        <v>3.6110000000000002</v>
      </c>
      <c r="N105" s="1">
        <v>4.5999999999999999E-3</v>
      </c>
      <c r="O105" s="1">
        <v>5.0000000000000001E-3</v>
      </c>
      <c r="P105" s="1">
        <v>3.6110000000000002</v>
      </c>
      <c r="Q105" s="1">
        <v>5.0000000000000001E-3</v>
      </c>
      <c r="R105" s="1">
        <v>11</v>
      </c>
      <c r="S105" s="1">
        <v>8.6</v>
      </c>
      <c r="T105" s="1">
        <v>8.33</v>
      </c>
      <c r="U105" s="1">
        <v>13.21</v>
      </c>
      <c r="V105" s="1">
        <v>113.4</v>
      </c>
      <c r="W105" s="1">
        <v>579</v>
      </c>
      <c r="X105" s="1">
        <v>2.2799999999999998</v>
      </c>
      <c r="Y105" s="1" t="s">
        <v>266</v>
      </c>
      <c r="Z105" s="1" t="s">
        <v>4</v>
      </c>
      <c r="AA105" s="2" t="s">
        <v>246</v>
      </c>
      <c r="AB105" s="2">
        <v>45021</v>
      </c>
      <c r="AC105" s="2">
        <v>44977</v>
      </c>
    </row>
    <row r="106" spans="1:136" s="7" customFormat="1" ht="15.5" x14ac:dyDescent="0.35">
      <c r="A106" s="1" t="s">
        <v>0</v>
      </c>
      <c r="B106" s="1" t="s">
        <v>124</v>
      </c>
      <c r="C106" s="1">
        <v>2</v>
      </c>
      <c r="D106" s="1" t="s">
        <v>267</v>
      </c>
      <c r="E106" s="1" t="s">
        <v>268</v>
      </c>
      <c r="F106" s="2">
        <v>44966</v>
      </c>
      <c r="G106" s="19">
        <v>2023</v>
      </c>
      <c r="H106" s="2" t="s">
        <v>92</v>
      </c>
      <c r="I106" s="19">
        <v>2023</v>
      </c>
      <c r="J106" s="2" t="s">
        <v>92</v>
      </c>
      <c r="K106" s="1" t="s">
        <v>3</v>
      </c>
      <c r="L106" s="1">
        <v>1.5E-3</v>
      </c>
      <c r="M106" s="1">
        <v>3.8940000000000001</v>
      </c>
      <c r="N106" s="1">
        <v>3.0000000000000001E-3</v>
      </c>
      <c r="O106" s="1">
        <v>5.0000000000000001E-3</v>
      </c>
      <c r="P106" s="1">
        <v>4.1429999999999998</v>
      </c>
      <c r="Q106" s="1">
        <v>5.0000000000000001E-3</v>
      </c>
      <c r="R106" s="1">
        <v>70</v>
      </c>
      <c r="S106" s="1">
        <v>8.3000000000000007</v>
      </c>
      <c r="T106" s="1">
        <v>8.5399999999999991</v>
      </c>
      <c r="U106" s="1">
        <v>13.31</v>
      </c>
      <c r="V106" s="1">
        <v>113.3</v>
      </c>
      <c r="W106" s="1">
        <v>541</v>
      </c>
      <c r="X106" s="1">
        <v>2.1</v>
      </c>
      <c r="Y106" s="1" t="s">
        <v>52</v>
      </c>
      <c r="Z106" s="1" t="s">
        <v>4</v>
      </c>
      <c r="AA106" s="2" t="s">
        <v>246</v>
      </c>
      <c r="AB106" s="2">
        <v>45021</v>
      </c>
      <c r="AC106" s="2">
        <v>44977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</row>
    <row r="107" spans="1:136" s="1" customFormat="1" ht="15.5" x14ac:dyDescent="0.35">
      <c r="A107" s="1" t="s">
        <v>0</v>
      </c>
      <c r="B107" s="1" t="s">
        <v>131</v>
      </c>
      <c r="C107" s="1">
        <v>4</v>
      </c>
      <c r="D107" s="1" t="s">
        <v>269</v>
      </c>
      <c r="E107" s="1" t="s">
        <v>270</v>
      </c>
      <c r="F107" s="2">
        <v>44966</v>
      </c>
      <c r="G107" s="19">
        <v>2023</v>
      </c>
      <c r="H107" s="2" t="s">
        <v>92</v>
      </c>
      <c r="I107" s="19">
        <v>2023</v>
      </c>
      <c r="J107" s="2" t="s">
        <v>92</v>
      </c>
      <c r="K107" s="1" t="s">
        <v>3</v>
      </c>
      <c r="L107" s="1">
        <v>1.5E-3</v>
      </c>
      <c r="M107" s="1">
        <v>0.75900000000000001</v>
      </c>
      <c r="N107" s="1">
        <v>4.1000000000000003E-3</v>
      </c>
      <c r="O107" s="1">
        <v>5.0000000000000001E-3</v>
      </c>
      <c r="P107" s="1">
        <v>1.3089999999999999</v>
      </c>
      <c r="Q107" s="1">
        <v>2.1999999999999999E-2</v>
      </c>
      <c r="R107" s="1">
        <v>40</v>
      </c>
      <c r="S107" s="1">
        <v>9.4</v>
      </c>
      <c r="T107" s="1">
        <v>8.33</v>
      </c>
      <c r="U107" s="1">
        <v>14.98</v>
      </c>
      <c r="V107" s="1">
        <v>131.19999999999999</v>
      </c>
      <c r="W107" s="1">
        <v>517</v>
      </c>
      <c r="X107" s="1">
        <v>6.78</v>
      </c>
      <c r="Y107" s="1" t="s">
        <v>52</v>
      </c>
      <c r="Z107" s="1" t="s">
        <v>4</v>
      </c>
      <c r="AA107" s="2" t="s">
        <v>246</v>
      </c>
      <c r="AB107" s="2">
        <v>45021</v>
      </c>
      <c r="AC107" s="2">
        <v>44977</v>
      </c>
    </row>
    <row r="108" spans="1:136" s="1" customFormat="1" ht="15.5" x14ac:dyDescent="0.35">
      <c r="A108" s="1" t="s">
        <v>0</v>
      </c>
      <c r="B108" s="1" t="s">
        <v>134</v>
      </c>
      <c r="C108" s="1">
        <v>5</v>
      </c>
      <c r="D108" s="1" t="s">
        <v>271</v>
      </c>
      <c r="E108" s="1" t="s">
        <v>272</v>
      </c>
      <c r="F108" s="2">
        <v>44966</v>
      </c>
      <c r="G108" s="19">
        <v>2023</v>
      </c>
      <c r="H108" s="2" t="s">
        <v>92</v>
      </c>
      <c r="I108" s="19">
        <v>2023</v>
      </c>
      <c r="J108" s="2" t="s">
        <v>92</v>
      </c>
      <c r="K108" s="1" t="s">
        <v>3</v>
      </c>
      <c r="L108" s="1">
        <v>0.108</v>
      </c>
      <c r="M108" s="1">
        <v>2.887</v>
      </c>
      <c r="N108" s="1">
        <v>8.2500000000000004E-2</v>
      </c>
      <c r="O108" s="1">
        <v>4.2700000000000002E-2</v>
      </c>
      <c r="P108" s="1">
        <v>3.4860000000000002</v>
      </c>
      <c r="Q108" s="1">
        <v>0.20799999999999999</v>
      </c>
      <c r="R108" s="1">
        <v>40</v>
      </c>
      <c r="S108" s="1">
        <v>7.6</v>
      </c>
      <c r="T108" s="1">
        <v>8.3800000000000008</v>
      </c>
      <c r="U108" s="1">
        <v>12.19</v>
      </c>
      <c r="V108" s="1">
        <v>102.2</v>
      </c>
      <c r="W108" s="1">
        <v>692</v>
      </c>
      <c r="X108" s="1">
        <v>3.84</v>
      </c>
      <c r="Y108" s="1" t="s">
        <v>273</v>
      </c>
      <c r="Z108" s="1" t="s">
        <v>4</v>
      </c>
      <c r="AA108" s="2" t="s">
        <v>246</v>
      </c>
      <c r="AB108" s="2">
        <v>45021</v>
      </c>
      <c r="AC108" s="2">
        <v>44977</v>
      </c>
    </row>
    <row r="109" spans="1:136" s="1" customFormat="1" ht="15.5" x14ac:dyDescent="0.35">
      <c r="A109" s="1" t="s">
        <v>0</v>
      </c>
      <c r="B109" s="1" t="s">
        <v>138</v>
      </c>
      <c r="C109" s="1">
        <v>6</v>
      </c>
      <c r="D109" s="1" t="s">
        <v>274</v>
      </c>
      <c r="E109" s="1" t="s">
        <v>275</v>
      </c>
      <c r="F109" s="2">
        <v>44966</v>
      </c>
      <c r="G109" s="19">
        <v>2023</v>
      </c>
      <c r="H109" s="2" t="s">
        <v>92</v>
      </c>
      <c r="I109" s="19">
        <v>2023</v>
      </c>
      <c r="J109" s="2" t="s">
        <v>92</v>
      </c>
      <c r="K109" s="1" t="s">
        <v>3</v>
      </c>
      <c r="L109" s="1">
        <v>8.1000000000000003E-2</v>
      </c>
      <c r="M109" s="1">
        <v>2.9430000000000001</v>
      </c>
      <c r="N109" s="1">
        <v>9.2499999999999999E-2</v>
      </c>
      <c r="O109" s="1">
        <v>4.41E-2</v>
      </c>
      <c r="P109" s="1">
        <v>3.3260000000000001</v>
      </c>
      <c r="Q109" s="1">
        <v>0.26700000000000002</v>
      </c>
      <c r="R109" s="1">
        <v>38</v>
      </c>
      <c r="S109" s="1">
        <v>7.7</v>
      </c>
      <c r="T109" s="1">
        <v>8.32</v>
      </c>
      <c r="U109" s="1">
        <v>12.41</v>
      </c>
      <c r="V109" s="1">
        <v>104.2</v>
      </c>
      <c r="W109" s="1">
        <v>709</v>
      </c>
      <c r="X109" s="1">
        <v>4.4000000000000004</v>
      </c>
      <c r="Z109" s="1" t="s">
        <v>4</v>
      </c>
      <c r="AA109" s="2" t="s">
        <v>246</v>
      </c>
      <c r="AB109" s="2">
        <v>45021</v>
      </c>
      <c r="AC109" s="2">
        <v>44977</v>
      </c>
    </row>
    <row r="110" spans="1:136" s="1" customFormat="1" ht="15.5" x14ac:dyDescent="0.35">
      <c r="A110" s="1" t="s">
        <v>0</v>
      </c>
      <c r="B110" s="1" t="s">
        <v>276</v>
      </c>
      <c r="C110" s="1">
        <v>7</v>
      </c>
      <c r="D110" s="1" t="s">
        <v>277</v>
      </c>
      <c r="E110" s="1" t="s">
        <v>278</v>
      </c>
      <c r="F110" s="2">
        <v>44966</v>
      </c>
      <c r="G110" s="19">
        <v>2023</v>
      </c>
      <c r="H110" s="2" t="s">
        <v>92</v>
      </c>
      <c r="I110" s="19">
        <v>2023</v>
      </c>
      <c r="J110" s="2" t="s">
        <v>92</v>
      </c>
      <c r="K110" s="1" t="s">
        <v>3</v>
      </c>
      <c r="L110" s="1">
        <v>0.14399999999999999</v>
      </c>
      <c r="M110" s="1">
        <v>2.93</v>
      </c>
      <c r="N110" s="1">
        <v>9.8400000000000001E-2</v>
      </c>
      <c r="O110" s="1">
        <v>4.82E-2</v>
      </c>
      <c r="P110" s="1">
        <v>3.399</v>
      </c>
      <c r="Q110" s="1">
        <v>0.27</v>
      </c>
      <c r="R110" s="1">
        <v>45</v>
      </c>
      <c r="S110" s="1">
        <v>8</v>
      </c>
      <c r="T110" s="1">
        <v>8.3000000000000007</v>
      </c>
      <c r="U110" s="1">
        <v>12.51</v>
      </c>
      <c r="V110" s="1">
        <v>105.9</v>
      </c>
      <c r="W110" s="1">
        <v>705</v>
      </c>
      <c r="X110" s="1">
        <v>4.0999999999999996</v>
      </c>
      <c r="Y110" s="1" t="s">
        <v>279</v>
      </c>
      <c r="Z110" s="1" t="s">
        <v>4</v>
      </c>
      <c r="AA110" s="2" t="s">
        <v>246</v>
      </c>
      <c r="AB110" s="2">
        <v>45021</v>
      </c>
      <c r="AC110" s="2">
        <v>44977</v>
      </c>
    </row>
    <row r="111" spans="1:136" s="1" customFormat="1" ht="15.5" x14ac:dyDescent="0.35">
      <c r="A111" s="1" t="s">
        <v>0</v>
      </c>
      <c r="B111" s="1" t="s">
        <v>120</v>
      </c>
      <c r="C111" s="1">
        <v>1</v>
      </c>
      <c r="D111" s="1" t="s">
        <v>280</v>
      </c>
      <c r="E111" s="1" t="s">
        <v>281</v>
      </c>
      <c r="F111" s="2">
        <v>44970</v>
      </c>
      <c r="G111" s="19">
        <v>2023</v>
      </c>
      <c r="H111" s="2" t="s">
        <v>92</v>
      </c>
      <c r="I111" s="19">
        <v>2023</v>
      </c>
      <c r="J111" s="2" t="s">
        <v>92</v>
      </c>
      <c r="K111" s="1" t="s">
        <v>182</v>
      </c>
      <c r="L111" s="1">
        <v>1.5E-3</v>
      </c>
      <c r="M111" s="1">
        <v>5.2670000000000003</v>
      </c>
      <c r="N111" s="1">
        <v>0.31615199699999996</v>
      </c>
      <c r="O111" s="1">
        <v>3.7999999999999999E-2</v>
      </c>
      <c r="P111" s="1">
        <v>4.9219999999999997</v>
      </c>
      <c r="Q111" s="1">
        <v>5.0000000000000001E-3</v>
      </c>
      <c r="R111" s="1">
        <v>63</v>
      </c>
      <c r="S111" s="1">
        <v>4.2</v>
      </c>
      <c r="T111" s="1">
        <v>8.51</v>
      </c>
      <c r="U111" s="1">
        <v>14.87</v>
      </c>
      <c r="V111" s="1">
        <v>114.3</v>
      </c>
      <c r="W111" s="1">
        <v>626</v>
      </c>
      <c r="X111" s="1">
        <v>0.76</v>
      </c>
      <c r="Z111" s="1" t="s">
        <v>4</v>
      </c>
      <c r="AA111" s="2" t="s">
        <v>246</v>
      </c>
      <c r="AB111" s="2">
        <v>45021</v>
      </c>
      <c r="AC111" s="2">
        <v>45469</v>
      </c>
      <c r="AD111" s="2">
        <v>45212</v>
      </c>
    </row>
    <row r="112" spans="1:136" s="1" customFormat="1" ht="15.5" x14ac:dyDescent="0.35">
      <c r="A112" s="1" t="s">
        <v>0</v>
      </c>
      <c r="B112" s="1" t="s">
        <v>124</v>
      </c>
      <c r="C112" s="1">
        <v>2</v>
      </c>
      <c r="D112" s="1" t="s">
        <v>282</v>
      </c>
      <c r="E112" s="1" t="s">
        <v>283</v>
      </c>
      <c r="F112" s="2">
        <v>44970</v>
      </c>
      <c r="G112" s="19">
        <v>2023</v>
      </c>
      <c r="H112" s="2" t="s">
        <v>92</v>
      </c>
      <c r="I112" s="19">
        <v>2023</v>
      </c>
      <c r="J112" s="2" t="s">
        <v>92</v>
      </c>
      <c r="K112" s="1" t="s">
        <v>182</v>
      </c>
      <c r="L112" s="1">
        <v>1.5E-3</v>
      </c>
      <c r="M112" s="1">
        <v>4.0279999999999996</v>
      </c>
      <c r="N112" s="1">
        <v>3.9710311899999996E-2</v>
      </c>
      <c r="O112" s="1">
        <v>6.0000000000000001E-3</v>
      </c>
      <c r="P112" s="1">
        <v>4.3360000000000003</v>
      </c>
      <c r="Q112" s="1">
        <v>5.0000000000000001E-3</v>
      </c>
      <c r="R112" s="1">
        <v>71</v>
      </c>
      <c r="S112" s="1">
        <v>7.3</v>
      </c>
      <c r="T112" s="1">
        <v>8.1999999999999993</v>
      </c>
      <c r="U112" s="1">
        <v>13.5</v>
      </c>
      <c r="V112" s="1">
        <v>112.1</v>
      </c>
      <c r="W112" s="1">
        <v>597</v>
      </c>
      <c r="X112" s="1">
        <v>25.7</v>
      </c>
      <c r="Z112" s="1" t="s">
        <v>4</v>
      </c>
      <c r="AA112" s="2" t="s">
        <v>246</v>
      </c>
      <c r="AB112" s="2">
        <v>45021</v>
      </c>
      <c r="AC112" s="2"/>
      <c r="AD112" s="2">
        <v>45212</v>
      </c>
    </row>
    <row r="113" spans="1:30" s="1" customFormat="1" ht="15.5" x14ac:dyDescent="0.35">
      <c r="A113" s="1" t="s">
        <v>0</v>
      </c>
      <c r="B113" s="1" t="s">
        <v>9</v>
      </c>
      <c r="C113" s="1">
        <v>3</v>
      </c>
      <c r="D113" s="1" t="s">
        <v>284</v>
      </c>
      <c r="E113" s="1" t="s">
        <v>285</v>
      </c>
      <c r="F113" s="2">
        <v>44970</v>
      </c>
      <c r="G113" s="19">
        <v>2023</v>
      </c>
      <c r="H113" s="2" t="s">
        <v>92</v>
      </c>
      <c r="I113" s="19">
        <v>2023</v>
      </c>
      <c r="J113" s="2" t="s">
        <v>92</v>
      </c>
      <c r="K113" s="1" t="s">
        <v>182</v>
      </c>
      <c r="L113" s="1">
        <v>1.5E-3</v>
      </c>
      <c r="M113" s="1">
        <v>1.956</v>
      </c>
      <c r="N113" s="1">
        <v>0.22800594600000001</v>
      </c>
      <c r="O113" s="1">
        <v>1.3599999999999999E-2</v>
      </c>
      <c r="P113" s="1">
        <v>2.5430000000000001</v>
      </c>
      <c r="Q113" s="1">
        <v>1.0999999999999999E-2</v>
      </c>
      <c r="R113" s="1">
        <v>44</v>
      </c>
      <c r="S113" s="1">
        <v>6.7</v>
      </c>
      <c r="T113" s="1">
        <v>8.4600000000000009</v>
      </c>
      <c r="U113" s="1">
        <v>20.13</v>
      </c>
      <c r="V113" s="1">
        <v>164.7</v>
      </c>
      <c r="W113" s="1">
        <v>561</v>
      </c>
      <c r="X113" s="1">
        <v>2.2000000000000002</v>
      </c>
      <c r="Z113" s="1" t="s">
        <v>4</v>
      </c>
      <c r="AA113" s="2" t="s">
        <v>246</v>
      </c>
      <c r="AB113" s="2">
        <v>45021</v>
      </c>
      <c r="AC113" s="2"/>
      <c r="AD113" s="2">
        <v>45212</v>
      </c>
    </row>
    <row r="114" spans="1:30" s="1" customFormat="1" ht="15.5" x14ac:dyDescent="0.35">
      <c r="A114" s="1" t="s">
        <v>0</v>
      </c>
      <c r="B114" s="1" t="s">
        <v>131</v>
      </c>
      <c r="C114" s="1">
        <v>4</v>
      </c>
      <c r="D114" s="1" t="s">
        <v>286</v>
      </c>
      <c r="E114" s="1" t="s">
        <v>287</v>
      </c>
      <c r="F114" s="2">
        <v>44970</v>
      </c>
      <c r="G114" s="19">
        <v>2023</v>
      </c>
      <c r="H114" s="2" t="s">
        <v>92</v>
      </c>
      <c r="I114" s="19">
        <v>2023</v>
      </c>
      <c r="J114" s="2" t="s">
        <v>92</v>
      </c>
      <c r="K114" s="1" t="s">
        <v>182</v>
      </c>
      <c r="L114" s="1">
        <v>9.5000000000000001E-2</v>
      </c>
      <c r="M114" s="1">
        <v>0.91400000000000003</v>
      </c>
      <c r="N114" s="1">
        <v>0.262393131</v>
      </c>
      <c r="O114" s="1">
        <v>1.5800000000000002E-2</v>
      </c>
      <c r="P114" s="1">
        <v>1.571</v>
      </c>
      <c r="Q114" s="1">
        <v>5.0000000000000001E-3</v>
      </c>
      <c r="R114" s="1">
        <v>63</v>
      </c>
      <c r="S114" s="1">
        <v>8.1</v>
      </c>
      <c r="T114" s="1">
        <v>8.2100000000000009</v>
      </c>
      <c r="U114" s="1">
        <v>19.16</v>
      </c>
      <c r="V114" s="1">
        <v>162.30000000000001</v>
      </c>
      <c r="W114" s="1">
        <v>600</v>
      </c>
      <c r="X114" s="1">
        <v>10.6</v>
      </c>
      <c r="Z114" s="1" t="s">
        <v>4</v>
      </c>
      <c r="AA114" s="2" t="s">
        <v>246</v>
      </c>
      <c r="AB114" s="2">
        <v>45021</v>
      </c>
      <c r="AC114" s="2"/>
      <c r="AD114" s="2">
        <v>45212</v>
      </c>
    </row>
    <row r="115" spans="1:30" s="1" customFormat="1" ht="15.5" x14ac:dyDescent="0.35">
      <c r="A115" s="1" t="s">
        <v>0</v>
      </c>
      <c r="B115" s="1" t="s">
        <v>134</v>
      </c>
      <c r="C115" s="1">
        <v>5</v>
      </c>
      <c r="D115" s="1" t="s">
        <v>288</v>
      </c>
      <c r="E115" s="1" t="s">
        <v>289</v>
      </c>
      <c r="F115" s="2">
        <v>44970</v>
      </c>
      <c r="G115" s="19">
        <v>2023</v>
      </c>
      <c r="H115" s="2" t="s">
        <v>92</v>
      </c>
      <c r="I115" s="19">
        <v>2023</v>
      </c>
      <c r="J115" s="2" t="s">
        <v>92</v>
      </c>
      <c r="K115" s="1" t="s">
        <v>182</v>
      </c>
      <c r="L115" s="1">
        <v>6.7000000000000004E-2</v>
      </c>
      <c r="M115" s="1">
        <v>5.15</v>
      </c>
      <c r="N115" s="1">
        <v>0.17751071100000002</v>
      </c>
      <c r="O115" s="1">
        <v>7.6600000000000001E-2</v>
      </c>
      <c r="P115" s="1">
        <v>5.15</v>
      </c>
      <c r="Q115" s="1">
        <v>0.13400000000000001</v>
      </c>
      <c r="R115" s="1">
        <v>48</v>
      </c>
      <c r="S115" s="1">
        <v>4.4000000000000004</v>
      </c>
      <c r="T115" s="1">
        <v>8.35</v>
      </c>
      <c r="U115" s="1">
        <v>13.19</v>
      </c>
      <c r="V115" s="1">
        <v>101.9</v>
      </c>
      <c r="W115" s="1">
        <v>646</v>
      </c>
      <c r="X115" s="1">
        <v>13.8</v>
      </c>
      <c r="Z115" s="1" t="s">
        <v>4</v>
      </c>
      <c r="AA115" s="2" t="s">
        <v>246</v>
      </c>
      <c r="AB115" s="2">
        <v>45021</v>
      </c>
      <c r="AC115" s="2"/>
      <c r="AD115" s="2">
        <v>45212</v>
      </c>
    </row>
    <row r="116" spans="1:30" s="1" customFormat="1" ht="15.5" x14ac:dyDescent="0.35">
      <c r="A116" s="1" t="s">
        <v>0</v>
      </c>
      <c r="B116" s="1" t="s">
        <v>138</v>
      </c>
      <c r="C116" s="1">
        <v>6</v>
      </c>
      <c r="D116" s="1" t="s">
        <v>290</v>
      </c>
      <c r="E116" s="1" t="s">
        <v>291</v>
      </c>
      <c r="F116" s="2">
        <v>44970</v>
      </c>
      <c r="G116" s="19">
        <v>2023</v>
      </c>
      <c r="H116" s="2" t="s">
        <v>92</v>
      </c>
      <c r="I116" s="19">
        <v>2023</v>
      </c>
      <c r="J116" s="2" t="s">
        <v>92</v>
      </c>
      <c r="K116" s="1" t="s">
        <v>182</v>
      </c>
      <c r="L116" s="1">
        <v>0.112</v>
      </c>
      <c r="M116" s="1">
        <v>4.8440000000000003</v>
      </c>
      <c r="N116" s="1">
        <v>0.92886953600000011</v>
      </c>
      <c r="O116" s="1">
        <v>0.17319999999999999</v>
      </c>
      <c r="P116" s="1">
        <v>5.577</v>
      </c>
      <c r="Q116" s="1">
        <v>0.19700000000000001</v>
      </c>
      <c r="R116" s="1">
        <v>50</v>
      </c>
      <c r="S116" s="1">
        <v>4.3</v>
      </c>
      <c r="T116" s="1">
        <v>8.35</v>
      </c>
      <c r="U116" s="1">
        <v>13.13</v>
      </c>
      <c r="V116" s="1">
        <v>101.1</v>
      </c>
      <c r="W116" s="1">
        <v>653</v>
      </c>
      <c r="X116" s="1">
        <v>18.5</v>
      </c>
      <c r="Z116" s="1" t="s">
        <v>4</v>
      </c>
      <c r="AA116" s="2" t="s">
        <v>246</v>
      </c>
      <c r="AB116" s="2">
        <v>45021</v>
      </c>
      <c r="AC116" s="2"/>
      <c r="AD116" s="2">
        <v>45212</v>
      </c>
    </row>
    <row r="117" spans="1:30" s="1" customFormat="1" ht="15.5" x14ac:dyDescent="0.35">
      <c r="A117" s="1" t="s">
        <v>0</v>
      </c>
      <c r="B117" s="1" t="s">
        <v>276</v>
      </c>
      <c r="C117" s="1">
        <v>7</v>
      </c>
      <c r="D117" s="1" t="s">
        <v>292</v>
      </c>
      <c r="E117" s="1" t="s">
        <v>293</v>
      </c>
      <c r="F117" s="2">
        <v>44970</v>
      </c>
      <c r="G117" s="19">
        <v>2023</v>
      </c>
      <c r="H117" s="2" t="s">
        <v>92</v>
      </c>
      <c r="I117" s="19">
        <v>2023</v>
      </c>
      <c r="J117" s="2" t="s">
        <v>92</v>
      </c>
      <c r="K117" s="1" t="s">
        <v>182</v>
      </c>
      <c r="L117" s="1">
        <v>0.11</v>
      </c>
      <c r="M117" s="1">
        <v>4.9039999999999999</v>
      </c>
      <c r="N117" s="1">
        <v>0.49066520999999996</v>
      </c>
      <c r="O117" s="1">
        <v>0.1205</v>
      </c>
      <c r="P117" s="1">
        <v>6.1660000000000004</v>
      </c>
      <c r="Q117" s="1">
        <v>0.218</v>
      </c>
      <c r="R117" s="1">
        <v>50</v>
      </c>
      <c r="S117" s="1">
        <v>5</v>
      </c>
      <c r="T117" s="1">
        <v>8.34</v>
      </c>
      <c r="U117" s="1">
        <v>13.14</v>
      </c>
      <c r="V117" s="1">
        <v>103</v>
      </c>
      <c r="W117" s="1">
        <v>657</v>
      </c>
      <c r="X117" s="1">
        <v>27.6</v>
      </c>
      <c r="Z117" s="1" t="s">
        <v>4</v>
      </c>
      <c r="AA117" s="2" t="s">
        <v>246</v>
      </c>
      <c r="AB117" s="2">
        <v>45021</v>
      </c>
      <c r="AC117" s="2"/>
      <c r="AD117" s="2">
        <v>45212</v>
      </c>
    </row>
    <row r="118" spans="1:30" s="1" customFormat="1" ht="15.5" x14ac:dyDescent="0.35">
      <c r="A118" s="1" t="s">
        <v>0</v>
      </c>
      <c r="B118" s="1" t="s">
        <v>120</v>
      </c>
      <c r="C118" s="1">
        <v>1</v>
      </c>
      <c r="D118" s="1" t="s">
        <v>294</v>
      </c>
      <c r="E118" s="1" t="s">
        <v>295</v>
      </c>
      <c r="F118" s="2">
        <v>44987</v>
      </c>
      <c r="G118" s="19">
        <v>2023</v>
      </c>
      <c r="H118" s="2" t="s">
        <v>92</v>
      </c>
      <c r="I118" s="19">
        <v>2023</v>
      </c>
      <c r="J118" s="2" t="s">
        <v>92</v>
      </c>
      <c r="K118" s="1" t="s">
        <v>3</v>
      </c>
      <c r="L118" s="1">
        <v>1.5E-3</v>
      </c>
      <c r="M118" s="1">
        <v>7.2329999999999997</v>
      </c>
      <c r="N118" s="1">
        <v>8.6E-3</v>
      </c>
      <c r="O118" s="1">
        <v>0.01</v>
      </c>
      <c r="P118" s="1">
        <v>7.41</v>
      </c>
      <c r="Q118" s="1">
        <v>2.3E-2</v>
      </c>
      <c r="R118" s="1">
        <v>15</v>
      </c>
      <c r="S118" s="1">
        <v>8.5</v>
      </c>
      <c r="T118" s="1">
        <v>8.19</v>
      </c>
      <c r="U118" s="1">
        <v>12.19</v>
      </c>
      <c r="V118" s="1">
        <v>104.5</v>
      </c>
      <c r="W118" s="1">
        <v>573</v>
      </c>
      <c r="X118" s="1">
        <v>6.3</v>
      </c>
      <c r="Y118" s="1" t="s">
        <v>296</v>
      </c>
      <c r="Z118" s="1" t="s">
        <v>4</v>
      </c>
      <c r="AA118" s="2">
        <v>45068</v>
      </c>
      <c r="AB118" s="2">
        <v>45077</v>
      </c>
      <c r="AC118" s="2"/>
    </row>
    <row r="119" spans="1:30" s="1" customFormat="1" ht="15.5" x14ac:dyDescent="0.35">
      <c r="A119" s="1" t="s">
        <v>0</v>
      </c>
      <c r="B119" s="1" t="s">
        <v>124</v>
      </c>
      <c r="C119" s="1">
        <v>2</v>
      </c>
      <c r="D119" s="1" t="s">
        <v>297</v>
      </c>
      <c r="E119" s="1" t="s">
        <v>298</v>
      </c>
      <c r="F119" s="2">
        <v>44987</v>
      </c>
      <c r="G119" s="19">
        <v>2023</v>
      </c>
      <c r="H119" s="2" t="s">
        <v>92</v>
      </c>
      <c r="I119" s="19">
        <v>2023</v>
      </c>
      <c r="J119" s="2" t="s">
        <v>92</v>
      </c>
      <c r="K119" s="1" t="s">
        <v>3</v>
      </c>
      <c r="L119" s="1">
        <v>1.5E-3</v>
      </c>
      <c r="M119" s="1">
        <v>3.5390000000000001</v>
      </c>
      <c r="N119" s="1">
        <v>7.0000000000000001E-3</v>
      </c>
      <c r="O119" s="1">
        <v>3.7000000000000002E-3</v>
      </c>
      <c r="P119" s="1">
        <v>3.6549999999999998</v>
      </c>
      <c r="Q119" s="1">
        <v>5.0000000000000001E-3</v>
      </c>
      <c r="R119" s="1">
        <v>62</v>
      </c>
      <c r="S119" s="1">
        <v>10.7</v>
      </c>
      <c r="T119" s="1">
        <v>7.9</v>
      </c>
      <c r="U119" s="1">
        <v>13.41</v>
      </c>
      <c r="V119" s="1">
        <v>120.8</v>
      </c>
      <c r="W119" s="1">
        <v>551</v>
      </c>
      <c r="X119" s="1">
        <v>3.5</v>
      </c>
      <c r="Z119" s="1" t="s">
        <v>4</v>
      </c>
      <c r="AA119" s="2">
        <v>45068</v>
      </c>
      <c r="AB119" s="2">
        <v>45077</v>
      </c>
      <c r="AC119" s="2"/>
    </row>
    <row r="120" spans="1:30" s="1" customFormat="1" ht="15.5" x14ac:dyDescent="0.35">
      <c r="A120" s="1" t="s">
        <v>0</v>
      </c>
      <c r="B120" s="1" t="s">
        <v>131</v>
      </c>
      <c r="C120" s="1">
        <v>4</v>
      </c>
      <c r="D120" s="1" t="s">
        <v>299</v>
      </c>
      <c r="E120" s="1" t="s">
        <v>300</v>
      </c>
      <c r="F120" s="2">
        <v>44987</v>
      </c>
      <c r="G120" s="19">
        <v>2023</v>
      </c>
      <c r="H120" s="2" t="s">
        <v>92</v>
      </c>
      <c r="I120" s="19">
        <v>2023</v>
      </c>
      <c r="J120" s="2" t="s">
        <v>92</v>
      </c>
      <c r="K120" s="1" t="s">
        <v>3</v>
      </c>
      <c r="L120" s="1">
        <v>1.5E-3</v>
      </c>
      <c r="M120" s="1">
        <v>1.073</v>
      </c>
      <c r="N120" s="1">
        <v>6.1999999999999998E-3</v>
      </c>
      <c r="O120" s="1">
        <v>1.6000000000000001E-3</v>
      </c>
      <c r="P120" s="1">
        <v>1.4</v>
      </c>
      <c r="Q120" s="1">
        <v>1.7000000000000001E-2</v>
      </c>
      <c r="R120" s="1">
        <v>40</v>
      </c>
      <c r="S120" s="1">
        <v>11.6</v>
      </c>
      <c r="T120" s="1">
        <v>7.9</v>
      </c>
      <c r="U120" s="1">
        <v>12.64</v>
      </c>
      <c r="V120" s="1">
        <v>116.6</v>
      </c>
      <c r="W120" s="1">
        <v>552</v>
      </c>
      <c r="X120" s="1">
        <v>10.6</v>
      </c>
      <c r="Z120" s="1" t="s">
        <v>4</v>
      </c>
      <c r="AA120" s="2">
        <v>45068</v>
      </c>
      <c r="AB120" s="2">
        <v>45077</v>
      </c>
      <c r="AC120" s="2"/>
    </row>
    <row r="121" spans="1:30" s="1" customFormat="1" ht="15.5" x14ac:dyDescent="0.35">
      <c r="A121" s="1" t="s">
        <v>0</v>
      </c>
      <c r="B121" s="1" t="s">
        <v>134</v>
      </c>
      <c r="C121" s="1">
        <v>5</v>
      </c>
      <c r="D121" s="1" t="s">
        <v>301</v>
      </c>
      <c r="E121" s="1" t="s">
        <v>302</v>
      </c>
      <c r="F121" s="2">
        <v>44987</v>
      </c>
      <c r="G121" s="19">
        <v>2023</v>
      </c>
      <c r="H121" s="2" t="s">
        <v>92</v>
      </c>
      <c r="I121" s="19">
        <v>2023</v>
      </c>
      <c r="J121" s="2" t="s">
        <v>92</v>
      </c>
      <c r="K121" s="1" t="s">
        <v>3</v>
      </c>
      <c r="L121" s="1">
        <v>7.1999999999999995E-2</v>
      </c>
      <c r="M121" s="1">
        <v>5.3949999999999996</v>
      </c>
      <c r="N121" s="1">
        <v>2.0899999999999998E-2</v>
      </c>
      <c r="O121" s="1">
        <v>4.1000000000000002E-2</v>
      </c>
      <c r="P121" s="1">
        <v>7.1539999999999999</v>
      </c>
      <c r="Q121" s="1">
        <v>0.23200000000000001</v>
      </c>
      <c r="R121" s="1">
        <v>60</v>
      </c>
      <c r="S121" s="1">
        <v>8.3000000000000007</v>
      </c>
      <c r="T121" s="1">
        <v>8.01</v>
      </c>
      <c r="U121" s="1">
        <v>11.06</v>
      </c>
      <c r="V121" s="1">
        <v>94.2</v>
      </c>
      <c r="W121" s="1">
        <v>531</v>
      </c>
      <c r="X121" s="1">
        <v>67.7</v>
      </c>
      <c r="Z121" s="1" t="s">
        <v>4</v>
      </c>
      <c r="AA121" s="2">
        <v>45068</v>
      </c>
      <c r="AB121" s="2">
        <v>45077</v>
      </c>
      <c r="AC121" s="2"/>
    </row>
    <row r="122" spans="1:30" s="1" customFormat="1" ht="15.5" x14ac:dyDescent="0.35">
      <c r="A122" s="1" t="s">
        <v>0</v>
      </c>
      <c r="B122" s="1" t="s">
        <v>138</v>
      </c>
      <c r="C122" s="1">
        <v>6</v>
      </c>
      <c r="D122" s="1" t="s">
        <v>303</v>
      </c>
      <c r="E122" s="1" t="s">
        <v>304</v>
      </c>
      <c r="F122" s="2">
        <v>44987</v>
      </c>
      <c r="G122" s="19">
        <v>2023</v>
      </c>
      <c r="H122" s="2" t="s">
        <v>92</v>
      </c>
      <c r="I122" s="19">
        <v>2023</v>
      </c>
      <c r="J122" s="2" t="s">
        <v>92</v>
      </c>
      <c r="K122" s="1" t="s">
        <v>3</v>
      </c>
      <c r="L122" s="1">
        <v>8.1000000000000003E-2</v>
      </c>
      <c r="M122" s="1">
        <v>5.4749999999999996</v>
      </c>
      <c r="N122" s="1">
        <v>2.3300000000000001E-2</v>
      </c>
      <c r="O122" s="1">
        <v>4.4699999999999997E-2</v>
      </c>
      <c r="P122" s="1">
        <v>6.4909999999999997</v>
      </c>
      <c r="Q122" s="1">
        <v>0.25900000000000001</v>
      </c>
      <c r="R122" s="1">
        <v>80</v>
      </c>
      <c r="S122" s="1">
        <v>8.3000000000000007</v>
      </c>
      <c r="T122" s="1">
        <v>8.07</v>
      </c>
      <c r="U122" s="1">
        <v>10.95</v>
      </c>
      <c r="V122" s="1">
        <v>93.4</v>
      </c>
      <c r="W122" s="1">
        <v>521</v>
      </c>
      <c r="X122" s="1">
        <v>81.5</v>
      </c>
      <c r="Z122" s="1" t="s">
        <v>4</v>
      </c>
      <c r="AA122" s="2">
        <v>45068</v>
      </c>
      <c r="AB122" s="2">
        <v>45077</v>
      </c>
      <c r="AC122" s="2"/>
    </row>
    <row r="123" spans="1:30" s="1" customFormat="1" ht="15.5" x14ac:dyDescent="0.35">
      <c r="A123" s="1" t="s">
        <v>0</v>
      </c>
      <c r="B123" s="1" t="s">
        <v>276</v>
      </c>
      <c r="C123" s="1">
        <v>7</v>
      </c>
      <c r="D123" s="1" t="s">
        <v>305</v>
      </c>
      <c r="E123" s="1" t="s">
        <v>306</v>
      </c>
      <c r="F123" s="2">
        <v>44987</v>
      </c>
      <c r="G123" s="19">
        <v>2023</v>
      </c>
      <c r="H123" s="2" t="s">
        <v>92</v>
      </c>
      <c r="I123" s="19">
        <v>2023</v>
      </c>
      <c r="J123" s="2" t="s">
        <v>92</v>
      </c>
      <c r="K123" s="1" t="s">
        <v>3</v>
      </c>
      <c r="L123" s="1">
        <v>8.4000000000000005E-2</v>
      </c>
      <c r="M123" s="1">
        <v>4.7249999999999996</v>
      </c>
      <c r="N123" s="1">
        <v>1.9800000000000002E-2</v>
      </c>
      <c r="O123" s="1">
        <v>4.4600000000000001E-2</v>
      </c>
      <c r="P123" s="1">
        <v>6.59</v>
      </c>
      <c r="Q123" s="1">
        <v>0.25800000000000001</v>
      </c>
      <c r="R123" s="1">
        <v>45</v>
      </c>
      <c r="S123" s="1">
        <v>8.5</v>
      </c>
      <c r="T123" s="1">
        <v>8.11</v>
      </c>
      <c r="U123" s="1">
        <v>10.96</v>
      </c>
      <c r="V123" s="1">
        <v>93.8</v>
      </c>
      <c r="W123" s="1">
        <v>520</v>
      </c>
      <c r="X123" s="1">
        <v>83.9</v>
      </c>
      <c r="Z123" s="1" t="s">
        <v>4</v>
      </c>
      <c r="AA123" s="2">
        <v>45068</v>
      </c>
      <c r="AB123" s="2">
        <v>45077</v>
      </c>
      <c r="AC123" s="2"/>
    </row>
    <row r="124" spans="1:30" s="1" customFormat="1" ht="15.5" x14ac:dyDescent="0.35">
      <c r="A124" s="1" t="s">
        <v>0</v>
      </c>
      <c r="B124" s="1" t="s">
        <v>120</v>
      </c>
      <c r="C124" s="1">
        <v>1</v>
      </c>
      <c r="D124" s="1" t="s">
        <v>307</v>
      </c>
      <c r="E124" s="1" t="s">
        <v>308</v>
      </c>
      <c r="F124" s="2">
        <v>45028</v>
      </c>
      <c r="G124" s="19">
        <v>2023</v>
      </c>
      <c r="H124" s="2" t="s">
        <v>143</v>
      </c>
      <c r="I124" s="19">
        <v>2023</v>
      </c>
      <c r="J124" s="2" t="s">
        <v>143</v>
      </c>
      <c r="K124" s="1" t="s">
        <v>3</v>
      </c>
      <c r="L124" s="1">
        <v>1.5E-3</v>
      </c>
      <c r="M124" s="1">
        <v>4.8579999999999997</v>
      </c>
      <c r="N124" s="1">
        <v>1.04E-2</v>
      </c>
      <c r="O124" s="1">
        <v>3.8E-3</v>
      </c>
      <c r="P124" s="1">
        <v>4.8579999999999997</v>
      </c>
      <c r="Q124" s="1">
        <v>5.0000000000000001E-3</v>
      </c>
      <c r="R124" s="1">
        <v>10</v>
      </c>
      <c r="S124" s="1">
        <v>14.1</v>
      </c>
      <c r="T124" s="1">
        <v>8.66</v>
      </c>
      <c r="U124" s="1">
        <v>14.09</v>
      </c>
      <c r="V124" s="1">
        <v>135.6</v>
      </c>
      <c r="W124" s="1">
        <v>563</v>
      </c>
      <c r="X124" s="1">
        <v>2.4</v>
      </c>
      <c r="Y124" s="1" t="s">
        <v>309</v>
      </c>
      <c r="Z124" s="1" t="s">
        <v>4</v>
      </c>
      <c r="AA124" s="2">
        <v>45068</v>
      </c>
      <c r="AB124" s="2">
        <v>45077</v>
      </c>
      <c r="AC124" s="2"/>
    </row>
    <row r="125" spans="1:30" s="1" customFormat="1" ht="15.5" x14ac:dyDescent="0.35">
      <c r="A125" s="1" t="s">
        <v>0</v>
      </c>
      <c r="B125" s="1" t="s">
        <v>124</v>
      </c>
      <c r="C125" s="1">
        <v>2</v>
      </c>
      <c r="D125" s="1" t="s">
        <v>310</v>
      </c>
      <c r="E125" s="1" t="s">
        <v>311</v>
      </c>
      <c r="F125" s="2">
        <v>45028</v>
      </c>
      <c r="G125" s="19">
        <v>2023</v>
      </c>
      <c r="H125" s="2" t="s">
        <v>143</v>
      </c>
      <c r="I125" s="19">
        <v>2023</v>
      </c>
      <c r="J125" s="2" t="s">
        <v>143</v>
      </c>
      <c r="K125" s="1" t="s">
        <v>3</v>
      </c>
      <c r="L125" s="1">
        <v>1.5E-3</v>
      </c>
      <c r="M125" s="1">
        <v>3.8580000000000001</v>
      </c>
      <c r="N125" s="1">
        <v>5.3E-3</v>
      </c>
      <c r="O125" s="1">
        <v>2.0999999999999999E-3</v>
      </c>
      <c r="P125" s="1">
        <v>3.8180000000000001</v>
      </c>
      <c r="Q125" s="1">
        <v>5.0000000000000001E-3</v>
      </c>
      <c r="R125" s="1">
        <v>78</v>
      </c>
      <c r="S125" s="1">
        <v>12.3</v>
      </c>
      <c r="T125" s="1">
        <v>7.96</v>
      </c>
      <c r="U125" s="1">
        <v>11.49</v>
      </c>
      <c r="V125" s="1">
        <v>107.6</v>
      </c>
      <c r="W125" s="1">
        <v>529</v>
      </c>
      <c r="X125" s="1">
        <v>7.1</v>
      </c>
      <c r="Z125" s="1" t="s">
        <v>4</v>
      </c>
      <c r="AA125" s="2">
        <v>45068</v>
      </c>
      <c r="AB125" s="2">
        <v>45077</v>
      </c>
      <c r="AC125" s="2"/>
    </row>
    <row r="126" spans="1:30" s="1" customFormat="1" ht="15.5" x14ac:dyDescent="0.35">
      <c r="A126" s="1" t="s">
        <v>0</v>
      </c>
      <c r="B126" s="1" t="s">
        <v>131</v>
      </c>
      <c r="C126" s="1">
        <v>4</v>
      </c>
      <c r="D126" s="1" t="s">
        <v>312</v>
      </c>
      <c r="E126" s="1" t="s">
        <v>313</v>
      </c>
      <c r="F126" s="2">
        <v>45028</v>
      </c>
      <c r="G126" s="19">
        <v>2023</v>
      </c>
      <c r="H126" s="2" t="s">
        <v>143</v>
      </c>
      <c r="I126" s="19">
        <v>2023</v>
      </c>
      <c r="J126" s="2" t="s">
        <v>143</v>
      </c>
      <c r="K126" s="1" t="s">
        <v>3</v>
      </c>
      <c r="L126" s="1">
        <v>1.5E-3</v>
      </c>
      <c r="M126" s="1">
        <v>2.3730000000000002</v>
      </c>
      <c r="N126" s="1">
        <v>9.7999999999999997E-3</v>
      </c>
      <c r="O126" s="1">
        <v>5.3E-3</v>
      </c>
      <c r="P126" s="1">
        <v>2.9969999999999999</v>
      </c>
      <c r="Q126" s="1">
        <v>5.2999999999999999E-2</v>
      </c>
      <c r="R126" s="1">
        <v>30</v>
      </c>
      <c r="S126" s="1">
        <v>18.8</v>
      </c>
      <c r="T126" s="1">
        <v>9.0399999999999991</v>
      </c>
      <c r="U126" s="1">
        <v>21.28</v>
      </c>
      <c r="V126" s="1">
        <v>227.8</v>
      </c>
      <c r="W126" s="1">
        <v>329.3</v>
      </c>
      <c r="X126" s="1">
        <v>20.2</v>
      </c>
      <c r="Z126" s="1" t="s">
        <v>4</v>
      </c>
      <c r="AA126" s="2">
        <v>45068</v>
      </c>
      <c r="AB126" s="2">
        <v>45077</v>
      </c>
      <c r="AC126" s="2"/>
    </row>
    <row r="127" spans="1:30" s="1" customFormat="1" ht="15.5" x14ac:dyDescent="0.35">
      <c r="A127" s="1" t="s">
        <v>0</v>
      </c>
      <c r="B127" s="1" t="s">
        <v>134</v>
      </c>
      <c r="C127" s="1">
        <v>5</v>
      </c>
      <c r="D127" s="1" t="s">
        <v>314</v>
      </c>
      <c r="E127" s="1" t="s">
        <v>315</v>
      </c>
      <c r="F127" s="2">
        <v>45028</v>
      </c>
      <c r="G127" s="19">
        <v>2023</v>
      </c>
      <c r="H127" s="2" t="s">
        <v>143</v>
      </c>
      <c r="I127" s="19">
        <v>2023</v>
      </c>
      <c r="J127" s="2" t="s">
        <v>143</v>
      </c>
      <c r="K127" s="1" t="s">
        <v>3</v>
      </c>
      <c r="L127" s="1">
        <v>5.8999999999999997E-2</v>
      </c>
      <c r="M127" s="1">
        <v>4.0010000000000003</v>
      </c>
      <c r="N127" s="1">
        <v>6.8699999999999997E-2</v>
      </c>
      <c r="O127" s="1">
        <v>9.5999999999999992E-3</v>
      </c>
      <c r="P127" s="1">
        <v>4.3150000000000004</v>
      </c>
      <c r="Q127" s="1">
        <v>0.13100000000000001</v>
      </c>
      <c r="R127" s="1">
        <v>50</v>
      </c>
      <c r="S127" s="1">
        <v>14.2</v>
      </c>
      <c r="T127" s="1">
        <v>8.39</v>
      </c>
      <c r="U127" s="1">
        <v>10.84</v>
      </c>
      <c r="V127" s="1">
        <v>105.8</v>
      </c>
      <c r="W127" s="1">
        <v>593</v>
      </c>
      <c r="X127" s="1">
        <v>11.7</v>
      </c>
      <c r="Z127" s="1" t="s">
        <v>4</v>
      </c>
      <c r="AA127" s="2">
        <v>45068</v>
      </c>
      <c r="AB127" s="2">
        <v>45077</v>
      </c>
      <c r="AC127" s="2"/>
    </row>
    <row r="128" spans="1:30" s="1" customFormat="1" ht="15.5" x14ac:dyDescent="0.35">
      <c r="A128" s="1" t="s">
        <v>0</v>
      </c>
      <c r="B128" s="1" t="s">
        <v>138</v>
      </c>
      <c r="C128" s="1">
        <v>6</v>
      </c>
      <c r="D128" s="1" t="s">
        <v>316</v>
      </c>
      <c r="E128" s="1" t="s">
        <v>317</v>
      </c>
      <c r="F128" s="2">
        <v>45028</v>
      </c>
      <c r="G128" s="19">
        <v>2023</v>
      </c>
      <c r="H128" s="2" t="s">
        <v>143</v>
      </c>
      <c r="I128" s="19">
        <v>2023</v>
      </c>
      <c r="J128" s="2" t="s">
        <v>143</v>
      </c>
      <c r="K128" s="1" t="s">
        <v>3</v>
      </c>
      <c r="L128" s="1">
        <v>8.3000000000000004E-2</v>
      </c>
      <c r="M128" s="1">
        <v>3.7240000000000002</v>
      </c>
      <c r="N128" s="1">
        <v>6.7900000000000002E-2</v>
      </c>
      <c r="O128" s="1">
        <v>1.04E-2</v>
      </c>
      <c r="P128" s="1">
        <v>4.0270000000000001</v>
      </c>
      <c r="Q128" s="1">
        <v>0.17399999999999999</v>
      </c>
      <c r="R128" s="1">
        <v>50</v>
      </c>
      <c r="S128" s="1">
        <v>15</v>
      </c>
      <c r="T128" s="1">
        <v>8.49</v>
      </c>
      <c r="U128" s="1">
        <v>10.48</v>
      </c>
      <c r="V128" s="1">
        <v>104.1</v>
      </c>
      <c r="W128" s="1">
        <v>601</v>
      </c>
      <c r="X128" s="1">
        <v>14.3</v>
      </c>
      <c r="Z128" s="1" t="s">
        <v>4</v>
      </c>
      <c r="AA128" s="2">
        <v>45068</v>
      </c>
      <c r="AB128" s="2">
        <v>45077</v>
      </c>
      <c r="AC128" s="2"/>
    </row>
    <row r="129" spans="1:30" s="1" customFormat="1" ht="15.5" x14ac:dyDescent="0.35">
      <c r="A129" s="1" t="s">
        <v>0</v>
      </c>
      <c r="B129" s="1" t="s">
        <v>276</v>
      </c>
      <c r="C129" s="1">
        <v>7</v>
      </c>
      <c r="D129" s="1" t="s">
        <v>318</v>
      </c>
      <c r="E129" s="1" t="s">
        <v>319</v>
      </c>
      <c r="F129" s="2">
        <v>45028</v>
      </c>
      <c r="G129" s="19">
        <v>2023</v>
      </c>
      <c r="H129" s="2" t="s">
        <v>143</v>
      </c>
      <c r="I129" s="19">
        <v>2023</v>
      </c>
      <c r="J129" s="2" t="s">
        <v>143</v>
      </c>
      <c r="K129" s="1" t="s">
        <v>3</v>
      </c>
      <c r="L129" s="1">
        <v>8.3000000000000004E-2</v>
      </c>
      <c r="M129" s="1">
        <v>4.0659999999999998</v>
      </c>
      <c r="N129" s="1">
        <v>0.1051</v>
      </c>
      <c r="O129" s="1">
        <v>1.03E-2</v>
      </c>
      <c r="P129" s="1">
        <v>4.1550000000000002</v>
      </c>
      <c r="Q129" s="1">
        <v>0.187</v>
      </c>
      <c r="R129" s="1">
        <v>35</v>
      </c>
      <c r="S129" s="1">
        <v>15.3</v>
      </c>
      <c r="T129" s="1">
        <v>8.4</v>
      </c>
      <c r="U129" s="1">
        <v>10.59</v>
      </c>
      <c r="V129" s="1">
        <v>105.9</v>
      </c>
      <c r="W129" s="1">
        <v>601</v>
      </c>
      <c r="X129" s="1">
        <v>14</v>
      </c>
      <c r="Z129" s="1" t="s">
        <v>4</v>
      </c>
      <c r="AA129" s="2">
        <v>45068</v>
      </c>
      <c r="AB129" s="2">
        <v>45077</v>
      </c>
      <c r="AC129" s="2"/>
    </row>
    <row r="130" spans="1:30" s="1" customFormat="1" ht="15.5" x14ac:dyDescent="0.35">
      <c r="A130" s="1" t="s">
        <v>0</v>
      </c>
      <c r="B130" s="1" t="s">
        <v>120</v>
      </c>
      <c r="C130" s="1">
        <v>1</v>
      </c>
      <c r="D130" s="1" t="s">
        <v>320</v>
      </c>
      <c r="E130" s="1" t="s">
        <v>321</v>
      </c>
      <c r="F130" s="2">
        <v>45070</v>
      </c>
      <c r="G130" s="19">
        <v>2023</v>
      </c>
      <c r="H130" s="2" t="s">
        <v>143</v>
      </c>
      <c r="I130" s="19">
        <v>2023</v>
      </c>
      <c r="J130" s="2" t="s">
        <v>143</v>
      </c>
      <c r="K130" s="1" t="s">
        <v>182</v>
      </c>
      <c r="L130" s="1">
        <v>1.5E-3</v>
      </c>
      <c r="M130" s="1">
        <v>6.1210000000000004</v>
      </c>
      <c r="N130" s="1">
        <v>0.24073363999999994</v>
      </c>
      <c r="O130" s="1">
        <v>2.1325657499999998E-2</v>
      </c>
      <c r="P130" s="1">
        <v>7.782</v>
      </c>
      <c r="Q130" s="1">
        <v>2.1000000000000001E-2</v>
      </c>
      <c r="R130" s="1">
        <v>26</v>
      </c>
      <c r="S130" s="1">
        <v>17.3</v>
      </c>
      <c r="T130" s="1">
        <v>8.2100000000000009</v>
      </c>
      <c r="U130" s="1">
        <v>9.4</v>
      </c>
      <c r="V130" s="1">
        <v>98</v>
      </c>
      <c r="W130" s="1">
        <v>621</v>
      </c>
      <c r="X130" s="1">
        <v>2.5</v>
      </c>
      <c r="Y130" s="1" t="s">
        <v>322</v>
      </c>
      <c r="AA130" s="2">
        <v>45070</v>
      </c>
      <c r="AB130" s="2">
        <v>45079</v>
      </c>
      <c r="AC130" s="2">
        <v>45394</v>
      </c>
      <c r="AD130" s="2">
        <v>45224</v>
      </c>
    </row>
    <row r="131" spans="1:30" s="1" customFormat="1" ht="15.5" x14ac:dyDescent="0.35">
      <c r="A131" s="1" t="s">
        <v>0</v>
      </c>
      <c r="B131" s="1" t="s">
        <v>124</v>
      </c>
      <c r="C131" s="1">
        <v>2</v>
      </c>
      <c r="D131" s="1" t="s">
        <v>323</v>
      </c>
      <c r="E131" s="1" t="s">
        <v>324</v>
      </c>
      <c r="F131" s="2">
        <v>45070</v>
      </c>
      <c r="G131" s="19">
        <v>2023</v>
      </c>
      <c r="H131" s="2" t="s">
        <v>143</v>
      </c>
      <c r="I131" s="19">
        <v>2023</v>
      </c>
      <c r="J131" s="2" t="s">
        <v>143</v>
      </c>
      <c r="K131" s="1" t="s">
        <v>182</v>
      </c>
      <c r="L131" s="1">
        <v>1.5E-3</v>
      </c>
      <c r="M131" s="1">
        <v>3.2949999999999999</v>
      </c>
      <c r="N131" s="1">
        <v>7.3724443799999997E-2</v>
      </c>
      <c r="O131" s="1">
        <v>9.4150151549999995E-3</v>
      </c>
      <c r="P131" s="1">
        <v>3.7930000000000001</v>
      </c>
      <c r="Q131" s="1">
        <v>2.5000000000000001E-2</v>
      </c>
      <c r="R131" s="1">
        <v>30</v>
      </c>
      <c r="S131" s="1">
        <v>18.899999999999999</v>
      </c>
      <c r="T131" s="1">
        <v>8.23</v>
      </c>
      <c r="U131" s="1">
        <v>16.78</v>
      </c>
      <c r="V131" s="1">
        <v>180.9</v>
      </c>
      <c r="W131" s="1">
        <v>543</v>
      </c>
      <c r="X131" s="1">
        <v>4.9000000000000004</v>
      </c>
      <c r="Y131" s="1" t="s">
        <v>325</v>
      </c>
      <c r="AA131" s="2">
        <v>45070</v>
      </c>
      <c r="AB131" s="2">
        <v>45079</v>
      </c>
      <c r="AC131" s="2">
        <v>45394</v>
      </c>
      <c r="AD131" s="2">
        <v>45224</v>
      </c>
    </row>
    <row r="132" spans="1:30" s="1" customFormat="1" ht="15.5" x14ac:dyDescent="0.35">
      <c r="A132" s="1" t="s">
        <v>0</v>
      </c>
      <c r="B132" s="1" t="s">
        <v>9</v>
      </c>
      <c r="C132" s="1">
        <v>3</v>
      </c>
      <c r="D132" s="1" t="s">
        <v>326</v>
      </c>
      <c r="E132" s="1" t="s">
        <v>327</v>
      </c>
      <c r="F132" s="2">
        <v>45070</v>
      </c>
      <c r="G132" s="19">
        <v>2023</v>
      </c>
      <c r="H132" s="2" t="s">
        <v>143</v>
      </c>
      <c r="I132" s="19">
        <v>2023</v>
      </c>
      <c r="J132" s="2" t="s">
        <v>143</v>
      </c>
      <c r="K132" s="1" t="s">
        <v>182</v>
      </c>
      <c r="L132" s="1">
        <v>1.5E-3</v>
      </c>
      <c r="M132" s="1">
        <v>3.09</v>
      </c>
      <c r="N132" s="1">
        <v>7.8434064099999992E-2</v>
      </c>
      <c r="O132" s="1">
        <v>3.0535726900000001E-2</v>
      </c>
      <c r="P132" s="1">
        <v>3.8279999999999998</v>
      </c>
      <c r="Q132" s="1">
        <v>4.2999999999999997E-2</v>
      </c>
      <c r="R132" s="1">
        <v>25</v>
      </c>
      <c r="S132" s="1">
        <v>20.100000000000001</v>
      </c>
      <c r="T132" s="1">
        <v>7.96</v>
      </c>
      <c r="U132" s="1">
        <v>11.53</v>
      </c>
      <c r="V132" s="1">
        <v>127.2</v>
      </c>
      <c r="W132" s="1">
        <v>551</v>
      </c>
      <c r="X132" s="1">
        <v>18.899999999999999</v>
      </c>
      <c r="Y132" s="1" t="s">
        <v>325</v>
      </c>
      <c r="AA132" s="2">
        <v>45070</v>
      </c>
      <c r="AB132" s="2">
        <v>45079</v>
      </c>
      <c r="AC132" s="2">
        <v>45394</v>
      </c>
      <c r="AD132" s="2">
        <v>45224</v>
      </c>
    </row>
    <row r="133" spans="1:30" s="1" customFormat="1" ht="15.5" x14ac:dyDescent="0.35">
      <c r="A133" s="1" t="s">
        <v>0</v>
      </c>
      <c r="B133" s="1" t="s">
        <v>131</v>
      </c>
      <c r="C133" s="1">
        <v>4</v>
      </c>
      <c r="D133" s="1" t="s">
        <v>328</v>
      </c>
      <c r="E133" s="1" t="s">
        <v>329</v>
      </c>
      <c r="F133" s="2">
        <v>45070</v>
      </c>
      <c r="G133" s="19">
        <v>2023</v>
      </c>
      <c r="H133" s="2" t="s">
        <v>143</v>
      </c>
      <c r="I133" s="19">
        <v>2023</v>
      </c>
      <c r="J133" s="2" t="s">
        <v>143</v>
      </c>
      <c r="K133" s="1" t="s">
        <v>182</v>
      </c>
      <c r="L133" s="1">
        <v>1.5E-3</v>
      </c>
      <c r="M133" s="1">
        <v>0.68</v>
      </c>
      <c r="N133" s="1">
        <v>9.8644764400000015E-2</v>
      </c>
      <c r="O133" s="1">
        <v>1.3492803030000002E-2</v>
      </c>
      <c r="P133" s="1">
        <v>1.8720000000000001</v>
      </c>
      <c r="Q133" s="1">
        <v>7.6999999999999999E-2</v>
      </c>
      <c r="R133" s="1">
        <v>22</v>
      </c>
      <c r="S133" s="1">
        <v>24</v>
      </c>
      <c r="T133" s="1">
        <v>8.58</v>
      </c>
      <c r="U133" s="1">
        <v>15.02</v>
      </c>
      <c r="V133" s="1">
        <v>179.2</v>
      </c>
      <c r="W133" s="1">
        <v>413.2</v>
      </c>
      <c r="X133" s="1">
        <v>24.1</v>
      </c>
      <c r="Y133" s="1" t="s">
        <v>325</v>
      </c>
      <c r="AA133" s="2">
        <v>45070</v>
      </c>
      <c r="AB133" s="2">
        <v>45079</v>
      </c>
      <c r="AC133" s="2">
        <v>45394</v>
      </c>
      <c r="AD133" s="2">
        <v>45224</v>
      </c>
    </row>
    <row r="134" spans="1:30" s="1" customFormat="1" ht="15.5" x14ac:dyDescent="0.35">
      <c r="A134" s="1" t="s">
        <v>0</v>
      </c>
      <c r="B134" s="1" t="s">
        <v>134</v>
      </c>
      <c r="C134" s="1">
        <v>5</v>
      </c>
      <c r="D134" s="1" t="s">
        <v>330</v>
      </c>
      <c r="E134" s="1" t="s">
        <v>331</v>
      </c>
      <c r="F134" s="2">
        <v>45070</v>
      </c>
      <c r="G134" s="19">
        <v>2023</v>
      </c>
      <c r="H134" s="2" t="s">
        <v>143</v>
      </c>
      <c r="I134" s="19">
        <v>2023</v>
      </c>
      <c r="J134" s="2" t="s">
        <v>143</v>
      </c>
      <c r="K134" s="1" t="s">
        <v>182</v>
      </c>
      <c r="L134" s="1">
        <v>0.155</v>
      </c>
      <c r="M134" s="1">
        <v>5.9450000000000003</v>
      </c>
      <c r="N134" s="1">
        <v>0.20114985799999999</v>
      </c>
      <c r="O134" s="1">
        <v>1.6564678199999999E-2</v>
      </c>
      <c r="P134" s="1">
        <v>7.3920000000000003</v>
      </c>
      <c r="Q134" s="1">
        <v>0.20100000000000001</v>
      </c>
      <c r="R134" s="1">
        <v>60</v>
      </c>
      <c r="S134" s="1">
        <v>19.100000000000001</v>
      </c>
      <c r="T134" s="1">
        <v>8.07</v>
      </c>
      <c r="U134" s="1">
        <v>8.1300000000000008</v>
      </c>
      <c r="V134" s="1">
        <v>87.8</v>
      </c>
      <c r="W134" s="1">
        <v>599</v>
      </c>
      <c r="X134" s="1">
        <v>9.5</v>
      </c>
      <c r="AA134" s="2">
        <v>45070</v>
      </c>
      <c r="AB134" s="2">
        <v>45079</v>
      </c>
      <c r="AC134" s="2">
        <v>45394</v>
      </c>
      <c r="AD134" s="2">
        <v>45224</v>
      </c>
    </row>
    <row r="135" spans="1:30" s="1" customFormat="1" ht="15.5" x14ac:dyDescent="0.35">
      <c r="A135" s="1" t="s">
        <v>0</v>
      </c>
      <c r="B135" s="1" t="s">
        <v>138</v>
      </c>
      <c r="C135" s="1">
        <v>6</v>
      </c>
      <c r="D135" s="1" t="s">
        <v>332</v>
      </c>
      <c r="E135" s="1" t="s">
        <v>333</v>
      </c>
      <c r="F135" s="2">
        <v>45070</v>
      </c>
      <c r="G135" s="19">
        <v>2023</v>
      </c>
      <c r="H135" s="2" t="s">
        <v>143</v>
      </c>
      <c r="I135" s="19">
        <v>2023</v>
      </c>
      <c r="J135" s="2" t="s">
        <v>143</v>
      </c>
      <c r="K135" s="1" t="s">
        <v>182</v>
      </c>
      <c r="L135" s="1">
        <v>0.189</v>
      </c>
      <c r="M135" s="1">
        <v>5.64</v>
      </c>
      <c r="N135" s="1">
        <v>0.27864125099999998</v>
      </c>
      <c r="O135" s="1">
        <v>2.7955170599999999E-2</v>
      </c>
      <c r="P135" s="1">
        <v>7.9169999999999998</v>
      </c>
      <c r="Q135" s="1">
        <v>0.25</v>
      </c>
      <c r="R135" s="1">
        <v>40</v>
      </c>
      <c r="S135" s="1">
        <v>20.100000000000001</v>
      </c>
      <c r="T135" s="1">
        <v>8.17</v>
      </c>
      <c r="U135" s="1">
        <v>9</v>
      </c>
      <c r="V135" s="1">
        <v>99.3</v>
      </c>
      <c r="W135" s="1">
        <v>592</v>
      </c>
      <c r="X135" s="1">
        <v>10.9</v>
      </c>
      <c r="AA135" s="2">
        <v>45070</v>
      </c>
      <c r="AB135" s="2">
        <v>45079</v>
      </c>
      <c r="AC135" s="2">
        <v>45394</v>
      </c>
      <c r="AD135" s="2">
        <v>45224</v>
      </c>
    </row>
    <row r="136" spans="1:30" s="1" customFormat="1" ht="15.5" x14ac:dyDescent="0.35">
      <c r="A136" s="1" t="s">
        <v>0</v>
      </c>
      <c r="B136" s="1" t="s">
        <v>276</v>
      </c>
      <c r="C136" s="1">
        <v>7</v>
      </c>
      <c r="D136" s="1" t="s">
        <v>334</v>
      </c>
      <c r="E136" s="1" t="s">
        <v>335</v>
      </c>
      <c r="F136" s="2">
        <v>45070</v>
      </c>
      <c r="G136" s="19">
        <v>2023</v>
      </c>
      <c r="H136" s="2" t="s">
        <v>143</v>
      </c>
      <c r="I136" s="19">
        <v>2023</v>
      </c>
      <c r="J136" s="2" t="s">
        <v>143</v>
      </c>
      <c r="K136" s="1" t="s">
        <v>182</v>
      </c>
      <c r="L136" s="1">
        <v>0.189</v>
      </c>
      <c r="M136" s="1">
        <v>5.7279999999999998</v>
      </c>
      <c r="N136" s="1">
        <v>0.44709877099999989</v>
      </c>
      <c r="O136" s="1">
        <v>5.0696002000000004E-2</v>
      </c>
      <c r="P136" s="1">
        <v>7.9240000000000004</v>
      </c>
      <c r="Q136" s="1">
        <v>0.245</v>
      </c>
      <c r="R136" s="1">
        <v>33</v>
      </c>
      <c r="S136" s="1">
        <v>19.899999999999999</v>
      </c>
      <c r="T136" s="1">
        <v>8.1300000000000008</v>
      </c>
      <c r="U136" s="1">
        <v>8</v>
      </c>
      <c r="V136" s="1">
        <v>87.9</v>
      </c>
      <c r="W136" s="1">
        <v>585</v>
      </c>
      <c r="X136" s="1">
        <v>13.7</v>
      </c>
      <c r="AA136" s="2">
        <v>45070</v>
      </c>
      <c r="AB136" s="2">
        <v>45079</v>
      </c>
      <c r="AC136" s="2">
        <v>45394</v>
      </c>
      <c r="AD136" s="2">
        <v>45224</v>
      </c>
    </row>
    <row r="137" spans="1:30" s="1" customFormat="1" ht="15.5" x14ac:dyDescent="0.35">
      <c r="A137" s="1" t="s">
        <v>0</v>
      </c>
      <c r="B137" s="1" t="s">
        <v>120</v>
      </c>
      <c r="C137" s="1">
        <v>1</v>
      </c>
      <c r="D137" s="1" t="s">
        <v>336</v>
      </c>
      <c r="E137" s="1" t="s">
        <v>337</v>
      </c>
      <c r="F137" s="2">
        <v>45084</v>
      </c>
      <c r="G137" s="19">
        <v>2023</v>
      </c>
      <c r="H137" s="2" t="s">
        <v>143</v>
      </c>
      <c r="I137" s="19">
        <v>2023</v>
      </c>
      <c r="J137" s="2" t="s">
        <v>143</v>
      </c>
      <c r="K137" s="1" t="s">
        <v>3</v>
      </c>
      <c r="L137" s="1">
        <v>1.5E-3</v>
      </c>
      <c r="M137" s="1">
        <v>1.84</v>
      </c>
      <c r="N137" s="1">
        <v>1.5502013800000001E-2</v>
      </c>
      <c r="O137" s="1">
        <v>9.6102027000000024E-3</v>
      </c>
      <c r="P137" s="1">
        <v>2.3769999999999998</v>
      </c>
      <c r="Q137" s="1">
        <v>4.3999999999999997E-2</v>
      </c>
      <c r="R137" s="1">
        <v>4</v>
      </c>
      <c r="S137" s="1">
        <v>17.5</v>
      </c>
      <c r="T137" s="1">
        <v>8.42</v>
      </c>
      <c r="U137" s="1">
        <v>9.73</v>
      </c>
      <c r="V137" s="1">
        <v>102</v>
      </c>
      <c r="W137" s="1">
        <v>588</v>
      </c>
      <c r="X137" s="1">
        <v>1.2</v>
      </c>
      <c r="Y137" s="1" t="s">
        <v>322</v>
      </c>
      <c r="AA137" s="2">
        <v>45121</v>
      </c>
      <c r="AB137" s="2">
        <v>45124</v>
      </c>
      <c r="AC137" s="2">
        <v>45148</v>
      </c>
      <c r="AD137" s="2">
        <v>45198</v>
      </c>
    </row>
    <row r="138" spans="1:30" s="1" customFormat="1" ht="15.5" x14ac:dyDescent="0.35">
      <c r="A138" s="1" t="s">
        <v>0</v>
      </c>
      <c r="B138" s="1" t="s">
        <v>124</v>
      </c>
      <c r="C138" s="1">
        <v>2</v>
      </c>
      <c r="D138" s="1" t="s">
        <v>338</v>
      </c>
      <c r="E138" s="1" t="s">
        <v>339</v>
      </c>
      <c r="F138" s="2">
        <v>45084</v>
      </c>
      <c r="G138" s="19">
        <v>2023</v>
      </c>
      <c r="H138" s="2" t="s">
        <v>143</v>
      </c>
      <c r="I138" s="19">
        <v>2023</v>
      </c>
      <c r="J138" s="2" t="s">
        <v>143</v>
      </c>
      <c r="K138" s="1" t="s">
        <v>3</v>
      </c>
      <c r="L138" s="1">
        <v>1.5E-3</v>
      </c>
      <c r="M138" s="1">
        <v>1.3180000000000001</v>
      </c>
      <c r="N138" s="1">
        <v>1.6421806800000001E-2</v>
      </c>
      <c r="O138" s="1">
        <v>3.2060155399999998E-2</v>
      </c>
      <c r="P138" s="1">
        <v>3.4049999999999998</v>
      </c>
      <c r="Q138" s="1">
        <v>2.9000000000000001E-2</v>
      </c>
      <c r="R138" s="1">
        <v>75</v>
      </c>
      <c r="S138" s="1">
        <v>20.3</v>
      </c>
      <c r="T138" s="1">
        <v>8.26</v>
      </c>
      <c r="U138" s="1">
        <v>11.96</v>
      </c>
      <c r="V138" s="1">
        <v>132.5</v>
      </c>
      <c r="W138" s="1">
        <v>529</v>
      </c>
      <c r="X138" s="1">
        <v>8.3000000000000007</v>
      </c>
      <c r="Y138" s="1" t="s">
        <v>325</v>
      </c>
      <c r="AA138" s="2">
        <v>45121</v>
      </c>
      <c r="AB138" s="2">
        <v>45124</v>
      </c>
      <c r="AC138" s="2">
        <v>45148</v>
      </c>
      <c r="AD138" s="2">
        <v>45198</v>
      </c>
    </row>
    <row r="139" spans="1:30" s="1" customFormat="1" ht="15.5" x14ac:dyDescent="0.35">
      <c r="A139" s="1" t="s">
        <v>0</v>
      </c>
      <c r="B139" s="1" t="s">
        <v>131</v>
      </c>
      <c r="C139" s="1">
        <v>4</v>
      </c>
      <c r="D139" s="1" t="s">
        <v>340</v>
      </c>
      <c r="E139" s="1" t="s">
        <v>341</v>
      </c>
      <c r="F139" s="2">
        <v>45084</v>
      </c>
      <c r="G139" s="19">
        <v>2023</v>
      </c>
      <c r="H139" s="2" t="s">
        <v>143</v>
      </c>
      <c r="I139" s="19">
        <v>2023</v>
      </c>
      <c r="J139" s="2" t="s">
        <v>143</v>
      </c>
      <c r="K139" s="1" t="s">
        <v>3</v>
      </c>
      <c r="L139" s="1">
        <v>1.5E-3</v>
      </c>
      <c r="M139" s="1">
        <v>0.03</v>
      </c>
      <c r="N139" s="1">
        <v>9.7244998199999995E-3</v>
      </c>
      <c r="O139" s="1">
        <v>5.0000000000000001E-4</v>
      </c>
      <c r="P139" s="1">
        <v>0.92500000000000004</v>
      </c>
      <c r="Q139" s="1">
        <v>0.13600000000000001</v>
      </c>
      <c r="R139" s="1">
        <v>38</v>
      </c>
      <c r="S139" s="1">
        <v>21.7</v>
      </c>
      <c r="T139" s="1">
        <v>8.41</v>
      </c>
      <c r="U139" s="1">
        <v>9.7799999999999994</v>
      </c>
      <c r="V139" s="1">
        <v>111.3</v>
      </c>
      <c r="W139" s="1">
        <v>446.9</v>
      </c>
      <c r="X139" s="1">
        <v>28.8</v>
      </c>
      <c r="Y139" s="1" t="s">
        <v>325</v>
      </c>
      <c r="AA139" s="2">
        <v>45121</v>
      </c>
      <c r="AB139" s="2">
        <v>45124</v>
      </c>
      <c r="AC139" s="2">
        <v>45148</v>
      </c>
      <c r="AD139" s="2">
        <v>45198</v>
      </c>
    </row>
    <row r="140" spans="1:30" s="1" customFormat="1" ht="15.5" x14ac:dyDescent="0.35">
      <c r="A140" s="1" t="s">
        <v>0</v>
      </c>
      <c r="B140" s="1" t="s">
        <v>134</v>
      </c>
      <c r="C140" s="1">
        <v>5</v>
      </c>
      <c r="D140" s="1" t="s">
        <v>342</v>
      </c>
      <c r="E140" s="1" t="s">
        <v>343</v>
      </c>
      <c r="F140" s="2">
        <v>45084</v>
      </c>
      <c r="G140" s="19">
        <v>2023</v>
      </c>
      <c r="H140" s="2" t="s">
        <v>143</v>
      </c>
      <c r="I140" s="19">
        <v>2023</v>
      </c>
      <c r="J140" s="2" t="s">
        <v>143</v>
      </c>
      <c r="K140" s="1" t="s">
        <v>3</v>
      </c>
      <c r="L140" s="1">
        <v>0.16900000000000001</v>
      </c>
      <c r="M140" s="1">
        <v>1.6950000000000001</v>
      </c>
      <c r="N140" s="1">
        <v>1.78178378E-2</v>
      </c>
      <c r="O140" s="1">
        <v>1.5326459400000001E-2</v>
      </c>
      <c r="P140" s="1">
        <v>2.2090000000000001</v>
      </c>
      <c r="Q140" s="1">
        <v>0.317</v>
      </c>
      <c r="R140" s="1">
        <v>42</v>
      </c>
      <c r="S140" s="1">
        <v>19.600000000000001</v>
      </c>
      <c r="T140" s="1">
        <v>8.56</v>
      </c>
      <c r="U140" s="1">
        <v>8.4700000000000006</v>
      </c>
      <c r="V140" s="1">
        <v>92.6</v>
      </c>
      <c r="W140" s="1">
        <v>693</v>
      </c>
      <c r="X140" s="1">
        <v>2.1</v>
      </c>
      <c r="AA140" s="2">
        <v>45121</v>
      </c>
      <c r="AB140" s="2">
        <v>45124</v>
      </c>
      <c r="AC140" s="2">
        <v>45148</v>
      </c>
      <c r="AD140" s="2">
        <v>45198</v>
      </c>
    </row>
    <row r="141" spans="1:30" s="1" customFormat="1" ht="15.5" x14ac:dyDescent="0.35">
      <c r="A141" s="1" t="s">
        <v>0</v>
      </c>
      <c r="B141" s="1" t="s">
        <v>138</v>
      </c>
      <c r="C141" s="1">
        <v>6</v>
      </c>
      <c r="D141" s="1" t="s">
        <v>344</v>
      </c>
      <c r="E141" s="1" t="s">
        <v>345</v>
      </c>
      <c r="F141" s="2">
        <v>45084</v>
      </c>
      <c r="G141" s="19">
        <v>2023</v>
      </c>
      <c r="H141" s="2" t="s">
        <v>143</v>
      </c>
      <c r="I141" s="19">
        <v>2023</v>
      </c>
      <c r="J141" s="2" t="s">
        <v>143</v>
      </c>
      <c r="K141" s="1" t="s">
        <v>3</v>
      </c>
      <c r="L141" s="1">
        <v>0.20499999999999999</v>
      </c>
      <c r="M141" s="1">
        <v>1.1080000000000001</v>
      </c>
      <c r="N141" s="1">
        <v>1.7045585200000001E-2</v>
      </c>
      <c r="O141" s="1">
        <v>1.7308449900000005E-2</v>
      </c>
      <c r="P141" s="1">
        <v>1.6970000000000001</v>
      </c>
      <c r="Q141" s="1">
        <v>0.38300000000000001</v>
      </c>
      <c r="R141" s="1">
        <v>12</v>
      </c>
      <c r="S141" s="1">
        <v>22.1</v>
      </c>
      <c r="T141" s="1">
        <v>8.66</v>
      </c>
      <c r="U141" s="1">
        <v>11.71</v>
      </c>
      <c r="V141" s="1">
        <v>134.30000000000001</v>
      </c>
      <c r="W141" s="1">
        <v>705</v>
      </c>
      <c r="X141" s="1">
        <v>1.5</v>
      </c>
      <c r="AA141" s="2">
        <v>45121</v>
      </c>
      <c r="AB141" s="2">
        <v>45124</v>
      </c>
      <c r="AC141" s="2">
        <v>45148</v>
      </c>
      <c r="AD141" s="2">
        <v>45198</v>
      </c>
    </row>
    <row r="142" spans="1:30" s="1" customFormat="1" ht="15.5" x14ac:dyDescent="0.35">
      <c r="A142" s="1" t="s">
        <v>0</v>
      </c>
      <c r="B142" s="1" t="s">
        <v>276</v>
      </c>
      <c r="C142" s="1">
        <v>7</v>
      </c>
      <c r="D142" s="1" t="s">
        <v>346</v>
      </c>
      <c r="E142" s="1" t="s">
        <v>347</v>
      </c>
      <c r="F142" s="2">
        <v>45084</v>
      </c>
      <c r="G142" s="19">
        <v>2023</v>
      </c>
      <c r="H142" s="2" t="s">
        <v>143</v>
      </c>
      <c r="I142" s="19">
        <v>2023</v>
      </c>
      <c r="J142" s="2" t="s">
        <v>143</v>
      </c>
      <c r="K142" s="1" t="s">
        <v>3</v>
      </c>
      <c r="L142" s="1">
        <v>0.14699999999999999</v>
      </c>
      <c r="M142" s="1">
        <v>0.74399999999999999</v>
      </c>
      <c r="N142" s="1">
        <v>1.5541793680000001E-2</v>
      </c>
      <c r="O142" s="1">
        <v>1.6670197599999999E-2</v>
      </c>
      <c r="P142" s="1">
        <v>1.893</v>
      </c>
      <c r="Q142" s="1">
        <v>0.34699999999999998</v>
      </c>
      <c r="R142" s="1">
        <v>12</v>
      </c>
      <c r="S142" s="1">
        <v>21.3</v>
      </c>
      <c r="T142" s="1">
        <v>8.51</v>
      </c>
      <c r="U142" s="1">
        <v>10.11</v>
      </c>
      <c r="V142" s="1">
        <v>114.4</v>
      </c>
      <c r="W142" s="1">
        <v>697</v>
      </c>
      <c r="X142" s="1">
        <v>2.6</v>
      </c>
      <c r="AA142" s="2">
        <v>45121</v>
      </c>
      <c r="AB142" s="2">
        <v>45124</v>
      </c>
      <c r="AC142" s="2">
        <v>45148</v>
      </c>
      <c r="AD142" s="2">
        <v>45198</v>
      </c>
    </row>
    <row r="143" spans="1:30" s="1" customFormat="1" ht="15.5" x14ac:dyDescent="0.35">
      <c r="A143" s="1" t="s">
        <v>0</v>
      </c>
      <c r="B143" s="1" t="s">
        <v>120</v>
      </c>
      <c r="C143" s="1">
        <v>1</v>
      </c>
      <c r="D143" s="1" t="s">
        <v>348</v>
      </c>
      <c r="E143" s="1" t="s">
        <v>349</v>
      </c>
      <c r="F143" s="2">
        <v>45105</v>
      </c>
      <c r="G143" s="19">
        <v>2023</v>
      </c>
      <c r="H143" s="2" t="s">
        <v>181</v>
      </c>
      <c r="I143" s="19">
        <v>2023</v>
      </c>
      <c r="J143" s="2" t="s">
        <v>143</v>
      </c>
      <c r="K143" s="1" t="s">
        <v>182</v>
      </c>
      <c r="L143" s="1">
        <v>2.1000000000000001E-2</v>
      </c>
      <c r="M143" s="1">
        <v>4.5170000000000003</v>
      </c>
      <c r="N143" s="1">
        <v>6.3438169900000008E-2</v>
      </c>
      <c r="O143" s="1">
        <v>1.3028797810000001E-2</v>
      </c>
      <c r="P143" s="1">
        <v>5.7290000000000001</v>
      </c>
      <c r="Q143" s="1">
        <v>5.1999999999999998E-2</v>
      </c>
      <c r="R143" s="1">
        <v>56</v>
      </c>
      <c r="S143" s="1">
        <v>18</v>
      </c>
      <c r="T143" s="1">
        <v>8.5399999999999991</v>
      </c>
      <c r="U143" s="1">
        <v>9.25</v>
      </c>
      <c r="V143" s="1">
        <v>97.7</v>
      </c>
      <c r="W143" s="1">
        <v>661</v>
      </c>
      <c r="X143" s="1">
        <v>1.1000000000000001</v>
      </c>
      <c r="Z143" s="1" t="s">
        <v>350</v>
      </c>
      <c r="AA143" s="2">
        <v>45120</v>
      </c>
      <c r="AB143" s="2">
        <v>45123</v>
      </c>
      <c r="AC143" s="2">
        <v>45322</v>
      </c>
      <c r="AD143" s="2">
        <v>45224</v>
      </c>
    </row>
    <row r="144" spans="1:30" s="1" customFormat="1" ht="15.5" x14ac:dyDescent="0.35">
      <c r="A144" s="1" t="s">
        <v>0</v>
      </c>
      <c r="B144" s="1" t="s">
        <v>124</v>
      </c>
      <c r="C144" s="1">
        <v>2</v>
      </c>
      <c r="D144" s="1" t="s">
        <v>351</v>
      </c>
      <c r="E144" s="1" t="s">
        <v>352</v>
      </c>
      <c r="F144" s="2">
        <v>45105</v>
      </c>
      <c r="G144" s="19">
        <v>2023</v>
      </c>
      <c r="H144" s="2" t="s">
        <v>181</v>
      </c>
      <c r="I144" s="19">
        <v>2023</v>
      </c>
      <c r="J144" s="2" t="s">
        <v>143</v>
      </c>
      <c r="K144" s="1" t="s">
        <v>182</v>
      </c>
      <c r="L144" s="1">
        <v>1.5E-3</v>
      </c>
      <c r="M144" s="1">
        <v>4.7610000000000001</v>
      </c>
      <c r="N144" s="1">
        <v>0.146788691</v>
      </c>
      <c r="O144" s="1">
        <v>3.3719051100000001E-2</v>
      </c>
      <c r="P144" s="1">
        <v>6.5869999999999997</v>
      </c>
      <c r="Q144" s="1">
        <v>2.9000000000000001E-2</v>
      </c>
      <c r="R144" s="1">
        <v>87</v>
      </c>
      <c r="S144" s="1">
        <v>19.600000000000001</v>
      </c>
      <c r="T144" s="1">
        <v>8.1300000000000008</v>
      </c>
      <c r="U144" s="1">
        <v>10.55</v>
      </c>
      <c r="V144" s="1">
        <v>114.7</v>
      </c>
      <c r="W144" s="1">
        <v>580</v>
      </c>
      <c r="X144" s="1">
        <v>11.1</v>
      </c>
      <c r="Z144" s="1" t="s">
        <v>350</v>
      </c>
      <c r="AA144" s="2">
        <v>45120</v>
      </c>
      <c r="AB144" s="2">
        <v>45123</v>
      </c>
      <c r="AC144" s="2">
        <v>45322</v>
      </c>
      <c r="AD144" s="2">
        <v>45224</v>
      </c>
    </row>
    <row r="145" spans="1:30" s="1" customFormat="1" ht="15.5" x14ac:dyDescent="0.35">
      <c r="A145" s="1" t="s">
        <v>0</v>
      </c>
      <c r="B145" s="1" t="s">
        <v>9</v>
      </c>
      <c r="C145" s="1">
        <v>3</v>
      </c>
      <c r="D145" s="1" t="s">
        <v>353</v>
      </c>
      <c r="E145" s="1" t="s">
        <v>354</v>
      </c>
      <c r="F145" s="2">
        <v>45105</v>
      </c>
      <c r="G145" s="19">
        <v>2023</v>
      </c>
      <c r="H145" s="2" t="s">
        <v>181</v>
      </c>
      <c r="I145" s="19">
        <v>2023</v>
      </c>
      <c r="J145" s="2" t="s">
        <v>143</v>
      </c>
      <c r="K145" s="1" t="s">
        <v>182</v>
      </c>
      <c r="L145" s="1">
        <v>1.5E-3</v>
      </c>
      <c r="M145" s="1">
        <v>3.5150000000000001</v>
      </c>
      <c r="N145" s="1">
        <v>0.25198593000000002</v>
      </c>
      <c r="O145" s="1">
        <v>1.9684970900000001E-2</v>
      </c>
      <c r="P145" s="1">
        <v>5.1520000000000001</v>
      </c>
      <c r="Q145" s="1">
        <v>0.03</v>
      </c>
      <c r="R145" s="1">
        <v>72</v>
      </c>
      <c r="S145" s="1">
        <v>20.6</v>
      </c>
      <c r="T145" s="1">
        <v>8.82</v>
      </c>
      <c r="U145" s="1">
        <v>18.84</v>
      </c>
      <c r="V145" s="1">
        <v>209.4</v>
      </c>
      <c r="W145" s="1">
        <v>482.2</v>
      </c>
      <c r="X145" s="1">
        <v>1.7</v>
      </c>
      <c r="Y145" s="1" t="s">
        <v>355</v>
      </c>
      <c r="Z145" s="1" t="s">
        <v>350</v>
      </c>
      <c r="AA145" s="2">
        <v>45120</v>
      </c>
      <c r="AB145" s="2">
        <v>45123</v>
      </c>
      <c r="AC145" s="2">
        <v>45322</v>
      </c>
      <c r="AD145" s="2">
        <v>45224</v>
      </c>
    </row>
    <row r="146" spans="1:30" s="1" customFormat="1" ht="15.5" x14ac:dyDescent="0.35">
      <c r="A146" s="1" t="s">
        <v>0</v>
      </c>
      <c r="B146" s="1" t="s">
        <v>131</v>
      </c>
      <c r="C146" s="1">
        <v>4</v>
      </c>
      <c r="D146" s="1" t="s">
        <v>356</v>
      </c>
      <c r="E146" s="1" t="s">
        <v>357</v>
      </c>
      <c r="F146" s="2">
        <v>45105</v>
      </c>
      <c r="G146" s="19">
        <v>2023</v>
      </c>
      <c r="H146" s="2" t="s">
        <v>181</v>
      </c>
      <c r="I146" s="19">
        <v>2023</v>
      </c>
      <c r="J146" s="2" t="s">
        <v>143</v>
      </c>
      <c r="K146" s="1" t="s">
        <v>182</v>
      </c>
      <c r="L146" s="1">
        <v>1.5E-3</v>
      </c>
      <c r="M146" s="1">
        <v>0.17599999999999999</v>
      </c>
      <c r="N146" s="1">
        <v>0.12898532709999999</v>
      </c>
      <c r="O146" s="1">
        <v>7.8072683500000004E-2</v>
      </c>
      <c r="P146" s="1">
        <v>1.726</v>
      </c>
      <c r="Q146" s="1">
        <v>0.17299999999999999</v>
      </c>
      <c r="R146" s="1">
        <v>30</v>
      </c>
      <c r="S146" s="1">
        <v>23.1</v>
      </c>
      <c r="T146" s="1">
        <v>8.19</v>
      </c>
      <c r="U146" s="1">
        <v>8.93</v>
      </c>
      <c r="V146" s="1">
        <v>104.2</v>
      </c>
      <c r="W146" s="1">
        <v>490.6</v>
      </c>
      <c r="X146" s="1">
        <v>40.5</v>
      </c>
      <c r="Z146" s="1" t="s">
        <v>350</v>
      </c>
      <c r="AA146" s="2">
        <v>45120</v>
      </c>
      <c r="AB146" s="2">
        <v>45123</v>
      </c>
      <c r="AC146" s="2">
        <v>45322</v>
      </c>
      <c r="AD146" s="2">
        <v>45224</v>
      </c>
    </row>
    <row r="147" spans="1:30" s="1" customFormat="1" ht="15.5" x14ac:dyDescent="0.35">
      <c r="A147" s="1" t="s">
        <v>0</v>
      </c>
      <c r="B147" s="1" t="s">
        <v>134</v>
      </c>
      <c r="C147" s="1">
        <v>5</v>
      </c>
      <c r="D147" s="1" t="s">
        <v>358</v>
      </c>
      <c r="E147" s="1" t="s">
        <v>359</v>
      </c>
      <c r="F147" s="2">
        <v>45105</v>
      </c>
      <c r="G147" s="19">
        <v>2023</v>
      </c>
      <c r="H147" s="2" t="s">
        <v>181</v>
      </c>
      <c r="I147" s="19">
        <v>2023</v>
      </c>
      <c r="J147" s="2" t="s">
        <v>143</v>
      </c>
      <c r="K147" s="1" t="s">
        <v>182</v>
      </c>
      <c r="L147" s="1">
        <v>0.19500000000000001</v>
      </c>
      <c r="M147" s="1">
        <v>2.75</v>
      </c>
      <c r="N147" s="1">
        <v>0.13156354889999999</v>
      </c>
      <c r="O147" s="1">
        <v>2.7207663700000002E-2</v>
      </c>
      <c r="P147" s="1">
        <v>4.4829999999999997</v>
      </c>
      <c r="Q147" s="1">
        <v>0.27</v>
      </c>
      <c r="R147" s="1">
        <v>55</v>
      </c>
      <c r="S147" s="1">
        <v>19</v>
      </c>
      <c r="T147" s="1">
        <v>8.39</v>
      </c>
      <c r="U147" s="1">
        <v>7.66</v>
      </c>
      <c r="V147" s="1">
        <v>82.8</v>
      </c>
      <c r="W147" s="1">
        <v>717</v>
      </c>
      <c r="X147" s="1">
        <v>3.7</v>
      </c>
      <c r="Z147" s="1" t="s">
        <v>350</v>
      </c>
      <c r="AA147" s="2">
        <v>45120</v>
      </c>
      <c r="AB147" s="2">
        <v>45123</v>
      </c>
      <c r="AC147" s="2">
        <v>45322</v>
      </c>
      <c r="AD147" s="2">
        <v>45224</v>
      </c>
    </row>
    <row r="148" spans="1:30" s="1" customFormat="1" ht="15.5" x14ac:dyDescent="0.35">
      <c r="A148" s="1" t="s">
        <v>0</v>
      </c>
      <c r="B148" s="1" t="s">
        <v>138</v>
      </c>
      <c r="C148" s="1">
        <v>6</v>
      </c>
      <c r="D148" s="1" t="s">
        <v>360</v>
      </c>
      <c r="E148" s="1" t="s">
        <v>361</v>
      </c>
      <c r="F148" s="2">
        <v>45105</v>
      </c>
      <c r="G148" s="19">
        <v>2023</v>
      </c>
      <c r="H148" s="2" t="s">
        <v>181</v>
      </c>
      <c r="I148" s="19">
        <v>2023</v>
      </c>
      <c r="J148" s="2" t="s">
        <v>143</v>
      </c>
      <c r="K148" s="1" t="s">
        <v>182</v>
      </c>
      <c r="L148" s="1">
        <v>0.22</v>
      </c>
      <c r="M148" s="1">
        <v>2.004</v>
      </c>
      <c r="N148" s="1">
        <v>0.26050218600000002</v>
      </c>
      <c r="O148" s="1">
        <v>3.5573110999999998E-2</v>
      </c>
      <c r="P148" s="1">
        <v>4.6840000000000002</v>
      </c>
      <c r="Q148" s="1">
        <v>0.34300000000000003</v>
      </c>
      <c r="R148" s="1">
        <v>20</v>
      </c>
      <c r="S148" s="1">
        <v>21.2</v>
      </c>
      <c r="T148" s="1">
        <v>8.51</v>
      </c>
      <c r="U148" s="1">
        <v>9.07</v>
      </c>
      <c r="V148" s="1">
        <v>102.2</v>
      </c>
      <c r="W148" s="1">
        <v>734</v>
      </c>
      <c r="X148" s="1">
        <v>4.2</v>
      </c>
      <c r="Z148" s="1" t="s">
        <v>350</v>
      </c>
      <c r="AA148" s="2">
        <v>45120</v>
      </c>
      <c r="AB148" s="2">
        <v>45123</v>
      </c>
      <c r="AC148" s="2">
        <v>45322</v>
      </c>
      <c r="AD148" s="2">
        <v>45224</v>
      </c>
    </row>
    <row r="149" spans="1:30" s="1" customFormat="1" ht="15.5" x14ac:dyDescent="0.35">
      <c r="A149" s="1" t="s">
        <v>0</v>
      </c>
      <c r="B149" s="1" t="s">
        <v>276</v>
      </c>
      <c r="C149" s="1">
        <v>7</v>
      </c>
      <c r="D149" s="1" t="s">
        <v>362</v>
      </c>
      <c r="E149" s="1" t="s">
        <v>363</v>
      </c>
      <c r="F149" s="2">
        <v>45105</v>
      </c>
      <c r="G149" s="19">
        <v>2023</v>
      </c>
      <c r="H149" s="2" t="s">
        <v>181</v>
      </c>
      <c r="I149" s="19">
        <v>2023</v>
      </c>
      <c r="J149" s="2" t="s">
        <v>143</v>
      </c>
      <c r="K149" s="1" t="s">
        <v>182</v>
      </c>
      <c r="L149" s="1">
        <v>0.219</v>
      </c>
      <c r="M149" s="1">
        <v>1.7350000000000001</v>
      </c>
      <c r="N149" s="1">
        <v>0.25821437600000002</v>
      </c>
      <c r="O149" s="1">
        <v>7.7941017700000004E-2</v>
      </c>
      <c r="P149" s="1">
        <v>4.3550000000000004</v>
      </c>
      <c r="Q149" s="1">
        <v>0.35</v>
      </c>
      <c r="R149" s="1">
        <v>15</v>
      </c>
      <c r="S149" s="1">
        <v>22.3</v>
      </c>
      <c r="T149" s="1">
        <v>8.32</v>
      </c>
      <c r="U149" s="1">
        <v>8.02</v>
      </c>
      <c r="V149" s="1">
        <v>92.6</v>
      </c>
      <c r="W149" s="1">
        <v>748</v>
      </c>
      <c r="X149" s="1">
        <v>5.2</v>
      </c>
      <c r="Z149" s="1" t="s">
        <v>350</v>
      </c>
      <c r="AA149" s="2">
        <v>45120</v>
      </c>
      <c r="AB149" s="2">
        <v>45123</v>
      </c>
      <c r="AC149" s="2">
        <v>45322</v>
      </c>
      <c r="AD149" s="2">
        <v>45224</v>
      </c>
    </row>
    <row r="150" spans="1:30" s="1" customFormat="1" ht="15.5" x14ac:dyDescent="0.35">
      <c r="A150" s="1" t="s">
        <v>0</v>
      </c>
      <c r="B150" s="1" t="s">
        <v>120</v>
      </c>
      <c r="C150" s="1">
        <v>1</v>
      </c>
      <c r="D150" s="1" t="s">
        <v>364</v>
      </c>
      <c r="E150" s="1" t="s">
        <v>365</v>
      </c>
      <c r="F150" s="2">
        <v>45121</v>
      </c>
      <c r="G150" s="19">
        <v>2023</v>
      </c>
      <c r="H150" s="2" t="s">
        <v>181</v>
      </c>
      <c r="I150" s="19">
        <v>2023</v>
      </c>
      <c r="J150" s="2" t="s">
        <v>181</v>
      </c>
      <c r="K150" s="1" t="s">
        <v>3</v>
      </c>
      <c r="L150" s="1">
        <v>1.5E-3</v>
      </c>
      <c r="M150" s="1">
        <v>3.6120000000000001</v>
      </c>
      <c r="N150" s="1">
        <v>1.6296257389999999E-2</v>
      </c>
      <c r="O150" s="1">
        <v>6.2961464999999996E-3</v>
      </c>
      <c r="P150" s="1">
        <v>3.8159999999999998</v>
      </c>
      <c r="Q150" s="1">
        <v>3.4000000000000002E-2</v>
      </c>
      <c r="R150" s="1">
        <v>6</v>
      </c>
      <c r="S150" s="1">
        <v>22.2</v>
      </c>
      <c r="T150" s="1">
        <v>8.6300000000000008</v>
      </c>
      <c r="U150" s="1">
        <v>8.49</v>
      </c>
      <c r="V150" s="1">
        <v>97.6</v>
      </c>
      <c r="W150" s="1">
        <v>611</v>
      </c>
      <c r="X150" s="1">
        <v>1.6</v>
      </c>
      <c r="AA150" s="2">
        <v>45175</v>
      </c>
      <c r="AB150" s="2">
        <v>45183</v>
      </c>
      <c r="AC150" s="2">
        <v>45148</v>
      </c>
      <c r="AD150" s="2">
        <v>45198</v>
      </c>
    </row>
    <row r="151" spans="1:30" s="1" customFormat="1" ht="15.5" x14ac:dyDescent="0.35">
      <c r="A151" s="1" t="s">
        <v>0</v>
      </c>
      <c r="B151" s="1" t="s">
        <v>124</v>
      </c>
      <c r="C151" s="1">
        <v>2</v>
      </c>
      <c r="D151" s="1" t="s">
        <v>366</v>
      </c>
      <c r="E151" s="1" t="s">
        <v>367</v>
      </c>
      <c r="F151" s="2">
        <v>45121</v>
      </c>
      <c r="G151" s="19">
        <v>2023</v>
      </c>
      <c r="H151" s="2" t="s">
        <v>181</v>
      </c>
      <c r="I151" s="19">
        <v>2023</v>
      </c>
      <c r="J151" s="2" t="s">
        <v>181</v>
      </c>
      <c r="K151" s="1" t="s">
        <v>3</v>
      </c>
      <c r="L151" s="1">
        <v>1.5E-3</v>
      </c>
      <c r="M151" s="1">
        <v>3.629</v>
      </c>
      <c r="N151" s="1">
        <v>1.3485239249999999E-2</v>
      </c>
      <c r="O151" s="1">
        <v>3.3712981400000008E-2</v>
      </c>
      <c r="P151" s="1">
        <v>4.4390000000000001</v>
      </c>
      <c r="Q151" s="1">
        <v>1.4E-2</v>
      </c>
      <c r="R151" s="1">
        <v>71</v>
      </c>
      <c r="S151" s="1">
        <v>25.6</v>
      </c>
      <c r="T151" s="1">
        <v>8.2799999999999994</v>
      </c>
      <c r="U151" s="1">
        <v>13.7</v>
      </c>
      <c r="V151" s="1">
        <v>167.8</v>
      </c>
      <c r="W151" s="1">
        <v>506</v>
      </c>
      <c r="X151" s="1">
        <v>4.7</v>
      </c>
      <c r="AA151" s="2">
        <v>45175</v>
      </c>
      <c r="AB151" s="2">
        <v>45183</v>
      </c>
      <c r="AC151" s="2">
        <v>45148</v>
      </c>
      <c r="AD151" s="2">
        <v>45198</v>
      </c>
    </row>
    <row r="152" spans="1:30" s="1" customFormat="1" ht="15.5" x14ac:dyDescent="0.35">
      <c r="A152" s="1" t="s">
        <v>0</v>
      </c>
      <c r="B152" s="1" t="s">
        <v>131</v>
      </c>
      <c r="C152" s="1">
        <v>4</v>
      </c>
      <c r="D152" s="1" t="s">
        <v>368</v>
      </c>
      <c r="E152" s="1" t="s">
        <v>369</v>
      </c>
      <c r="F152" s="2">
        <v>45121</v>
      </c>
      <c r="G152" s="19">
        <v>2023</v>
      </c>
      <c r="H152" s="2" t="s">
        <v>181</v>
      </c>
      <c r="I152" s="19">
        <v>2023</v>
      </c>
      <c r="J152" s="2" t="s">
        <v>181</v>
      </c>
      <c r="K152" s="1" t="s">
        <v>3</v>
      </c>
      <c r="L152" s="1">
        <v>1.5E-3</v>
      </c>
      <c r="M152" s="1">
        <v>0.113</v>
      </c>
      <c r="N152" s="1">
        <v>1.0485219990000001E-2</v>
      </c>
      <c r="O152" s="1">
        <v>7.7454041000000013E-3</v>
      </c>
      <c r="P152" s="1">
        <v>0.64600000000000002</v>
      </c>
      <c r="Q152" s="1">
        <v>6.6000000000000003E-2</v>
      </c>
      <c r="R152" s="1">
        <v>40</v>
      </c>
      <c r="S152" s="1">
        <v>26.9</v>
      </c>
      <c r="T152" s="1">
        <v>8.3699999999999992</v>
      </c>
      <c r="U152" s="1">
        <v>7.83</v>
      </c>
      <c r="V152" s="1">
        <v>98.2</v>
      </c>
      <c r="W152" s="1">
        <v>483</v>
      </c>
      <c r="X152" s="1">
        <v>21.3</v>
      </c>
      <c r="AA152" s="2">
        <v>45175</v>
      </c>
      <c r="AB152" s="2">
        <v>45183</v>
      </c>
      <c r="AC152" s="2">
        <v>45148</v>
      </c>
      <c r="AD152" s="2">
        <v>45198</v>
      </c>
    </row>
    <row r="153" spans="1:30" s="1" customFormat="1" ht="15.5" x14ac:dyDescent="0.35">
      <c r="A153" s="1" t="s">
        <v>0</v>
      </c>
      <c r="B153" s="1" t="s">
        <v>134</v>
      </c>
      <c r="C153" s="1">
        <v>5</v>
      </c>
      <c r="D153" s="1" t="s">
        <v>370</v>
      </c>
      <c r="E153" s="1" t="s">
        <v>371</v>
      </c>
      <c r="F153" s="2">
        <v>45121</v>
      </c>
      <c r="G153" s="19">
        <v>2023</v>
      </c>
      <c r="H153" s="2" t="s">
        <v>181</v>
      </c>
      <c r="I153" s="19">
        <v>2023</v>
      </c>
      <c r="J153" s="2" t="s">
        <v>181</v>
      </c>
      <c r="K153" s="1" t="s">
        <v>3</v>
      </c>
      <c r="L153" s="1">
        <v>0.191</v>
      </c>
      <c r="M153" s="1">
        <v>2.9009999999999998</v>
      </c>
      <c r="N153" s="1">
        <v>2.5130892499999998E-2</v>
      </c>
      <c r="O153" s="1">
        <v>2.5123889E-2</v>
      </c>
      <c r="P153" s="1">
        <v>3.391</v>
      </c>
      <c r="Q153" s="1">
        <v>0.23300000000000001</v>
      </c>
      <c r="R153" s="1">
        <v>50</v>
      </c>
      <c r="S153" s="1">
        <v>24.4</v>
      </c>
      <c r="T153" s="1">
        <v>8.5</v>
      </c>
      <c r="U153" s="1">
        <v>6.47</v>
      </c>
      <c r="V153" s="1">
        <v>77.5</v>
      </c>
      <c r="W153" s="1">
        <v>627</v>
      </c>
      <c r="X153" s="1">
        <v>3.4</v>
      </c>
      <c r="AA153" s="2">
        <v>45175</v>
      </c>
      <c r="AB153" s="2">
        <v>45183</v>
      </c>
      <c r="AC153" s="2">
        <v>45148</v>
      </c>
      <c r="AD153" s="2">
        <v>45198</v>
      </c>
    </row>
    <row r="154" spans="1:30" s="1" customFormat="1" ht="15.5" x14ac:dyDescent="0.35">
      <c r="A154" s="1" t="s">
        <v>0</v>
      </c>
      <c r="B154" s="1" t="s">
        <v>138</v>
      </c>
      <c r="C154" s="1">
        <v>6</v>
      </c>
      <c r="D154" s="1" t="s">
        <v>372</v>
      </c>
      <c r="E154" s="1" t="s">
        <v>373</v>
      </c>
      <c r="F154" s="2">
        <v>45121</v>
      </c>
      <c r="G154" s="19">
        <v>2023</v>
      </c>
      <c r="H154" s="2" t="s">
        <v>181</v>
      </c>
      <c r="I154" s="19">
        <v>2023</v>
      </c>
      <c r="J154" s="2" t="s">
        <v>181</v>
      </c>
      <c r="K154" s="1" t="s">
        <v>3</v>
      </c>
      <c r="L154" s="1">
        <v>0.218</v>
      </c>
      <c r="M154" s="1">
        <v>2.6280000000000001</v>
      </c>
      <c r="N154" s="1">
        <v>1.94641272E-2</v>
      </c>
      <c r="O154" s="1">
        <v>3.1582983600000003E-2</v>
      </c>
      <c r="P154" s="1">
        <v>2.984</v>
      </c>
      <c r="Q154" s="1">
        <v>0.249</v>
      </c>
      <c r="R154" s="1">
        <v>12</v>
      </c>
      <c r="S154" s="1">
        <v>26.8</v>
      </c>
      <c r="T154" s="1">
        <v>8.8000000000000007</v>
      </c>
      <c r="U154" s="1">
        <v>7.97</v>
      </c>
      <c r="V154" s="1">
        <v>99.8</v>
      </c>
      <c r="W154" s="1">
        <v>616</v>
      </c>
      <c r="X154" s="1">
        <v>2.5</v>
      </c>
      <c r="AA154" s="2">
        <v>45175</v>
      </c>
      <c r="AB154" s="2">
        <v>45183</v>
      </c>
      <c r="AC154" s="2">
        <v>45148</v>
      </c>
      <c r="AD154" s="2">
        <v>45198</v>
      </c>
    </row>
    <row r="155" spans="1:30" s="1" customFormat="1" ht="15.5" x14ac:dyDescent="0.35">
      <c r="A155" s="1" t="s">
        <v>0</v>
      </c>
      <c r="B155" s="1" t="s">
        <v>276</v>
      </c>
      <c r="C155" s="1">
        <v>7</v>
      </c>
      <c r="D155" s="1" t="s">
        <v>374</v>
      </c>
      <c r="E155" s="1" t="s">
        <v>375</v>
      </c>
      <c r="F155" s="2">
        <v>45121</v>
      </c>
      <c r="G155" s="19">
        <v>2023</v>
      </c>
      <c r="H155" s="2" t="s">
        <v>181</v>
      </c>
      <c r="I155" s="19">
        <v>2023</v>
      </c>
      <c r="J155" s="2" t="s">
        <v>181</v>
      </c>
      <c r="K155" s="1" t="s">
        <v>3</v>
      </c>
      <c r="L155" s="1">
        <v>0.23</v>
      </c>
      <c r="M155" s="1">
        <v>1.82</v>
      </c>
      <c r="N155" s="1">
        <v>2.4221838199999998E-2</v>
      </c>
      <c r="O155" s="1">
        <v>2.6907913900000004E-2</v>
      </c>
      <c r="P155" s="1">
        <v>3.294</v>
      </c>
      <c r="Q155" s="1">
        <v>0.28000000000000003</v>
      </c>
      <c r="R155" s="1">
        <v>20</v>
      </c>
      <c r="S155" s="1">
        <v>26.1</v>
      </c>
      <c r="T155" s="1">
        <v>8.51</v>
      </c>
      <c r="U155" s="1">
        <v>7.48</v>
      </c>
      <c r="V155" s="1">
        <v>92.4</v>
      </c>
      <c r="W155" s="1">
        <v>631</v>
      </c>
      <c r="X155" s="1">
        <v>4.3</v>
      </c>
      <c r="AA155" s="2">
        <v>45175</v>
      </c>
      <c r="AB155" s="2">
        <v>45183</v>
      </c>
      <c r="AC155" s="2">
        <v>45148</v>
      </c>
      <c r="AD155" s="2">
        <v>45198</v>
      </c>
    </row>
    <row r="156" spans="1:30" s="1" customFormat="1" ht="15.5" x14ac:dyDescent="0.35">
      <c r="A156" s="1" t="s">
        <v>0</v>
      </c>
      <c r="B156" s="1" t="s">
        <v>120</v>
      </c>
      <c r="C156" s="1">
        <v>1</v>
      </c>
      <c r="D156" s="1" t="s">
        <v>376</v>
      </c>
      <c r="E156" s="1" t="s">
        <v>377</v>
      </c>
      <c r="F156" s="2">
        <v>45145</v>
      </c>
      <c r="G156" s="19">
        <v>2023</v>
      </c>
      <c r="H156" s="2" t="s">
        <v>181</v>
      </c>
      <c r="I156" s="19">
        <v>2023</v>
      </c>
      <c r="J156" s="2" t="s">
        <v>181</v>
      </c>
      <c r="K156" s="1" t="s">
        <v>3</v>
      </c>
      <c r="L156" s="1">
        <v>2.1999999999999999E-2</v>
      </c>
      <c r="M156" s="1">
        <v>1.071</v>
      </c>
      <c r="N156" s="1">
        <v>1.9651820999999996E-2</v>
      </c>
      <c r="O156" s="1">
        <v>9.3529408000000008E-3</v>
      </c>
      <c r="P156" s="1">
        <v>1.486</v>
      </c>
      <c r="Q156" s="1">
        <v>6.4000000000000001E-2</v>
      </c>
      <c r="R156" s="1">
        <v>4</v>
      </c>
      <c r="S156" s="1">
        <v>21.1</v>
      </c>
      <c r="T156" s="1">
        <v>8.5399999999999991</v>
      </c>
      <c r="U156" s="1">
        <v>7.76</v>
      </c>
      <c r="V156" s="1">
        <v>87.3</v>
      </c>
      <c r="W156" s="1">
        <v>479</v>
      </c>
      <c r="X156" s="1">
        <v>4.7</v>
      </c>
      <c r="Z156" s="1" t="s">
        <v>350</v>
      </c>
      <c r="AA156" s="2">
        <v>45189</v>
      </c>
      <c r="AB156" s="2">
        <v>45190</v>
      </c>
      <c r="AC156" s="2">
        <v>45149</v>
      </c>
      <c r="AD156" s="2">
        <v>45198</v>
      </c>
    </row>
    <row r="157" spans="1:30" s="1" customFormat="1" ht="15.5" x14ac:dyDescent="0.35">
      <c r="A157" s="1" t="s">
        <v>0</v>
      </c>
      <c r="B157" s="1" t="s">
        <v>124</v>
      </c>
      <c r="C157" s="1">
        <v>2</v>
      </c>
      <c r="D157" s="1" t="s">
        <v>378</v>
      </c>
      <c r="E157" s="1" t="s">
        <v>379</v>
      </c>
      <c r="F157" s="2">
        <v>45145</v>
      </c>
      <c r="G157" s="19">
        <v>2023</v>
      </c>
      <c r="H157" s="2" t="s">
        <v>181</v>
      </c>
      <c r="I157" s="19">
        <v>2023</v>
      </c>
      <c r="J157" s="2" t="s">
        <v>181</v>
      </c>
      <c r="K157" s="1" t="s">
        <v>3</v>
      </c>
      <c r="L157" s="1">
        <v>1.5E-3</v>
      </c>
      <c r="M157" s="1">
        <v>1.2210000000000001</v>
      </c>
      <c r="N157" s="1">
        <v>2.0415202500000004E-2</v>
      </c>
      <c r="O157" s="1">
        <v>7.1766265199999998E-2</v>
      </c>
      <c r="P157" s="1">
        <v>1.9179999999999999</v>
      </c>
      <c r="Q157" s="1">
        <v>2.4E-2</v>
      </c>
      <c r="R157" s="1">
        <v>40</v>
      </c>
      <c r="S157" s="1">
        <v>23.7</v>
      </c>
      <c r="T157" s="1">
        <v>8.35</v>
      </c>
      <c r="U157" s="1">
        <v>7.62</v>
      </c>
      <c r="V157" s="1">
        <v>90.1</v>
      </c>
      <c r="W157" s="1">
        <v>493.5</v>
      </c>
      <c r="X157" s="1">
        <v>15.9</v>
      </c>
      <c r="Z157" s="1" t="s">
        <v>350</v>
      </c>
      <c r="AA157" s="2">
        <v>45189</v>
      </c>
      <c r="AB157" s="2">
        <v>45190</v>
      </c>
      <c r="AC157" s="2">
        <v>45149</v>
      </c>
      <c r="AD157" s="2">
        <v>45198</v>
      </c>
    </row>
    <row r="158" spans="1:30" s="1" customFormat="1" ht="15.5" x14ac:dyDescent="0.35">
      <c r="A158" s="1" t="s">
        <v>0</v>
      </c>
      <c r="B158" s="1" t="s">
        <v>131</v>
      </c>
      <c r="C158" s="1">
        <v>4</v>
      </c>
      <c r="D158" s="1" t="s">
        <v>380</v>
      </c>
      <c r="E158" s="10" t="s">
        <v>381</v>
      </c>
      <c r="F158" s="2">
        <v>45145</v>
      </c>
      <c r="G158" s="19">
        <v>2023</v>
      </c>
      <c r="H158" s="2" t="s">
        <v>181</v>
      </c>
      <c r="I158" s="19">
        <v>2023</v>
      </c>
      <c r="J158" s="2" t="s">
        <v>181</v>
      </c>
      <c r="K158" s="1" t="s">
        <v>3</v>
      </c>
      <c r="L158" s="1">
        <v>1.5E-3</v>
      </c>
      <c r="M158" s="1">
        <v>8.3000000000000004E-2</v>
      </c>
      <c r="N158" s="1">
        <v>5.6760566100000007E-3</v>
      </c>
      <c r="O158" s="1">
        <v>7.6814388000000008E-3</v>
      </c>
      <c r="P158" s="1">
        <v>0.76700000000000002</v>
      </c>
      <c r="Q158" s="1">
        <v>9.1999999999999998E-2</v>
      </c>
      <c r="R158" s="1">
        <v>45</v>
      </c>
      <c r="S158" s="1">
        <v>23.9</v>
      </c>
      <c r="T158" s="1">
        <v>8.0299999999999994</v>
      </c>
      <c r="U158" s="1">
        <v>8.18</v>
      </c>
      <c r="V158" s="1">
        <v>97</v>
      </c>
      <c r="W158" s="1">
        <v>405.3</v>
      </c>
      <c r="X158" s="1">
        <v>55</v>
      </c>
      <c r="Z158" s="1" t="s">
        <v>350</v>
      </c>
      <c r="AA158" s="2">
        <v>45189</v>
      </c>
      <c r="AB158" s="2">
        <v>45190</v>
      </c>
      <c r="AC158" s="2">
        <v>45149</v>
      </c>
      <c r="AD158" s="2">
        <v>45198</v>
      </c>
    </row>
    <row r="159" spans="1:30" s="1" customFormat="1" ht="15.5" x14ac:dyDescent="0.35">
      <c r="A159" s="1" t="s">
        <v>0</v>
      </c>
      <c r="B159" s="1" t="s">
        <v>134</v>
      </c>
      <c r="C159" s="1">
        <v>5</v>
      </c>
      <c r="D159" s="1" t="s">
        <v>382</v>
      </c>
      <c r="E159" s="10" t="s">
        <v>383</v>
      </c>
      <c r="F159" s="2">
        <v>45145</v>
      </c>
      <c r="G159" s="19">
        <v>2023</v>
      </c>
      <c r="H159" s="2" t="s">
        <v>181</v>
      </c>
      <c r="I159" s="19">
        <v>2023</v>
      </c>
      <c r="J159" s="2" t="s">
        <v>181</v>
      </c>
      <c r="K159" s="1" t="s">
        <v>3</v>
      </c>
      <c r="L159" s="1">
        <v>0.38800000000000001</v>
      </c>
      <c r="M159" s="1">
        <v>0.54800000000000004</v>
      </c>
      <c r="N159" s="1">
        <v>2.2352370600000001E-2</v>
      </c>
      <c r="O159" s="1">
        <v>4.9504940099999999E-2</v>
      </c>
      <c r="P159" s="1">
        <v>1.595</v>
      </c>
      <c r="Q159" s="1">
        <v>0.59299999999999997</v>
      </c>
      <c r="R159" s="1">
        <v>48</v>
      </c>
      <c r="S159" s="1">
        <v>23.1</v>
      </c>
      <c r="T159" s="1">
        <v>8.34</v>
      </c>
      <c r="U159" s="1">
        <v>6.89</v>
      </c>
      <c r="V159" s="1">
        <v>80.599999999999994</v>
      </c>
      <c r="W159" s="1">
        <v>712</v>
      </c>
      <c r="X159" s="1">
        <v>5.4</v>
      </c>
      <c r="Z159" s="1" t="s">
        <v>350</v>
      </c>
      <c r="AA159" s="2">
        <v>45189</v>
      </c>
      <c r="AB159" s="2">
        <v>45190</v>
      </c>
      <c r="AC159" s="2">
        <v>45149</v>
      </c>
      <c r="AD159" s="2">
        <v>45198</v>
      </c>
    </row>
    <row r="160" spans="1:30" s="1" customFormat="1" ht="15.5" x14ac:dyDescent="0.35">
      <c r="A160" s="1" t="s">
        <v>0</v>
      </c>
      <c r="B160" s="1" t="s">
        <v>138</v>
      </c>
      <c r="C160" s="1">
        <v>6</v>
      </c>
      <c r="D160" s="1" t="s">
        <v>384</v>
      </c>
      <c r="E160" s="10" t="s">
        <v>385</v>
      </c>
      <c r="F160" s="2">
        <v>45145</v>
      </c>
      <c r="G160" s="19">
        <v>2023</v>
      </c>
      <c r="H160" s="2" t="s">
        <v>181</v>
      </c>
      <c r="I160" s="19">
        <v>2023</v>
      </c>
      <c r="J160" s="2" t="s">
        <v>181</v>
      </c>
      <c r="K160" s="1" t="s">
        <v>3</v>
      </c>
      <c r="L160" s="1">
        <v>0.48899999999999999</v>
      </c>
      <c r="M160" s="1">
        <v>0.79300000000000004</v>
      </c>
      <c r="N160" s="1">
        <v>2.9461856900000003E-2</v>
      </c>
      <c r="O160" s="1">
        <v>6.5735317899999993E-2</v>
      </c>
      <c r="P160" s="1">
        <v>1.3879999999999999</v>
      </c>
      <c r="Q160" s="1">
        <v>0.63100000000000001</v>
      </c>
      <c r="R160" s="1">
        <v>10</v>
      </c>
      <c r="S160" s="1">
        <v>23.8</v>
      </c>
      <c r="T160" s="9">
        <v>9</v>
      </c>
      <c r="U160" s="1">
        <v>8.1999999999999993</v>
      </c>
      <c r="V160" s="1">
        <v>97.3</v>
      </c>
      <c r="W160" s="1">
        <v>723</v>
      </c>
      <c r="X160" s="1">
        <v>2.7</v>
      </c>
      <c r="Z160" s="1" t="s">
        <v>350</v>
      </c>
      <c r="AA160" s="2">
        <v>45189</v>
      </c>
      <c r="AB160" s="2">
        <v>45190</v>
      </c>
      <c r="AC160" s="2">
        <v>45149</v>
      </c>
      <c r="AD160" s="2">
        <v>45198</v>
      </c>
    </row>
    <row r="161" spans="1:30" s="1" customFormat="1" ht="15.5" x14ac:dyDescent="0.35">
      <c r="A161" s="1" t="s">
        <v>0</v>
      </c>
      <c r="B161" s="1" t="s">
        <v>276</v>
      </c>
      <c r="C161" s="1">
        <v>7</v>
      </c>
      <c r="D161" s="1" t="s">
        <v>386</v>
      </c>
      <c r="E161" s="10" t="s">
        <v>387</v>
      </c>
      <c r="F161" s="2">
        <v>45145</v>
      </c>
      <c r="G161" s="19">
        <v>2023</v>
      </c>
      <c r="H161" s="2" t="s">
        <v>181</v>
      </c>
      <c r="I161" s="19">
        <v>2023</v>
      </c>
      <c r="J161" s="2" t="s">
        <v>181</v>
      </c>
      <c r="K161" s="1" t="s">
        <v>3</v>
      </c>
      <c r="L161" s="1">
        <v>0.72099999999999997</v>
      </c>
      <c r="M161" s="1">
        <v>0.88</v>
      </c>
      <c r="N161" s="1">
        <v>2.2986420799999994E-2</v>
      </c>
      <c r="O161" s="1">
        <v>5.45754741E-2</v>
      </c>
      <c r="P161" s="1">
        <v>1.4330000000000001</v>
      </c>
      <c r="Q161" s="1">
        <v>0.71</v>
      </c>
      <c r="R161" s="1">
        <v>20</v>
      </c>
      <c r="S161" s="1">
        <v>23.7</v>
      </c>
      <c r="T161" s="1">
        <v>8.65</v>
      </c>
      <c r="U161" s="1">
        <v>7.33</v>
      </c>
      <c r="V161" s="1">
        <v>86.7</v>
      </c>
      <c r="W161" s="1">
        <v>719</v>
      </c>
      <c r="X161" s="1">
        <v>4.5999999999999996</v>
      </c>
      <c r="Z161" s="1" t="s">
        <v>350</v>
      </c>
      <c r="AA161" s="2">
        <v>45189</v>
      </c>
      <c r="AB161" s="2">
        <v>45190</v>
      </c>
      <c r="AC161" s="2">
        <v>45149</v>
      </c>
      <c r="AD161" s="2">
        <v>45198</v>
      </c>
    </row>
    <row r="162" spans="1:30" s="1" customFormat="1" ht="15.5" x14ac:dyDescent="0.35">
      <c r="A162" s="1" t="s">
        <v>0</v>
      </c>
      <c r="B162" s="1" t="s">
        <v>120</v>
      </c>
      <c r="C162" s="1">
        <v>1</v>
      </c>
      <c r="D162" s="1" t="s">
        <v>388</v>
      </c>
      <c r="E162" s="1" t="s">
        <v>389</v>
      </c>
      <c r="F162" s="2">
        <v>45153</v>
      </c>
      <c r="G162" s="19">
        <v>2023</v>
      </c>
      <c r="H162" s="2" t="s">
        <v>181</v>
      </c>
      <c r="I162" s="19">
        <v>2023</v>
      </c>
      <c r="J162" s="2" t="s">
        <v>181</v>
      </c>
      <c r="K162" s="1" t="s">
        <v>182</v>
      </c>
      <c r="L162" s="1">
        <v>1.6E-2</v>
      </c>
      <c r="M162" s="1">
        <v>0.73699999999999999</v>
      </c>
      <c r="N162" s="1">
        <v>9.9764857500000016E-3</v>
      </c>
      <c r="O162" s="1">
        <v>1.1900000000000001E-2</v>
      </c>
      <c r="P162" s="1">
        <v>1.21</v>
      </c>
      <c r="Q162" s="1">
        <v>4.3999999999999997E-2</v>
      </c>
      <c r="R162" s="1">
        <v>15</v>
      </c>
      <c r="S162" s="1">
        <v>20.399999999999999</v>
      </c>
      <c r="T162" s="1">
        <v>8.1999999999999993</v>
      </c>
      <c r="U162" s="1">
        <v>8.36</v>
      </c>
      <c r="V162" s="1">
        <v>92.8</v>
      </c>
      <c r="W162" s="1">
        <v>593</v>
      </c>
      <c r="X162" s="1">
        <v>2.2000000000000002</v>
      </c>
      <c r="AA162" s="2">
        <v>45175</v>
      </c>
      <c r="AB162" s="2">
        <v>45182</v>
      </c>
      <c r="AC162" s="2">
        <v>45469</v>
      </c>
      <c r="AD162" s="2">
        <v>45205</v>
      </c>
    </row>
    <row r="163" spans="1:30" s="1" customFormat="1" ht="15.5" x14ac:dyDescent="0.35">
      <c r="A163" s="1" t="s">
        <v>0</v>
      </c>
      <c r="B163" s="1" t="s">
        <v>124</v>
      </c>
      <c r="C163" s="1">
        <v>2</v>
      </c>
      <c r="D163" s="1" t="s">
        <v>390</v>
      </c>
      <c r="E163" s="1" t="s">
        <v>391</v>
      </c>
      <c r="F163" s="2">
        <v>45153</v>
      </c>
      <c r="G163" s="19">
        <v>2023</v>
      </c>
      <c r="H163" s="2" t="s">
        <v>181</v>
      </c>
      <c r="I163" s="19">
        <v>2023</v>
      </c>
      <c r="J163" s="2" t="s">
        <v>181</v>
      </c>
      <c r="K163" s="1" t="s">
        <v>182</v>
      </c>
      <c r="L163" s="1">
        <v>1.5E-3</v>
      </c>
      <c r="M163" s="1">
        <v>1.256</v>
      </c>
      <c r="N163" s="1">
        <v>4.6012994999999994E-3</v>
      </c>
      <c r="O163" s="1">
        <v>3.00557537E-2</v>
      </c>
      <c r="P163" s="1">
        <v>1.89</v>
      </c>
      <c r="Q163" s="1">
        <v>0.01</v>
      </c>
      <c r="R163" s="1">
        <v>15</v>
      </c>
      <c r="S163" s="1">
        <v>22.5</v>
      </c>
      <c r="T163" s="1">
        <v>7.57</v>
      </c>
      <c r="U163" s="1">
        <v>7.33</v>
      </c>
      <c r="V163" s="1">
        <v>84.6</v>
      </c>
      <c r="W163" s="1">
        <v>550</v>
      </c>
      <c r="X163" s="1">
        <v>7.5</v>
      </c>
      <c r="AA163" s="2">
        <v>45175</v>
      </c>
      <c r="AB163" s="2">
        <v>45182</v>
      </c>
      <c r="AC163" s="2">
        <v>45345</v>
      </c>
      <c r="AD163" s="2">
        <v>45205</v>
      </c>
    </row>
    <row r="164" spans="1:30" s="1" customFormat="1" ht="15.5" x14ac:dyDescent="0.35">
      <c r="A164" s="1" t="s">
        <v>0</v>
      </c>
      <c r="B164" s="1" t="s">
        <v>131</v>
      </c>
      <c r="C164" s="1">
        <v>4</v>
      </c>
      <c r="D164" s="1" t="s">
        <v>392</v>
      </c>
      <c r="E164" s="1" t="s">
        <v>393</v>
      </c>
      <c r="F164" s="2">
        <v>45153</v>
      </c>
      <c r="G164" s="19">
        <v>2023</v>
      </c>
      <c r="H164" s="2" t="s">
        <v>181</v>
      </c>
      <c r="I164" s="19">
        <v>2023</v>
      </c>
      <c r="J164" s="2" t="s">
        <v>181</v>
      </c>
      <c r="K164" s="1" t="s">
        <v>182</v>
      </c>
      <c r="L164" s="1">
        <v>1.5E-3</v>
      </c>
      <c r="M164" s="1">
        <v>0.14799999999999999</v>
      </c>
      <c r="N164" s="1">
        <v>2.8994023099999995E-2</v>
      </c>
      <c r="O164" s="1">
        <v>6.04724211E-2</v>
      </c>
      <c r="P164" s="1">
        <v>0.94699999999999995</v>
      </c>
      <c r="Q164" s="1">
        <v>0.10100000000000001</v>
      </c>
      <c r="R164" s="1">
        <v>20</v>
      </c>
      <c r="S164" s="1">
        <v>22.4</v>
      </c>
      <c r="T164" s="1">
        <v>8.0500000000000007</v>
      </c>
      <c r="U164" s="1">
        <v>7.09</v>
      </c>
      <c r="V164" s="1">
        <v>81.7</v>
      </c>
      <c r="W164" s="1">
        <v>418.8</v>
      </c>
      <c r="X164" s="1">
        <v>21.3</v>
      </c>
      <c r="AA164" s="2">
        <v>45175</v>
      </c>
      <c r="AB164" s="2">
        <v>45182</v>
      </c>
      <c r="AC164" s="2">
        <v>45345</v>
      </c>
      <c r="AD164" s="2">
        <v>45205</v>
      </c>
    </row>
    <row r="165" spans="1:30" s="1" customFormat="1" ht="15.5" x14ac:dyDescent="0.35">
      <c r="A165" s="1" t="s">
        <v>0</v>
      </c>
      <c r="B165" s="1" t="s">
        <v>134</v>
      </c>
      <c r="C165" s="1">
        <v>5</v>
      </c>
      <c r="D165" s="1" t="s">
        <v>394</v>
      </c>
      <c r="E165" s="1" t="s">
        <v>395</v>
      </c>
      <c r="F165" s="2">
        <v>45153</v>
      </c>
      <c r="G165" s="19">
        <v>2023</v>
      </c>
      <c r="H165" s="2" t="s">
        <v>181</v>
      </c>
      <c r="I165" s="19">
        <v>2023</v>
      </c>
      <c r="J165" s="2" t="s">
        <v>181</v>
      </c>
      <c r="K165" s="1" t="s">
        <v>182</v>
      </c>
      <c r="L165" s="1">
        <v>0.224</v>
      </c>
      <c r="M165" s="1">
        <v>0.72799999999999998</v>
      </c>
      <c r="N165" s="1">
        <v>3.7050382599999997E-3</v>
      </c>
      <c r="O165" s="1">
        <v>3.3957170100000003E-2</v>
      </c>
      <c r="P165" s="1">
        <v>1.9750000000000001</v>
      </c>
      <c r="Q165" s="1">
        <v>0.41899999999999998</v>
      </c>
      <c r="R165" s="1">
        <v>20</v>
      </c>
      <c r="S165" s="1">
        <v>21.8</v>
      </c>
      <c r="T165" s="1">
        <v>7.75</v>
      </c>
      <c r="U165" s="1">
        <v>6.53</v>
      </c>
      <c r="V165" s="1">
        <v>74.599999999999994</v>
      </c>
      <c r="W165" s="1">
        <v>722</v>
      </c>
      <c r="X165" s="1">
        <v>5.0999999999999996</v>
      </c>
      <c r="AA165" s="2">
        <v>45175</v>
      </c>
      <c r="AB165" s="2">
        <v>45182</v>
      </c>
      <c r="AC165" s="2">
        <v>45345</v>
      </c>
      <c r="AD165" s="2">
        <v>45205</v>
      </c>
    </row>
    <row r="166" spans="1:30" s="1" customFormat="1" ht="15.5" x14ac:dyDescent="0.35">
      <c r="A166" s="1" t="s">
        <v>0</v>
      </c>
      <c r="B166" s="1" t="s">
        <v>138</v>
      </c>
      <c r="C166" s="1">
        <v>6</v>
      </c>
      <c r="D166" s="1" t="s">
        <v>396</v>
      </c>
      <c r="E166" s="1" t="s">
        <v>397</v>
      </c>
      <c r="F166" s="2">
        <v>45153</v>
      </c>
      <c r="G166" s="19">
        <v>2023</v>
      </c>
      <c r="H166" s="2" t="s">
        <v>181</v>
      </c>
      <c r="I166" s="19">
        <v>2023</v>
      </c>
      <c r="J166" s="2" t="s">
        <v>181</v>
      </c>
      <c r="K166" s="1" t="s">
        <v>182</v>
      </c>
      <c r="L166" s="1">
        <v>0.39100000000000001</v>
      </c>
      <c r="M166" s="1">
        <v>0.94799999999999995</v>
      </c>
      <c r="N166" s="1">
        <v>4.8017863599999995E-2</v>
      </c>
      <c r="O166" s="1">
        <v>4.9551163199999998E-2</v>
      </c>
      <c r="P166" s="1">
        <v>1.403</v>
      </c>
      <c r="Q166" s="1">
        <v>0.46</v>
      </c>
      <c r="R166" s="1">
        <v>25</v>
      </c>
      <c r="S166" s="1">
        <v>22.2</v>
      </c>
      <c r="T166" s="1">
        <v>7.59</v>
      </c>
      <c r="U166" s="1">
        <v>7.32</v>
      </c>
      <c r="V166" s="1">
        <v>84.1</v>
      </c>
      <c r="W166" s="1">
        <v>741</v>
      </c>
      <c r="X166" s="1">
        <v>3.34</v>
      </c>
      <c r="AA166" s="2">
        <v>45175</v>
      </c>
      <c r="AB166" s="2">
        <v>45182</v>
      </c>
      <c r="AC166" s="2">
        <v>45345</v>
      </c>
      <c r="AD166" s="2">
        <v>45205</v>
      </c>
    </row>
    <row r="167" spans="1:30" s="1" customFormat="1" ht="15.5" x14ac:dyDescent="0.35">
      <c r="A167" s="1" t="s">
        <v>0</v>
      </c>
      <c r="B167" s="1" t="s">
        <v>276</v>
      </c>
      <c r="C167" s="1">
        <v>7</v>
      </c>
      <c r="D167" s="1" t="s">
        <v>398</v>
      </c>
      <c r="E167" s="1" t="s">
        <v>399</v>
      </c>
      <c r="F167" s="2">
        <v>45153</v>
      </c>
      <c r="G167" s="19">
        <v>2023</v>
      </c>
      <c r="H167" s="2" t="s">
        <v>181</v>
      </c>
      <c r="I167" s="19">
        <v>2023</v>
      </c>
      <c r="J167" s="2" t="s">
        <v>181</v>
      </c>
      <c r="K167" s="1" t="s">
        <v>182</v>
      </c>
      <c r="L167" s="1">
        <v>0.36499999999999999</v>
      </c>
      <c r="M167" s="1">
        <v>0.93799999999999994</v>
      </c>
      <c r="N167" s="1">
        <v>8.9209182299999995E-2</v>
      </c>
      <c r="O167" s="1">
        <v>4.91613017E-2</v>
      </c>
      <c r="P167" s="1">
        <v>1.7669999999999999</v>
      </c>
      <c r="Q167" s="1">
        <v>0.432</v>
      </c>
      <c r="R167" s="1">
        <v>20</v>
      </c>
      <c r="S167" s="1">
        <v>22.3</v>
      </c>
      <c r="T167" s="1">
        <v>7.53</v>
      </c>
      <c r="U167" s="1">
        <v>5.99</v>
      </c>
      <c r="V167" s="1">
        <v>69</v>
      </c>
      <c r="W167" s="1">
        <v>653</v>
      </c>
      <c r="X167" s="1">
        <v>7.2</v>
      </c>
      <c r="AA167" s="2">
        <v>45175</v>
      </c>
      <c r="AB167" s="2">
        <v>45182</v>
      </c>
      <c r="AC167" s="2">
        <v>45345</v>
      </c>
      <c r="AD167" s="2">
        <v>45205</v>
      </c>
    </row>
    <row r="168" spans="1:30" s="1" customFormat="1" ht="15.5" x14ac:dyDescent="0.35">
      <c r="A168" s="1" t="s">
        <v>0</v>
      </c>
      <c r="B168" s="1" t="s">
        <v>124</v>
      </c>
      <c r="C168" s="1">
        <v>2</v>
      </c>
      <c r="D168" s="1" t="s">
        <v>400</v>
      </c>
      <c r="E168" s="1" t="s">
        <v>401</v>
      </c>
      <c r="F168" s="2">
        <v>45183</v>
      </c>
      <c r="G168" s="19">
        <v>2023</v>
      </c>
      <c r="H168" s="2" t="s">
        <v>181</v>
      </c>
      <c r="I168" s="19">
        <v>2023</v>
      </c>
      <c r="J168" s="2" t="s">
        <v>181</v>
      </c>
      <c r="K168" s="1" t="s">
        <v>3</v>
      </c>
      <c r="L168" s="1">
        <v>1.5E-3</v>
      </c>
      <c r="M168" s="1">
        <v>0.20599999999999999</v>
      </c>
      <c r="N168" s="1">
        <v>2.4875498200000002E-2</v>
      </c>
      <c r="O168" s="1">
        <v>1.3672722944999998E-2</v>
      </c>
      <c r="P168" s="1">
        <v>1.0649999999999999</v>
      </c>
      <c r="Q168" s="1">
        <v>0.02</v>
      </c>
      <c r="R168" s="1">
        <v>40</v>
      </c>
      <c r="S168" s="1">
        <v>19.899999999999999</v>
      </c>
      <c r="T168" s="1">
        <v>8.44</v>
      </c>
      <c r="U168" s="1">
        <v>9.3699999999999992</v>
      </c>
      <c r="V168" s="1">
        <v>103.6</v>
      </c>
      <c r="W168" s="1">
        <v>462</v>
      </c>
      <c r="X168" s="1">
        <v>5.2</v>
      </c>
      <c r="Z168" s="1" t="s">
        <v>4</v>
      </c>
      <c r="AA168" s="2">
        <v>45189</v>
      </c>
      <c r="AB168" s="2">
        <v>45190</v>
      </c>
      <c r="AC168" s="2"/>
      <c r="AD168" s="2">
        <v>45273</v>
      </c>
    </row>
    <row r="169" spans="1:30" s="1" customFormat="1" ht="15.5" x14ac:dyDescent="0.35">
      <c r="A169" s="1" t="s">
        <v>0</v>
      </c>
      <c r="B169" s="1" t="s">
        <v>131</v>
      </c>
      <c r="C169" s="1">
        <v>4</v>
      </c>
      <c r="D169" s="1" t="s">
        <v>402</v>
      </c>
      <c r="E169" s="10" t="s">
        <v>403</v>
      </c>
      <c r="F169" s="2">
        <v>45183</v>
      </c>
      <c r="G169" s="19">
        <v>2023</v>
      </c>
      <c r="H169" s="2" t="s">
        <v>181</v>
      </c>
      <c r="I169" s="19">
        <v>2023</v>
      </c>
      <c r="J169" s="2" t="s">
        <v>181</v>
      </c>
      <c r="K169" s="1" t="s">
        <v>3</v>
      </c>
      <c r="L169" s="1">
        <v>1.5E-3</v>
      </c>
      <c r="M169" s="1">
        <v>0.13300000000000001</v>
      </c>
      <c r="N169" s="1">
        <v>1.0607687859999999E-2</v>
      </c>
      <c r="O169" s="1">
        <v>2.1718553849999999E-2</v>
      </c>
      <c r="P169" s="1">
        <v>0.67100000000000004</v>
      </c>
      <c r="Q169" s="1">
        <v>2.5999999999999999E-2</v>
      </c>
      <c r="R169" s="1">
        <v>8</v>
      </c>
      <c r="S169" s="1">
        <v>20.3</v>
      </c>
      <c r="T169" s="1">
        <v>8.42</v>
      </c>
      <c r="U169" s="1">
        <v>12.71</v>
      </c>
      <c r="V169" s="1">
        <v>141.5</v>
      </c>
      <c r="W169" s="1">
        <v>475</v>
      </c>
      <c r="X169" s="1">
        <v>16.899999999999999</v>
      </c>
      <c r="Z169" s="1" t="s">
        <v>4</v>
      </c>
      <c r="AA169" s="2">
        <v>45189</v>
      </c>
      <c r="AB169" s="2">
        <v>45190</v>
      </c>
      <c r="AC169" s="2"/>
      <c r="AD169" s="2">
        <v>45273</v>
      </c>
    </row>
    <row r="170" spans="1:30" s="1" customFormat="1" ht="15.5" x14ac:dyDescent="0.35">
      <c r="A170" s="1" t="s">
        <v>0</v>
      </c>
      <c r="B170" s="1" t="s">
        <v>134</v>
      </c>
      <c r="C170" s="1">
        <v>5</v>
      </c>
      <c r="D170" s="1" t="s">
        <v>404</v>
      </c>
      <c r="E170" s="10" t="s">
        <v>405</v>
      </c>
      <c r="F170" s="2">
        <v>45183</v>
      </c>
      <c r="G170" s="19">
        <v>2023</v>
      </c>
      <c r="H170" s="2" t="s">
        <v>181</v>
      </c>
      <c r="I170" s="19">
        <v>2023</v>
      </c>
      <c r="J170" s="2" t="s">
        <v>181</v>
      </c>
      <c r="K170" s="1" t="s">
        <v>3</v>
      </c>
      <c r="L170" s="1">
        <v>0.49199999999999999</v>
      </c>
      <c r="M170" s="1">
        <v>0.31900000000000001</v>
      </c>
      <c r="N170" s="1">
        <v>1.798438103E-2</v>
      </c>
      <c r="O170" s="1">
        <v>2.0191790849999999E-2</v>
      </c>
      <c r="P170" s="1">
        <v>1.5069999999999999</v>
      </c>
      <c r="Q170" s="1">
        <v>0.752</v>
      </c>
      <c r="R170" s="1">
        <v>40</v>
      </c>
      <c r="S170" s="1">
        <v>18.7</v>
      </c>
      <c r="T170" s="1">
        <v>8.31</v>
      </c>
      <c r="U170" s="1">
        <v>8.0399999999999991</v>
      </c>
      <c r="V170" s="1">
        <v>86.4</v>
      </c>
      <c r="W170" s="1">
        <v>717</v>
      </c>
      <c r="X170" s="1">
        <v>3.9</v>
      </c>
      <c r="Z170" s="1" t="s">
        <v>4</v>
      </c>
      <c r="AA170" s="2">
        <v>45189</v>
      </c>
      <c r="AB170" s="2">
        <v>45190</v>
      </c>
      <c r="AC170" s="2"/>
      <c r="AD170" s="2">
        <v>45273</v>
      </c>
    </row>
    <row r="171" spans="1:30" s="1" customFormat="1" ht="15.5" x14ac:dyDescent="0.35">
      <c r="A171" s="1" t="s">
        <v>0</v>
      </c>
      <c r="B171" s="1" t="s">
        <v>138</v>
      </c>
      <c r="C171" s="1">
        <v>6</v>
      </c>
      <c r="D171" s="1" t="s">
        <v>406</v>
      </c>
      <c r="E171" s="10" t="s">
        <v>407</v>
      </c>
      <c r="F171" s="2">
        <v>45183</v>
      </c>
      <c r="G171" s="19">
        <v>2023</v>
      </c>
      <c r="H171" s="2" t="s">
        <v>181</v>
      </c>
      <c r="I171" s="19">
        <v>2023</v>
      </c>
      <c r="J171" s="2" t="s">
        <v>181</v>
      </c>
      <c r="K171" s="1" t="s">
        <v>3</v>
      </c>
      <c r="L171" s="1">
        <v>0.56299999999999994</v>
      </c>
      <c r="M171" s="1">
        <v>0.36099999999999999</v>
      </c>
      <c r="N171" s="1">
        <v>1.6248820349999998E-2</v>
      </c>
      <c r="O171" s="1">
        <v>2.2893040799999993E-2</v>
      </c>
      <c r="P171" s="1">
        <v>1.2629999999999999</v>
      </c>
      <c r="Q171" s="1">
        <v>0.71799999999999997</v>
      </c>
      <c r="R171" s="1">
        <v>30</v>
      </c>
      <c r="S171" s="1">
        <v>20.5</v>
      </c>
      <c r="T171" s="1">
        <v>8.52</v>
      </c>
      <c r="U171" s="1">
        <v>9.52</v>
      </c>
      <c r="V171" s="1">
        <v>106</v>
      </c>
      <c r="W171" s="1">
        <v>723</v>
      </c>
      <c r="X171" s="1">
        <v>2.7</v>
      </c>
      <c r="Z171" s="1" t="s">
        <v>4</v>
      </c>
      <c r="AA171" s="2">
        <v>45189</v>
      </c>
      <c r="AB171" s="2">
        <v>45190</v>
      </c>
      <c r="AC171" s="2"/>
      <c r="AD171" s="2">
        <v>45273</v>
      </c>
    </row>
    <row r="172" spans="1:30" s="1" customFormat="1" ht="15.5" x14ac:dyDescent="0.35">
      <c r="A172" s="1" t="s">
        <v>0</v>
      </c>
      <c r="B172" s="1" t="s">
        <v>276</v>
      </c>
      <c r="C172" s="1">
        <v>7</v>
      </c>
      <c r="D172" s="10" t="s">
        <v>408</v>
      </c>
      <c r="E172" s="10" t="s">
        <v>409</v>
      </c>
      <c r="F172" s="2">
        <v>45183</v>
      </c>
      <c r="G172" s="19">
        <v>2023</v>
      </c>
      <c r="H172" s="2" t="s">
        <v>181</v>
      </c>
      <c r="I172" s="19">
        <v>2023</v>
      </c>
      <c r="J172" s="2" t="s">
        <v>181</v>
      </c>
      <c r="K172" s="1" t="s">
        <v>3</v>
      </c>
      <c r="L172" s="1">
        <v>0.55500000000000005</v>
      </c>
      <c r="M172" s="1">
        <v>0.40799999999999997</v>
      </c>
      <c r="N172" s="1">
        <v>1.4032212600000002E-2</v>
      </c>
      <c r="O172" s="1">
        <v>1.8982986749999996E-2</v>
      </c>
      <c r="P172" s="1">
        <v>1.502</v>
      </c>
      <c r="Q172" s="1">
        <v>0.79800000000000004</v>
      </c>
      <c r="R172" s="1">
        <v>30</v>
      </c>
      <c r="S172" s="1">
        <v>19.600000000000001</v>
      </c>
      <c r="T172" s="1">
        <v>8.4</v>
      </c>
      <c r="U172" s="1">
        <v>8.56</v>
      </c>
      <c r="V172" s="1">
        <v>93.6</v>
      </c>
      <c r="W172" s="1">
        <v>716</v>
      </c>
      <c r="X172" s="1">
        <v>4.4000000000000004</v>
      </c>
      <c r="Z172" s="1" t="s">
        <v>4</v>
      </c>
      <c r="AA172" s="2">
        <v>45189</v>
      </c>
      <c r="AB172" s="2">
        <v>45190</v>
      </c>
      <c r="AC172" s="2"/>
      <c r="AD172" s="2">
        <v>45273</v>
      </c>
    </row>
    <row r="173" spans="1:30" s="1" customFormat="1" ht="15.5" x14ac:dyDescent="0.35">
      <c r="A173" s="1" t="s">
        <v>0</v>
      </c>
      <c r="B173" s="1" t="s">
        <v>124</v>
      </c>
      <c r="C173" s="1">
        <v>2</v>
      </c>
      <c r="D173" s="1" t="s">
        <v>410</v>
      </c>
      <c r="E173" s="1" t="s">
        <v>411</v>
      </c>
      <c r="F173" s="2">
        <v>45229</v>
      </c>
      <c r="G173" s="19">
        <v>2023</v>
      </c>
      <c r="H173" s="2" t="s">
        <v>2</v>
      </c>
      <c r="I173" s="19">
        <v>2024</v>
      </c>
      <c r="J173" s="2" t="s">
        <v>2</v>
      </c>
      <c r="K173" s="1" t="s">
        <v>182</v>
      </c>
      <c r="L173" s="1">
        <v>1.5E-3</v>
      </c>
      <c r="M173" s="1">
        <v>9.4E-2</v>
      </c>
      <c r="O173" s="1">
        <v>1.6777584599999999E-2</v>
      </c>
      <c r="P173" s="1">
        <v>0.45300000000000001</v>
      </c>
      <c r="Q173" s="1">
        <v>1.2999999999999999E-2</v>
      </c>
      <c r="R173" s="1">
        <v>20</v>
      </c>
      <c r="S173" s="1">
        <v>11.5</v>
      </c>
      <c r="T173" s="1">
        <v>8.1</v>
      </c>
      <c r="U173" s="1">
        <v>49.1</v>
      </c>
      <c r="V173" s="1">
        <v>5.34</v>
      </c>
      <c r="W173" s="1">
        <v>423.5</v>
      </c>
      <c r="X173" s="1">
        <v>2.2999999999999998</v>
      </c>
      <c r="Y173" s="1" t="s">
        <v>412</v>
      </c>
      <c r="Z173" s="1" t="s">
        <v>4</v>
      </c>
      <c r="AA173" s="2" t="s">
        <v>413</v>
      </c>
      <c r="AB173" s="2">
        <v>45274</v>
      </c>
      <c r="AC173" s="2">
        <v>45362</v>
      </c>
    </row>
    <row r="174" spans="1:30" s="1" customFormat="1" ht="15.5" x14ac:dyDescent="0.35">
      <c r="A174" s="1" t="s">
        <v>0</v>
      </c>
      <c r="B174" s="1" t="s">
        <v>131</v>
      </c>
      <c r="C174" s="1">
        <v>4</v>
      </c>
      <c r="D174" s="1" t="s">
        <v>414</v>
      </c>
      <c r="E174" s="1" t="s">
        <v>415</v>
      </c>
      <c r="F174" s="2">
        <v>45229</v>
      </c>
      <c r="G174" s="19">
        <v>2023</v>
      </c>
      <c r="H174" s="2" t="s">
        <v>2</v>
      </c>
      <c r="I174" s="19">
        <v>2024</v>
      </c>
      <c r="J174" s="2" t="s">
        <v>2</v>
      </c>
      <c r="K174" s="1" t="s">
        <v>182</v>
      </c>
      <c r="L174" s="1">
        <v>1.5E-3</v>
      </c>
      <c r="M174" s="1">
        <v>0.03</v>
      </c>
      <c r="O174" s="1">
        <v>2.2928525200000001E-2</v>
      </c>
      <c r="P174" s="1">
        <v>0.95199999999999996</v>
      </c>
      <c r="Q174" s="1">
        <v>3.1E-2</v>
      </c>
      <c r="R174" s="1">
        <v>10</v>
      </c>
      <c r="S174" s="1">
        <v>10.3</v>
      </c>
      <c r="T174" s="1">
        <v>8.1</v>
      </c>
      <c r="U174" s="1">
        <v>9.19</v>
      </c>
      <c r="V174" s="1">
        <v>82</v>
      </c>
      <c r="W174" s="1">
        <v>502</v>
      </c>
      <c r="X174" s="1">
        <v>6.6</v>
      </c>
      <c r="Z174" s="1" t="s">
        <v>4</v>
      </c>
      <c r="AA174" s="2" t="s">
        <v>413</v>
      </c>
      <c r="AB174" s="2">
        <v>45274</v>
      </c>
      <c r="AC174" s="2">
        <v>45362</v>
      </c>
    </row>
    <row r="175" spans="1:30" s="1" customFormat="1" ht="15.5" x14ac:dyDescent="0.35">
      <c r="A175" s="1" t="s">
        <v>0</v>
      </c>
      <c r="B175" s="1" t="s">
        <v>134</v>
      </c>
      <c r="C175" s="1">
        <v>5</v>
      </c>
      <c r="D175" s="1" t="s">
        <v>416</v>
      </c>
      <c r="E175" s="1" t="s">
        <v>417</v>
      </c>
      <c r="F175" s="2">
        <v>45229</v>
      </c>
      <c r="G175" s="19">
        <v>2023</v>
      </c>
      <c r="H175" s="2" t="s">
        <v>2</v>
      </c>
      <c r="I175" s="19">
        <v>2024</v>
      </c>
      <c r="J175" s="2" t="s">
        <v>2</v>
      </c>
      <c r="K175" s="1" t="s">
        <v>182</v>
      </c>
      <c r="L175" s="1">
        <v>0.45100000000000001</v>
      </c>
      <c r="M175" s="1">
        <v>0.54300000000000004</v>
      </c>
      <c r="O175" s="1">
        <v>3.3536493199999996E-2</v>
      </c>
      <c r="P175" s="1">
        <v>1.341</v>
      </c>
      <c r="Q175" s="1">
        <v>0.55400000000000005</v>
      </c>
      <c r="R175" s="1">
        <v>45</v>
      </c>
      <c r="S175" s="1">
        <v>12.5</v>
      </c>
      <c r="T175" s="1">
        <v>8.1999999999999993</v>
      </c>
      <c r="U175" s="1">
        <v>8.56</v>
      </c>
      <c r="V175" s="1">
        <v>80.5</v>
      </c>
      <c r="W175" s="1">
        <v>762</v>
      </c>
      <c r="X175" s="1">
        <v>4</v>
      </c>
      <c r="Z175" s="1" t="s">
        <v>4</v>
      </c>
      <c r="AA175" s="2" t="s">
        <v>413</v>
      </c>
      <c r="AB175" s="2">
        <v>45274</v>
      </c>
      <c r="AC175" s="2">
        <v>45362</v>
      </c>
    </row>
    <row r="176" spans="1:30" s="1" customFormat="1" ht="15.5" x14ac:dyDescent="0.35">
      <c r="A176" s="1" t="s">
        <v>0</v>
      </c>
      <c r="B176" s="1" t="s">
        <v>138</v>
      </c>
      <c r="C176" s="1">
        <v>6</v>
      </c>
      <c r="D176" s="1" t="s">
        <v>418</v>
      </c>
      <c r="E176" s="1" t="s">
        <v>419</v>
      </c>
      <c r="F176" s="2">
        <v>45229</v>
      </c>
      <c r="G176" s="19">
        <v>2023</v>
      </c>
      <c r="H176" s="2" t="s">
        <v>2</v>
      </c>
      <c r="I176" s="19">
        <v>2024</v>
      </c>
      <c r="J176" s="2" t="s">
        <v>2</v>
      </c>
      <c r="K176" s="1" t="s">
        <v>182</v>
      </c>
      <c r="L176" s="1">
        <v>0.45500000000000002</v>
      </c>
      <c r="M176" s="1">
        <v>0.44900000000000001</v>
      </c>
      <c r="O176" s="1">
        <v>2.1786020900000001E-2</v>
      </c>
      <c r="P176" s="1">
        <v>1.042</v>
      </c>
      <c r="Q176" s="1">
        <v>0.57499999999999996</v>
      </c>
      <c r="R176" s="1">
        <v>15</v>
      </c>
      <c r="S176" s="1">
        <v>11.4</v>
      </c>
      <c r="T176" s="1">
        <v>8.1999999999999993</v>
      </c>
      <c r="U176" s="1">
        <v>8.59</v>
      </c>
      <c r="V176" s="1">
        <v>78.8</v>
      </c>
      <c r="W176" s="1">
        <v>758</v>
      </c>
      <c r="X176" s="1">
        <v>1.4</v>
      </c>
      <c r="Z176" s="1" t="s">
        <v>4</v>
      </c>
      <c r="AA176" s="2" t="s">
        <v>413</v>
      </c>
      <c r="AB176" s="2">
        <v>45274</v>
      </c>
      <c r="AC176" s="2">
        <v>45362</v>
      </c>
    </row>
    <row r="177" spans="1:29" s="1" customFormat="1" ht="15.5" x14ac:dyDescent="0.35">
      <c r="A177" s="1" t="s">
        <v>0</v>
      </c>
      <c r="B177" s="1" t="s">
        <v>276</v>
      </c>
      <c r="C177" s="1">
        <v>7</v>
      </c>
      <c r="D177" s="1" t="s">
        <v>420</v>
      </c>
      <c r="E177" s="1" t="s">
        <v>421</v>
      </c>
      <c r="F177" s="2">
        <v>45229</v>
      </c>
      <c r="G177" s="19">
        <v>2023</v>
      </c>
      <c r="H177" s="2" t="s">
        <v>2</v>
      </c>
      <c r="I177" s="19">
        <v>2024</v>
      </c>
      <c r="J177" s="2" t="s">
        <v>2</v>
      </c>
      <c r="K177" s="1" t="s">
        <v>182</v>
      </c>
      <c r="L177" s="1">
        <v>0.39400000000000002</v>
      </c>
      <c r="M177" s="1">
        <v>0.42499999999999999</v>
      </c>
      <c r="O177" s="1">
        <v>3.1741729599999997E-2</v>
      </c>
      <c r="P177" s="1">
        <v>1.2350000000000001</v>
      </c>
      <c r="Q177" s="1">
        <v>0.57399999999999995</v>
      </c>
      <c r="R177" s="1">
        <v>15</v>
      </c>
      <c r="S177" s="1">
        <v>12</v>
      </c>
      <c r="T177" s="1">
        <v>8.1</v>
      </c>
      <c r="U177" s="1">
        <v>8.24</v>
      </c>
      <c r="V177" s="1">
        <v>76.5</v>
      </c>
      <c r="W177" s="1">
        <v>765</v>
      </c>
      <c r="X177" s="1">
        <v>1.4</v>
      </c>
      <c r="Z177" s="1" t="s">
        <v>4</v>
      </c>
      <c r="AA177" s="2" t="s">
        <v>413</v>
      </c>
      <c r="AB177" s="2">
        <v>45274</v>
      </c>
      <c r="AC177" s="2">
        <v>45362</v>
      </c>
    </row>
    <row r="178" spans="1:29" s="1" customFormat="1" ht="15.5" x14ac:dyDescent="0.35">
      <c r="A178" s="1" t="s">
        <v>0</v>
      </c>
      <c r="B178" s="1" t="s">
        <v>124</v>
      </c>
      <c r="C178" s="1">
        <v>2</v>
      </c>
      <c r="D178" s="1" t="s">
        <v>422</v>
      </c>
      <c r="E178" s="1" t="s">
        <v>423</v>
      </c>
      <c r="F178" s="2">
        <v>45260</v>
      </c>
      <c r="G178" s="19">
        <v>2023</v>
      </c>
      <c r="H178" s="2" t="s">
        <v>2</v>
      </c>
      <c r="I178" s="19">
        <v>2024</v>
      </c>
      <c r="J178" s="2" t="s">
        <v>2</v>
      </c>
      <c r="K178" s="1" t="s">
        <v>182</v>
      </c>
      <c r="L178" s="1">
        <v>4.0000000000000001E-3</v>
      </c>
      <c r="M178" s="1">
        <v>2.3620000000000001</v>
      </c>
      <c r="O178" s="1">
        <v>1.3132823129999999E-2</v>
      </c>
      <c r="P178" s="1">
        <v>2.5489999999999999</v>
      </c>
      <c r="Q178" s="1">
        <v>0.01</v>
      </c>
      <c r="R178" s="1">
        <v>30</v>
      </c>
      <c r="S178" s="1">
        <v>6.3</v>
      </c>
      <c r="T178" s="1">
        <v>9.19</v>
      </c>
      <c r="U178" s="1">
        <v>14.84</v>
      </c>
      <c r="V178" s="1">
        <v>120.8</v>
      </c>
      <c r="W178" s="1">
        <v>624</v>
      </c>
      <c r="X178" s="1">
        <v>2.7</v>
      </c>
      <c r="Y178" s="1" t="s">
        <v>424</v>
      </c>
      <c r="AA178" s="2" t="s">
        <v>425</v>
      </c>
      <c r="AB178" s="2">
        <v>45274</v>
      </c>
      <c r="AC178" s="2">
        <v>45378</v>
      </c>
    </row>
    <row r="179" spans="1:29" s="1" customFormat="1" ht="15.5" x14ac:dyDescent="0.35">
      <c r="A179" s="1" t="s">
        <v>0</v>
      </c>
      <c r="B179" s="1" t="s">
        <v>131</v>
      </c>
      <c r="C179" s="1">
        <v>4</v>
      </c>
      <c r="D179" s="1" t="s">
        <v>426</v>
      </c>
      <c r="E179" s="1" t="s">
        <v>427</v>
      </c>
      <c r="F179" s="2">
        <v>45260</v>
      </c>
      <c r="G179" s="19">
        <v>2023</v>
      </c>
      <c r="H179" s="2" t="s">
        <v>2</v>
      </c>
      <c r="I179" s="19">
        <v>2024</v>
      </c>
      <c r="J179" s="2" t="s">
        <v>2</v>
      </c>
      <c r="K179" s="1" t="s">
        <v>182</v>
      </c>
      <c r="L179" s="1">
        <v>1.5E-3</v>
      </c>
      <c r="M179" s="1">
        <v>0.47699999999999998</v>
      </c>
      <c r="O179" s="1">
        <v>4.5205257999999991E-2</v>
      </c>
      <c r="P179" s="1">
        <v>0.75600000000000001</v>
      </c>
      <c r="Q179" s="1">
        <v>1.4E-2</v>
      </c>
      <c r="R179" s="1">
        <v>30</v>
      </c>
      <c r="S179" s="1">
        <v>3.8</v>
      </c>
      <c r="T179" s="1">
        <v>9.02</v>
      </c>
      <c r="U179" s="1">
        <v>14.48</v>
      </c>
      <c r="V179" s="1">
        <v>110</v>
      </c>
      <c r="W179" s="1">
        <v>505</v>
      </c>
      <c r="X179" s="1">
        <v>2.9</v>
      </c>
      <c r="Y179" s="1" t="s">
        <v>428</v>
      </c>
      <c r="AA179" s="2" t="s">
        <v>425</v>
      </c>
      <c r="AB179" s="2">
        <v>45274</v>
      </c>
      <c r="AC179" s="2">
        <v>45378</v>
      </c>
    </row>
    <row r="180" spans="1:29" s="1" customFormat="1" ht="15.5" x14ac:dyDescent="0.35">
      <c r="A180" s="1" t="s">
        <v>0</v>
      </c>
      <c r="B180" s="1" t="s">
        <v>134</v>
      </c>
      <c r="C180" s="1">
        <v>5</v>
      </c>
      <c r="D180" s="1" t="s">
        <v>429</v>
      </c>
      <c r="E180" s="1" t="s">
        <v>430</v>
      </c>
      <c r="F180" s="2">
        <v>45260</v>
      </c>
      <c r="G180" s="19">
        <v>2023</v>
      </c>
      <c r="H180" s="2" t="s">
        <v>2</v>
      </c>
      <c r="I180" s="19">
        <v>2024</v>
      </c>
      <c r="J180" s="2" t="s">
        <v>2</v>
      </c>
      <c r="K180" s="1" t="s">
        <v>182</v>
      </c>
      <c r="L180" s="1">
        <v>0.50600000000000001</v>
      </c>
      <c r="M180" s="1">
        <v>2.3410000000000002</v>
      </c>
      <c r="O180" s="1">
        <v>8.0848870899999994E-3</v>
      </c>
      <c r="P180" s="1">
        <v>3.1739999999999999</v>
      </c>
      <c r="Q180" s="1">
        <v>0.45600000000000002</v>
      </c>
      <c r="R180" s="1">
        <v>50</v>
      </c>
      <c r="S180" s="1">
        <v>3.7</v>
      </c>
      <c r="T180" s="1">
        <v>9.35</v>
      </c>
      <c r="U180" s="1">
        <v>14.66</v>
      </c>
      <c r="V180" s="1">
        <v>111.2</v>
      </c>
      <c r="W180" s="1">
        <v>816</v>
      </c>
      <c r="X180" s="1">
        <v>1.95</v>
      </c>
      <c r="AA180" s="2" t="s">
        <v>425</v>
      </c>
      <c r="AB180" s="2">
        <v>45274</v>
      </c>
      <c r="AC180" s="2">
        <v>45378</v>
      </c>
    </row>
    <row r="181" spans="1:29" s="1" customFormat="1" ht="15.5" x14ac:dyDescent="0.35">
      <c r="A181" s="1" t="s">
        <v>0</v>
      </c>
      <c r="B181" s="1" t="s">
        <v>138</v>
      </c>
      <c r="C181" s="1">
        <v>6</v>
      </c>
      <c r="D181" s="1" t="s">
        <v>431</v>
      </c>
      <c r="E181" s="1" t="s">
        <v>432</v>
      </c>
      <c r="F181" s="2">
        <v>45260</v>
      </c>
      <c r="G181" s="19">
        <v>2023</v>
      </c>
      <c r="H181" s="2" t="s">
        <v>2</v>
      </c>
      <c r="I181" s="19">
        <v>2024</v>
      </c>
      <c r="J181" s="2" t="s">
        <v>2</v>
      </c>
      <c r="K181" s="1" t="s">
        <v>182</v>
      </c>
      <c r="L181" s="1">
        <v>0.496</v>
      </c>
      <c r="M181" s="1">
        <v>2.2989999999999999</v>
      </c>
      <c r="O181" s="1">
        <v>8.8551787099999998E-3</v>
      </c>
      <c r="P181" s="1">
        <v>2.6509999999999998</v>
      </c>
      <c r="Q181" s="1">
        <v>0.51300000000000001</v>
      </c>
      <c r="R181" s="1">
        <v>30</v>
      </c>
      <c r="S181" s="1">
        <v>4</v>
      </c>
      <c r="T181" s="1">
        <v>9.25</v>
      </c>
      <c r="U181" s="1">
        <v>16.260000000000002</v>
      </c>
      <c r="V181" s="1">
        <v>124.4</v>
      </c>
      <c r="W181" s="1">
        <v>806</v>
      </c>
      <c r="X181" s="1">
        <v>2.5</v>
      </c>
      <c r="AA181" s="2" t="s">
        <v>425</v>
      </c>
      <c r="AB181" s="2">
        <v>45274</v>
      </c>
      <c r="AC181" s="2">
        <v>45378</v>
      </c>
    </row>
    <row r="182" spans="1:29" s="1" customFormat="1" ht="15.5" x14ac:dyDescent="0.35">
      <c r="A182" s="1" t="s">
        <v>0</v>
      </c>
      <c r="B182" s="1" t="s">
        <v>276</v>
      </c>
      <c r="C182" s="1">
        <v>7</v>
      </c>
      <c r="D182" s="1" t="s">
        <v>433</v>
      </c>
      <c r="E182" s="1" t="s">
        <v>434</v>
      </c>
      <c r="F182" s="2">
        <v>45260</v>
      </c>
      <c r="G182" s="19">
        <v>2023</v>
      </c>
      <c r="H182" s="2" t="s">
        <v>2</v>
      </c>
      <c r="I182" s="19">
        <v>2024</v>
      </c>
      <c r="J182" s="2" t="s">
        <v>2</v>
      </c>
      <c r="K182" s="1" t="s">
        <v>182</v>
      </c>
      <c r="L182" s="1">
        <v>0.45</v>
      </c>
      <c r="M182" s="1">
        <v>2.2679999999999998</v>
      </c>
      <c r="O182" s="1">
        <v>4.2111111700000011E-3</v>
      </c>
      <c r="P182" s="1">
        <v>2.9220000000000002</v>
      </c>
      <c r="Q182" s="1">
        <v>0.51200000000000001</v>
      </c>
      <c r="R182" s="1">
        <v>35</v>
      </c>
      <c r="S182" s="1">
        <v>4.2</v>
      </c>
      <c r="T182" s="1">
        <v>9.2200000000000006</v>
      </c>
      <c r="U182" s="1">
        <v>15.16</v>
      </c>
      <c r="V182" s="1">
        <v>116.6</v>
      </c>
      <c r="W182" s="1">
        <v>813</v>
      </c>
      <c r="X182" s="1">
        <v>1.6</v>
      </c>
      <c r="AA182" s="2" t="s">
        <v>425</v>
      </c>
      <c r="AB182" s="2">
        <v>45274</v>
      </c>
      <c r="AC182" s="2">
        <v>45378</v>
      </c>
    </row>
    <row r="183" spans="1:29" s="1" customFormat="1" ht="15.5" x14ac:dyDescent="0.35">
      <c r="A183" s="1" t="s">
        <v>0</v>
      </c>
      <c r="B183" s="1" t="s">
        <v>124</v>
      </c>
      <c r="C183" s="1">
        <v>2</v>
      </c>
      <c r="D183" s="1" t="s">
        <v>435</v>
      </c>
      <c r="E183" s="1" t="s">
        <v>436</v>
      </c>
      <c r="F183" s="2">
        <v>45279</v>
      </c>
      <c r="G183" s="19">
        <v>2023</v>
      </c>
      <c r="H183" s="2" t="s">
        <v>92</v>
      </c>
      <c r="I183" s="19">
        <v>2024</v>
      </c>
      <c r="J183" s="2" t="s">
        <v>2</v>
      </c>
      <c r="K183" s="1" t="s">
        <v>182</v>
      </c>
      <c r="L183" s="1">
        <v>1.5E-3</v>
      </c>
      <c r="M183" s="1">
        <v>2.008</v>
      </c>
      <c r="O183" s="1">
        <v>2.0865294099999997E-2</v>
      </c>
      <c r="P183" s="1">
        <v>2.6040000000000001</v>
      </c>
      <c r="Q183" s="1">
        <v>1.2999999999999999E-2</v>
      </c>
      <c r="R183" s="1">
        <v>35</v>
      </c>
      <c r="S183" s="1">
        <v>3.3</v>
      </c>
      <c r="T183" s="1">
        <v>8.7100000000000009</v>
      </c>
      <c r="U183" s="1">
        <v>12.22</v>
      </c>
      <c r="V183" s="1">
        <v>91.7</v>
      </c>
      <c r="W183" s="1">
        <v>611</v>
      </c>
      <c r="X183" s="1">
        <v>3.2</v>
      </c>
      <c r="Y183" s="1" t="s">
        <v>437</v>
      </c>
      <c r="AA183" s="2">
        <v>45323</v>
      </c>
      <c r="AB183" s="2">
        <v>45329</v>
      </c>
      <c r="AC183" s="2">
        <v>45378</v>
      </c>
    </row>
    <row r="184" spans="1:29" s="1" customFormat="1" ht="15.5" x14ac:dyDescent="0.35">
      <c r="A184" s="1" t="s">
        <v>0</v>
      </c>
      <c r="B184" s="1" t="s">
        <v>131</v>
      </c>
      <c r="C184" s="1">
        <v>4</v>
      </c>
      <c r="D184" s="1" t="s">
        <v>438</v>
      </c>
      <c r="E184" s="1" t="s">
        <v>439</v>
      </c>
      <c r="F184" s="2">
        <v>45279</v>
      </c>
      <c r="G184" s="19">
        <v>2023</v>
      </c>
      <c r="H184" s="2" t="s">
        <v>92</v>
      </c>
      <c r="I184" s="19">
        <v>2024</v>
      </c>
      <c r="J184" s="2" t="s">
        <v>2</v>
      </c>
      <c r="K184" s="1" t="s">
        <v>182</v>
      </c>
      <c r="L184" s="1">
        <v>1.5E-3</v>
      </c>
      <c r="M184" s="1">
        <v>0.67800000000000005</v>
      </c>
      <c r="O184" s="1">
        <v>3.3365607799999995E-2</v>
      </c>
      <c r="P184" s="1">
        <v>1.3149999999999999</v>
      </c>
      <c r="Q184" s="1">
        <v>3.4000000000000002E-2</v>
      </c>
      <c r="R184" s="1">
        <v>15</v>
      </c>
      <c r="S184" s="1">
        <v>2.2000000000000002</v>
      </c>
      <c r="T184" s="1">
        <v>8.81</v>
      </c>
      <c r="U184" s="1">
        <v>10.119999999999999</v>
      </c>
      <c r="V184" s="1">
        <v>73.8</v>
      </c>
      <c r="W184" s="1">
        <v>601</v>
      </c>
      <c r="X184" s="1">
        <v>6.7</v>
      </c>
      <c r="AA184" s="2">
        <v>45323</v>
      </c>
      <c r="AB184" s="2">
        <v>45329</v>
      </c>
      <c r="AC184" s="2">
        <v>45378</v>
      </c>
    </row>
    <row r="185" spans="1:29" s="1" customFormat="1" ht="15.5" x14ac:dyDescent="0.35">
      <c r="A185" s="1" t="s">
        <v>0</v>
      </c>
      <c r="B185" s="1" t="s">
        <v>134</v>
      </c>
      <c r="C185" s="1">
        <v>5</v>
      </c>
      <c r="D185" s="1" t="s">
        <v>440</v>
      </c>
      <c r="E185" s="1" t="s">
        <v>441</v>
      </c>
      <c r="F185" s="2">
        <v>45279</v>
      </c>
      <c r="G185" s="19">
        <v>2023</v>
      </c>
      <c r="H185" s="2" t="s">
        <v>92</v>
      </c>
      <c r="I185" s="19">
        <v>2024</v>
      </c>
      <c r="J185" s="2" t="s">
        <v>2</v>
      </c>
      <c r="K185" s="1" t="s">
        <v>182</v>
      </c>
      <c r="L185" s="1">
        <v>0.41</v>
      </c>
      <c r="M185" s="1">
        <v>2.2789999999999999</v>
      </c>
      <c r="O185" s="1">
        <v>0.30467092600000001</v>
      </c>
      <c r="P185" s="1">
        <v>3.4609999999999999</v>
      </c>
      <c r="Q185" s="1">
        <v>0.41399999999999998</v>
      </c>
      <c r="R185" s="1">
        <v>50</v>
      </c>
      <c r="S185" s="1">
        <v>3.2</v>
      </c>
      <c r="T185" s="1">
        <v>8.67</v>
      </c>
      <c r="U185" s="1">
        <v>12.84</v>
      </c>
      <c r="V185" s="1">
        <v>96.1</v>
      </c>
      <c r="W185" s="1">
        <v>812</v>
      </c>
      <c r="X185" s="1">
        <v>3.8</v>
      </c>
      <c r="AA185" s="2">
        <v>45323</v>
      </c>
      <c r="AB185" s="2">
        <v>45329</v>
      </c>
      <c r="AC185" s="2">
        <v>45378</v>
      </c>
    </row>
    <row r="186" spans="1:29" s="1" customFormat="1" ht="15.5" x14ac:dyDescent="0.35">
      <c r="A186" s="1" t="s">
        <v>0</v>
      </c>
      <c r="B186" s="1" t="s">
        <v>138</v>
      </c>
      <c r="C186" s="1">
        <v>6</v>
      </c>
      <c r="D186" s="1" t="s">
        <v>442</v>
      </c>
      <c r="E186" s="1" t="s">
        <v>443</v>
      </c>
      <c r="F186" s="2">
        <v>45279</v>
      </c>
      <c r="G186" s="19">
        <v>2023</v>
      </c>
      <c r="H186" s="2" t="s">
        <v>92</v>
      </c>
      <c r="I186" s="19">
        <v>2024</v>
      </c>
      <c r="J186" s="2" t="s">
        <v>2</v>
      </c>
      <c r="K186" s="1" t="s">
        <v>182</v>
      </c>
      <c r="L186" s="1">
        <v>0.42899999999999999</v>
      </c>
      <c r="M186" s="1">
        <v>2.117</v>
      </c>
      <c r="O186" s="1">
        <v>0.28401527000000004</v>
      </c>
      <c r="P186" s="1">
        <v>3.5609999999999999</v>
      </c>
      <c r="Q186" s="1">
        <v>0.44600000000000001</v>
      </c>
      <c r="R186" s="1">
        <v>30</v>
      </c>
      <c r="S186" s="1">
        <v>2.9</v>
      </c>
      <c r="T186" s="1">
        <v>8.86</v>
      </c>
      <c r="U186" s="1">
        <v>14.5</v>
      </c>
      <c r="V186" s="1">
        <v>107.9</v>
      </c>
      <c r="W186" s="1">
        <v>813</v>
      </c>
      <c r="X186" s="1">
        <v>2.8</v>
      </c>
      <c r="AA186" s="2">
        <v>45323</v>
      </c>
      <c r="AB186" s="2">
        <v>45329</v>
      </c>
      <c r="AC186" s="2">
        <v>45378</v>
      </c>
    </row>
    <row r="187" spans="1:29" s="1" customFormat="1" ht="15.5" x14ac:dyDescent="0.35">
      <c r="A187" s="1" t="s">
        <v>0</v>
      </c>
      <c r="B187" s="1" t="s">
        <v>276</v>
      </c>
      <c r="C187" s="1">
        <v>7</v>
      </c>
      <c r="D187" s="1" t="s">
        <v>444</v>
      </c>
      <c r="E187" s="1" t="s">
        <v>445</v>
      </c>
      <c r="F187" s="2">
        <v>45279</v>
      </c>
      <c r="G187" s="19">
        <v>2023</v>
      </c>
      <c r="H187" s="2" t="s">
        <v>92</v>
      </c>
      <c r="I187" s="19">
        <v>2024</v>
      </c>
      <c r="J187" s="2" t="s">
        <v>2</v>
      </c>
      <c r="K187" s="1" t="s">
        <v>182</v>
      </c>
      <c r="L187" s="1">
        <v>0.39100000000000001</v>
      </c>
      <c r="M187" s="1">
        <v>2.21</v>
      </c>
      <c r="O187" s="1">
        <v>0.31017567699999998</v>
      </c>
      <c r="P187" s="1">
        <v>3.702</v>
      </c>
      <c r="Q187" s="1">
        <v>0.45</v>
      </c>
      <c r="R187" s="1">
        <v>55</v>
      </c>
      <c r="S187" s="1">
        <v>2.6</v>
      </c>
      <c r="T187" s="1">
        <v>8.4</v>
      </c>
      <c r="U187" s="1">
        <v>13.23</v>
      </c>
      <c r="V187" s="1">
        <v>97.5</v>
      </c>
      <c r="W187" s="1">
        <v>823</v>
      </c>
      <c r="X187" s="1">
        <v>2.2999999999999998</v>
      </c>
      <c r="AA187" s="2">
        <v>45323</v>
      </c>
      <c r="AB187" s="2">
        <v>45329</v>
      </c>
      <c r="AC187" s="2">
        <v>45378</v>
      </c>
    </row>
    <row r="188" spans="1:29" s="1" customFormat="1" ht="15.5" x14ac:dyDescent="0.35">
      <c r="A188" s="1" t="s">
        <v>0</v>
      </c>
      <c r="B188" s="1" t="s">
        <v>120</v>
      </c>
      <c r="C188" s="1">
        <v>1</v>
      </c>
      <c r="D188" s="1" t="s">
        <v>446</v>
      </c>
      <c r="E188" s="1" t="s">
        <v>447</v>
      </c>
      <c r="F188" s="2">
        <v>45306</v>
      </c>
      <c r="G188" s="19">
        <v>2024</v>
      </c>
      <c r="H188" s="2" t="s">
        <v>92</v>
      </c>
      <c r="I188" s="19">
        <v>2024</v>
      </c>
      <c r="J188" s="2" t="s">
        <v>92</v>
      </c>
      <c r="K188" s="1" t="s">
        <v>182</v>
      </c>
      <c r="L188" s="1">
        <v>2.7E-2</v>
      </c>
      <c r="M188" s="1">
        <v>7.83</v>
      </c>
      <c r="O188" s="1">
        <v>7.2256043299999996E-3</v>
      </c>
      <c r="P188" s="1">
        <v>8.1929999999999996</v>
      </c>
      <c r="Q188" s="1">
        <v>5.0999999999999997E-2</v>
      </c>
      <c r="R188" s="1">
        <v>50</v>
      </c>
      <c r="S188" s="1">
        <v>0</v>
      </c>
      <c r="T188" s="1">
        <v>7.47</v>
      </c>
      <c r="U188" s="1">
        <v>14.63</v>
      </c>
      <c r="V188" s="1">
        <v>100.3</v>
      </c>
      <c r="W188" s="1">
        <v>640</v>
      </c>
      <c r="X188" s="1">
        <v>8.5</v>
      </c>
      <c r="Y188" s="1" t="s">
        <v>448</v>
      </c>
      <c r="AA188" s="2">
        <v>45323</v>
      </c>
      <c r="AB188" s="2">
        <v>45330</v>
      </c>
      <c r="AC188" s="2">
        <v>45394</v>
      </c>
    </row>
    <row r="189" spans="1:29" s="1" customFormat="1" ht="15.5" x14ac:dyDescent="0.35">
      <c r="A189" s="1" t="s">
        <v>0</v>
      </c>
      <c r="B189" s="1" t="s">
        <v>124</v>
      </c>
      <c r="C189" s="1">
        <v>2</v>
      </c>
      <c r="D189" s="1" t="s">
        <v>449</v>
      </c>
      <c r="E189" s="1" t="s">
        <v>450</v>
      </c>
      <c r="F189" s="2">
        <v>45306</v>
      </c>
      <c r="G189" s="19">
        <v>2024</v>
      </c>
      <c r="H189" s="2" t="s">
        <v>92</v>
      </c>
      <c r="I189" s="19">
        <v>2024</v>
      </c>
      <c r="J189" s="2" t="s">
        <v>92</v>
      </c>
      <c r="K189" s="1" t="s">
        <v>182</v>
      </c>
      <c r="L189" s="1">
        <v>6.0000000000000001E-3</v>
      </c>
      <c r="M189" s="1">
        <v>2.383</v>
      </c>
      <c r="O189" s="1">
        <v>7.6152790700000014E-3</v>
      </c>
      <c r="P189" s="1">
        <v>2.585</v>
      </c>
      <c r="Q189" s="1">
        <v>5.0000000000000001E-3</v>
      </c>
      <c r="R189" s="1">
        <v>40</v>
      </c>
      <c r="S189" s="1">
        <v>0.2</v>
      </c>
      <c r="T189" s="1">
        <v>7.28</v>
      </c>
      <c r="U189" s="1">
        <v>14.24</v>
      </c>
      <c r="V189" s="1">
        <v>98.2</v>
      </c>
      <c r="W189" s="1">
        <v>649</v>
      </c>
      <c r="X189" s="1">
        <v>5.4</v>
      </c>
      <c r="Y189" s="1" t="s">
        <v>448</v>
      </c>
      <c r="AA189" s="2">
        <v>45323</v>
      </c>
      <c r="AB189" s="2">
        <v>45330</v>
      </c>
      <c r="AC189" s="2">
        <v>45394</v>
      </c>
    </row>
    <row r="190" spans="1:29" s="1" customFormat="1" ht="15.5" x14ac:dyDescent="0.35">
      <c r="A190" s="1" t="s">
        <v>0</v>
      </c>
      <c r="B190" s="1" t="s">
        <v>9</v>
      </c>
      <c r="C190" s="1">
        <v>3</v>
      </c>
      <c r="D190" s="1" t="s">
        <v>451</v>
      </c>
      <c r="E190" s="1" t="s">
        <v>452</v>
      </c>
      <c r="F190" s="2">
        <v>45306</v>
      </c>
      <c r="G190" s="19">
        <v>2024</v>
      </c>
      <c r="H190" s="2" t="s">
        <v>92</v>
      </c>
      <c r="I190" s="19">
        <v>2024</v>
      </c>
      <c r="J190" s="2" t="s">
        <v>92</v>
      </c>
      <c r="K190" s="1" t="s">
        <v>182</v>
      </c>
      <c r="L190" s="1">
        <v>1.5E-3</v>
      </c>
      <c r="M190" s="1">
        <v>5.22</v>
      </c>
      <c r="O190" s="1">
        <v>5.848436089999999E-2</v>
      </c>
      <c r="P190" s="1">
        <v>5.5209999999999999</v>
      </c>
      <c r="Q190" s="1">
        <v>3.7999999999999999E-2</v>
      </c>
      <c r="R190" s="1">
        <v>40</v>
      </c>
      <c r="S190" s="1">
        <v>0</v>
      </c>
      <c r="T190" s="1">
        <v>7.19</v>
      </c>
      <c r="U190" s="1">
        <v>12.4</v>
      </c>
      <c r="V190" s="1">
        <v>85</v>
      </c>
      <c r="W190" s="1">
        <v>634</v>
      </c>
      <c r="X190" s="1">
        <v>11.8</v>
      </c>
      <c r="Y190" s="1" t="s">
        <v>448</v>
      </c>
      <c r="AA190" s="2" t="s">
        <v>453</v>
      </c>
      <c r="AB190" s="2">
        <v>45330</v>
      </c>
      <c r="AC190" s="2">
        <v>45394</v>
      </c>
    </row>
    <row r="191" spans="1:29" s="1" customFormat="1" ht="15.5" x14ac:dyDescent="0.35">
      <c r="A191" s="1" t="s">
        <v>0</v>
      </c>
      <c r="B191" s="1" t="s">
        <v>131</v>
      </c>
      <c r="C191" s="1">
        <v>4</v>
      </c>
      <c r="D191" s="1" t="s">
        <v>454</v>
      </c>
      <c r="E191" s="1" t="s">
        <v>455</v>
      </c>
      <c r="F191" s="2">
        <v>45306</v>
      </c>
      <c r="G191" s="19">
        <v>2024</v>
      </c>
      <c r="H191" s="2" t="s">
        <v>92</v>
      </c>
      <c r="I191" s="19">
        <v>2024</v>
      </c>
      <c r="J191" s="2" t="s">
        <v>92</v>
      </c>
      <c r="K191" s="1" t="s">
        <v>182</v>
      </c>
      <c r="L191" s="1">
        <v>3.0000000000000001E-3</v>
      </c>
      <c r="M191" s="1">
        <v>1.4650000000000001</v>
      </c>
      <c r="O191" s="1">
        <v>7.257073389999999E-2</v>
      </c>
      <c r="P191" s="1">
        <v>1.9790000000000001</v>
      </c>
      <c r="Q191" s="1">
        <v>1.0999999999999999E-2</v>
      </c>
      <c r="R191" s="1">
        <v>40</v>
      </c>
      <c r="S191" s="1">
        <v>0</v>
      </c>
      <c r="T191" s="1">
        <v>7.36</v>
      </c>
      <c r="U191" s="1">
        <v>11.31</v>
      </c>
      <c r="V191" s="1">
        <v>77.5</v>
      </c>
      <c r="W191" s="1">
        <v>595</v>
      </c>
      <c r="X191" s="1">
        <v>22.7</v>
      </c>
      <c r="Y191" s="1" t="s">
        <v>448</v>
      </c>
      <c r="AA191" s="2">
        <v>45323</v>
      </c>
      <c r="AB191" s="2">
        <v>45330</v>
      </c>
      <c r="AC191" s="2">
        <v>45394</v>
      </c>
    </row>
    <row r="192" spans="1:29" s="1" customFormat="1" ht="15.5" x14ac:dyDescent="0.35">
      <c r="A192" s="1" t="s">
        <v>0</v>
      </c>
      <c r="B192" s="1" t="s">
        <v>134</v>
      </c>
      <c r="C192" s="1">
        <v>5</v>
      </c>
      <c r="D192" s="1" t="s">
        <v>456</v>
      </c>
      <c r="E192" s="1" t="s">
        <v>457</v>
      </c>
      <c r="F192" s="2">
        <v>45306</v>
      </c>
      <c r="G192" s="19">
        <v>2024</v>
      </c>
      <c r="H192" s="2" t="s">
        <v>92</v>
      </c>
      <c r="I192" s="19">
        <v>2024</v>
      </c>
      <c r="J192" s="2" t="s">
        <v>92</v>
      </c>
      <c r="K192" s="1" t="s">
        <v>182</v>
      </c>
      <c r="L192" s="1">
        <v>0.10299999999999999</v>
      </c>
      <c r="M192" s="1">
        <v>7.7080000000000002</v>
      </c>
      <c r="O192" s="1">
        <v>0.16764511399999998</v>
      </c>
      <c r="P192" s="1">
        <v>8.3339999999999996</v>
      </c>
      <c r="Q192" s="1">
        <v>0.246</v>
      </c>
      <c r="R192" s="1">
        <v>60</v>
      </c>
      <c r="S192" s="1">
        <v>0</v>
      </c>
      <c r="T192" s="1">
        <v>7.56</v>
      </c>
      <c r="U192" s="1">
        <v>14.58</v>
      </c>
      <c r="V192" s="1">
        <v>99.9</v>
      </c>
      <c r="W192" s="1">
        <v>619</v>
      </c>
      <c r="X192" s="1">
        <v>46.7</v>
      </c>
      <c r="Y192" s="1" t="s">
        <v>448</v>
      </c>
      <c r="AA192" s="2">
        <v>45323</v>
      </c>
      <c r="AB192" s="2">
        <v>45330</v>
      </c>
      <c r="AC192" s="2">
        <v>45394</v>
      </c>
    </row>
    <row r="193" spans="1:29" s="1" customFormat="1" ht="15.5" x14ac:dyDescent="0.35">
      <c r="A193" s="1" t="s">
        <v>0</v>
      </c>
      <c r="B193" s="1" t="s">
        <v>138</v>
      </c>
      <c r="C193" s="1">
        <v>6</v>
      </c>
      <c r="D193" s="1" t="s">
        <v>458</v>
      </c>
      <c r="E193" s="1" t="s">
        <v>459</v>
      </c>
      <c r="F193" s="2">
        <v>45306</v>
      </c>
      <c r="G193" s="19">
        <v>2024</v>
      </c>
      <c r="H193" s="2" t="s">
        <v>92</v>
      </c>
      <c r="I193" s="19">
        <v>2024</v>
      </c>
      <c r="J193" s="2" t="s">
        <v>92</v>
      </c>
      <c r="K193" s="1" t="s">
        <v>182</v>
      </c>
      <c r="L193" s="1">
        <v>0.17399999999999999</v>
      </c>
      <c r="M193" s="1">
        <v>6.3010000000000002</v>
      </c>
      <c r="O193" s="1">
        <v>0.27710514999999997</v>
      </c>
      <c r="P193" s="1">
        <v>7.9379999999999997</v>
      </c>
      <c r="Q193" s="1">
        <v>0.33200000000000002</v>
      </c>
      <c r="R193" s="1">
        <v>45</v>
      </c>
      <c r="S193" s="1">
        <v>0</v>
      </c>
      <c r="T193" s="1">
        <v>7.7</v>
      </c>
      <c r="U193" s="1">
        <v>14.55</v>
      </c>
      <c r="V193" s="1">
        <v>99.7</v>
      </c>
      <c r="W193" s="1">
        <v>552</v>
      </c>
      <c r="X193" s="1">
        <v>58.7</v>
      </c>
      <c r="Y193" s="1" t="s">
        <v>448</v>
      </c>
      <c r="AA193" s="2">
        <v>45323</v>
      </c>
      <c r="AB193" s="2">
        <v>45554</v>
      </c>
      <c r="AC193" s="2">
        <v>45394</v>
      </c>
    </row>
    <row r="194" spans="1:29" s="1" customFormat="1" ht="15.5" x14ac:dyDescent="0.35">
      <c r="A194" s="1" t="s">
        <v>0</v>
      </c>
      <c r="B194" s="1" t="s">
        <v>276</v>
      </c>
      <c r="C194" s="1">
        <v>7</v>
      </c>
      <c r="D194" s="1" t="s">
        <v>460</v>
      </c>
      <c r="E194" s="1" t="s">
        <v>461</v>
      </c>
      <c r="F194" s="2">
        <v>45306</v>
      </c>
      <c r="G194" s="19">
        <v>2024</v>
      </c>
      <c r="H194" s="2" t="s">
        <v>92</v>
      </c>
      <c r="I194" s="19">
        <v>2024</v>
      </c>
      <c r="J194" s="2" t="s">
        <v>92</v>
      </c>
      <c r="K194" s="1" t="s">
        <v>182</v>
      </c>
      <c r="L194" s="1">
        <v>0.13800000000000001</v>
      </c>
      <c r="M194" s="1">
        <v>5.1639999999999997</v>
      </c>
      <c r="O194" s="1">
        <v>0.404452125</v>
      </c>
      <c r="P194" s="1">
        <v>5.42</v>
      </c>
      <c r="Q194" s="1">
        <v>0.34300000000000003</v>
      </c>
      <c r="R194" s="1">
        <v>40</v>
      </c>
      <c r="S194" s="1">
        <v>0</v>
      </c>
      <c r="T194" s="1">
        <v>7.63</v>
      </c>
      <c r="U194" s="1">
        <v>14.01</v>
      </c>
      <c r="V194" s="1">
        <v>96</v>
      </c>
      <c r="W194" s="1">
        <v>534</v>
      </c>
      <c r="X194" s="1">
        <v>70.8</v>
      </c>
      <c r="Y194" s="1" t="s">
        <v>448</v>
      </c>
      <c r="AA194" s="2">
        <v>45323</v>
      </c>
      <c r="AB194" s="2">
        <v>45330</v>
      </c>
      <c r="AC194" s="2">
        <v>45362</v>
      </c>
    </row>
    <row r="195" spans="1:29" s="1" customFormat="1" ht="15.5" x14ac:dyDescent="0.35">
      <c r="A195" s="1" t="s">
        <v>0</v>
      </c>
      <c r="B195" s="1" t="s">
        <v>462</v>
      </c>
      <c r="C195" s="1" t="s">
        <v>463</v>
      </c>
      <c r="D195" s="1" t="s">
        <v>464</v>
      </c>
      <c r="E195" s="1" t="s">
        <v>465</v>
      </c>
      <c r="F195" s="2">
        <v>45306</v>
      </c>
      <c r="G195" s="19">
        <v>2024</v>
      </c>
      <c r="H195" s="2" t="s">
        <v>92</v>
      </c>
      <c r="I195" s="19">
        <v>2024</v>
      </c>
      <c r="J195" s="2" t="s">
        <v>92</v>
      </c>
      <c r="K195" s="1" t="s">
        <v>182</v>
      </c>
      <c r="L195" s="1">
        <v>1.7999999999999999E-2</v>
      </c>
      <c r="M195" s="1">
        <v>5.9329999999999998</v>
      </c>
      <c r="O195" s="1">
        <v>1.0757446035E-2</v>
      </c>
      <c r="P195" s="1">
        <v>8.14</v>
      </c>
      <c r="Q195" s="1">
        <v>0.05</v>
      </c>
      <c r="R195" s="1">
        <v>50</v>
      </c>
      <c r="Y195" s="1" t="s">
        <v>466</v>
      </c>
      <c r="AA195" s="2">
        <v>45323</v>
      </c>
      <c r="AB195" s="2">
        <v>45330</v>
      </c>
      <c r="AC195" s="2">
        <v>45394</v>
      </c>
    </row>
    <row r="196" spans="1:29" s="1" customFormat="1" ht="15.5" x14ac:dyDescent="0.35">
      <c r="A196" s="1" t="s">
        <v>0</v>
      </c>
      <c r="B196" s="1" t="s">
        <v>120</v>
      </c>
      <c r="C196" s="1">
        <v>1</v>
      </c>
      <c r="D196" s="1" t="s">
        <v>467</v>
      </c>
      <c r="E196" s="1" t="s">
        <v>468</v>
      </c>
      <c r="F196" s="2">
        <v>45337</v>
      </c>
      <c r="G196" s="19">
        <v>2024</v>
      </c>
      <c r="H196" s="2" t="s">
        <v>92</v>
      </c>
      <c r="I196" s="19">
        <v>2024</v>
      </c>
      <c r="J196" s="2" t="s">
        <v>92</v>
      </c>
      <c r="K196" s="1" t="s">
        <v>182</v>
      </c>
      <c r="L196" s="1">
        <v>3.0000000000000001E-3</v>
      </c>
      <c r="M196" s="1">
        <v>3.008</v>
      </c>
      <c r="O196" s="1">
        <v>3.6477963199999996E-3</v>
      </c>
      <c r="P196" s="1">
        <v>5.0410000000000004</v>
      </c>
      <c r="Q196" s="1">
        <v>1.4545080279950599E-2</v>
      </c>
      <c r="R196" s="1">
        <v>55</v>
      </c>
      <c r="S196" s="1">
        <v>3.7</v>
      </c>
      <c r="T196" s="1">
        <v>7.79</v>
      </c>
      <c r="U196" s="1">
        <v>14.47</v>
      </c>
      <c r="V196" s="1">
        <v>109.3</v>
      </c>
      <c r="W196" s="1">
        <v>643</v>
      </c>
      <c r="X196" s="1">
        <v>1.7</v>
      </c>
      <c r="AA196" s="2">
        <v>45390</v>
      </c>
      <c r="AB196" s="2">
        <v>45399</v>
      </c>
      <c r="AC196" s="2">
        <v>45369</v>
      </c>
    </row>
    <row r="197" spans="1:29" s="1" customFormat="1" ht="15.5" x14ac:dyDescent="0.35">
      <c r="A197" s="1" t="s">
        <v>0</v>
      </c>
      <c r="B197" s="1" t="s">
        <v>124</v>
      </c>
      <c r="C197" s="1">
        <v>2</v>
      </c>
      <c r="D197" s="1" t="s">
        <v>469</v>
      </c>
      <c r="E197" s="1" t="s">
        <v>470</v>
      </c>
      <c r="F197" s="2">
        <v>45337</v>
      </c>
      <c r="G197" s="19">
        <v>2024</v>
      </c>
      <c r="H197" s="2" t="s">
        <v>92</v>
      </c>
      <c r="I197" s="19">
        <v>2024</v>
      </c>
      <c r="J197" s="2" t="s">
        <v>92</v>
      </c>
      <c r="K197" s="1" t="s">
        <v>182</v>
      </c>
      <c r="L197" s="1">
        <v>1.5E-3</v>
      </c>
      <c r="M197" s="1">
        <v>3.508</v>
      </c>
      <c r="O197" s="1">
        <v>1.117604523E-3</v>
      </c>
      <c r="P197" s="1">
        <v>4.9489999999999998</v>
      </c>
      <c r="Q197" s="1">
        <v>1.4668587896253603E-2</v>
      </c>
      <c r="R197" s="1">
        <v>35</v>
      </c>
      <c r="S197" s="1">
        <v>7.5</v>
      </c>
      <c r="T197" s="1">
        <v>7.66</v>
      </c>
      <c r="U197" s="1">
        <v>12.88</v>
      </c>
      <c r="V197" s="1">
        <v>107.5</v>
      </c>
      <c r="W197" s="1">
        <v>568</v>
      </c>
      <c r="X197" s="1">
        <v>4.9000000000000004</v>
      </c>
      <c r="AA197" s="2">
        <v>45390</v>
      </c>
      <c r="AB197" s="2">
        <v>45399</v>
      </c>
      <c r="AC197" s="2">
        <v>45369</v>
      </c>
    </row>
    <row r="198" spans="1:29" s="1" customFormat="1" ht="15.5" x14ac:dyDescent="0.35">
      <c r="A198" s="1" t="s">
        <v>0</v>
      </c>
      <c r="B198" s="1" t="s">
        <v>9</v>
      </c>
      <c r="C198" s="1">
        <v>3</v>
      </c>
      <c r="D198" s="1" t="s">
        <v>471</v>
      </c>
      <c r="E198" s="1" t="s">
        <v>472</v>
      </c>
      <c r="F198" s="2">
        <v>45337</v>
      </c>
      <c r="G198" s="19">
        <v>2024</v>
      </c>
      <c r="H198" s="2" t="s">
        <v>92</v>
      </c>
      <c r="I198" s="19">
        <v>2024</v>
      </c>
      <c r="J198" s="2" t="s">
        <v>92</v>
      </c>
      <c r="K198" s="1" t="s">
        <v>182</v>
      </c>
      <c r="L198" s="1">
        <v>1.5E-3</v>
      </c>
      <c r="M198" s="1">
        <v>1.294</v>
      </c>
      <c r="O198" s="1">
        <v>2.5640747300000001E-3</v>
      </c>
      <c r="P198" s="1">
        <v>3.0649999999999999</v>
      </c>
      <c r="Q198" s="1">
        <v>2.1745574310415808E-2</v>
      </c>
      <c r="R198" s="1">
        <v>20</v>
      </c>
      <c r="S198" s="1">
        <v>5.0999999999999996</v>
      </c>
      <c r="T198" s="1">
        <v>7.85</v>
      </c>
      <c r="U198" s="1">
        <v>18.670000000000002</v>
      </c>
      <c r="V198" s="1">
        <v>146.69999999999999</v>
      </c>
      <c r="W198" s="1">
        <v>517</v>
      </c>
      <c r="X198" s="1">
        <v>2.6</v>
      </c>
      <c r="Y198" s="1" t="s">
        <v>473</v>
      </c>
      <c r="AA198" s="2">
        <v>45390</v>
      </c>
      <c r="AB198" s="2">
        <v>45399</v>
      </c>
      <c r="AC198" s="2">
        <v>45369</v>
      </c>
    </row>
    <row r="199" spans="1:29" s="1" customFormat="1" ht="15.5" x14ac:dyDescent="0.35">
      <c r="A199" s="1" t="s">
        <v>0</v>
      </c>
      <c r="B199" s="1" t="s">
        <v>131</v>
      </c>
      <c r="C199" s="1">
        <v>4</v>
      </c>
      <c r="D199" s="1" t="s">
        <v>474</v>
      </c>
      <c r="E199" s="1" t="s">
        <v>475</v>
      </c>
      <c r="F199" s="2">
        <v>45337</v>
      </c>
      <c r="G199" s="19">
        <v>2024</v>
      </c>
      <c r="H199" s="2" t="s">
        <v>92</v>
      </c>
      <c r="I199" s="19">
        <v>2024</v>
      </c>
      <c r="J199" s="2" t="s">
        <v>92</v>
      </c>
      <c r="K199" s="1" t="s">
        <v>182</v>
      </c>
      <c r="L199" s="1">
        <v>1.5E-3</v>
      </c>
      <c r="M199" s="1">
        <v>0.65400000000000003</v>
      </c>
      <c r="O199" s="1">
        <v>2.3648018100000004E-3</v>
      </c>
      <c r="P199" s="1">
        <v>1.5449999999999999</v>
      </c>
      <c r="Q199" s="1">
        <v>4.6195965417867434E-2</v>
      </c>
      <c r="R199" s="1">
        <v>30</v>
      </c>
      <c r="S199" s="1">
        <v>8.3000000000000007</v>
      </c>
      <c r="T199" s="1">
        <v>7.96</v>
      </c>
      <c r="U199" s="1">
        <v>13.63</v>
      </c>
      <c r="V199" s="1">
        <v>116.2</v>
      </c>
      <c r="W199" s="1">
        <v>547</v>
      </c>
      <c r="X199" s="1">
        <v>5.3</v>
      </c>
      <c r="AA199" s="2">
        <v>45390</v>
      </c>
      <c r="AB199" s="2">
        <v>45399</v>
      </c>
      <c r="AC199" s="2">
        <v>45369</v>
      </c>
    </row>
    <row r="200" spans="1:29" s="1" customFormat="1" ht="15.5" x14ac:dyDescent="0.35">
      <c r="A200" s="1" t="s">
        <v>0</v>
      </c>
      <c r="B200" s="1" t="s">
        <v>134</v>
      </c>
      <c r="C200" s="1">
        <v>5</v>
      </c>
      <c r="D200" s="1" t="s">
        <v>476</v>
      </c>
      <c r="E200" s="1" t="s">
        <v>477</v>
      </c>
      <c r="F200" s="2">
        <v>45337</v>
      </c>
      <c r="G200" s="19">
        <v>2024</v>
      </c>
      <c r="H200" s="2" t="s">
        <v>92</v>
      </c>
      <c r="I200" s="19">
        <v>2024</v>
      </c>
      <c r="J200" s="2" t="s">
        <v>92</v>
      </c>
      <c r="K200" s="1" t="s">
        <v>182</v>
      </c>
      <c r="L200" s="1">
        <v>1.9E-2</v>
      </c>
      <c r="M200" s="1">
        <v>2.5249999999999999</v>
      </c>
      <c r="O200" s="1">
        <v>8.3831895000000007E-3</v>
      </c>
      <c r="P200" s="1">
        <v>4.548</v>
      </c>
      <c r="Q200" s="1">
        <v>7.0494030465212035E-2</v>
      </c>
      <c r="R200" s="1">
        <v>65</v>
      </c>
      <c r="S200" s="1">
        <v>5.7</v>
      </c>
      <c r="T200" s="1">
        <v>7.72</v>
      </c>
      <c r="U200" s="1">
        <v>12.47</v>
      </c>
      <c r="V200" s="1">
        <v>99.7</v>
      </c>
      <c r="W200" s="1">
        <v>704</v>
      </c>
      <c r="X200" s="1">
        <v>3.2</v>
      </c>
      <c r="AA200" s="2">
        <v>45390</v>
      </c>
      <c r="AB200" s="2">
        <v>45399</v>
      </c>
      <c r="AC200" s="2">
        <v>45369</v>
      </c>
    </row>
    <row r="201" spans="1:29" s="1" customFormat="1" ht="15.5" x14ac:dyDescent="0.35">
      <c r="A201" s="1" t="s">
        <v>0</v>
      </c>
      <c r="B201" s="1" t="s">
        <v>138</v>
      </c>
      <c r="C201" s="1">
        <v>6</v>
      </c>
      <c r="D201" s="1" t="s">
        <v>478</v>
      </c>
      <c r="E201" s="1" t="s">
        <v>479</v>
      </c>
      <c r="F201" s="2">
        <v>45337</v>
      </c>
      <c r="G201" s="19">
        <v>2024</v>
      </c>
      <c r="H201" s="2" t="s">
        <v>92</v>
      </c>
      <c r="I201" s="19">
        <v>2024</v>
      </c>
      <c r="J201" s="2" t="s">
        <v>92</v>
      </c>
      <c r="K201" s="1" t="s">
        <v>182</v>
      </c>
      <c r="L201" s="1">
        <v>1.7999999999999999E-2</v>
      </c>
      <c r="M201" s="1">
        <v>1.966</v>
      </c>
      <c r="O201" s="1">
        <v>2.9682934049999998E-2</v>
      </c>
      <c r="P201" s="1">
        <v>4.2119999999999997</v>
      </c>
      <c r="Q201" s="1">
        <v>8.1683820502264304E-2</v>
      </c>
      <c r="R201" s="1">
        <v>30</v>
      </c>
      <c r="S201" s="1">
        <v>5.7</v>
      </c>
      <c r="T201" s="1">
        <v>7.9</v>
      </c>
      <c r="U201" s="1">
        <v>13</v>
      </c>
      <c r="V201" s="1">
        <v>103.9</v>
      </c>
      <c r="W201" s="1">
        <v>718</v>
      </c>
      <c r="X201" s="1">
        <v>3.1</v>
      </c>
      <c r="AA201" s="2">
        <v>45390</v>
      </c>
      <c r="AB201" s="2">
        <v>45399</v>
      </c>
      <c r="AC201" s="2">
        <v>45371</v>
      </c>
    </row>
    <row r="202" spans="1:29" s="1" customFormat="1" ht="15.5" x14ac:dyDescent="0.35">
      <c r="A202" s="1" t="s">
        <v>0</v>
      </c>
      <c r="B202" s="1" t="s">
        <v>276</v>
      </c>
      <c r="C202" s="1">
        <v>7</v>
      </c>
      <c r="D202" s="1" t="s">
        <v>480</v>
      </c>
      <c r="E202" s="1" t="s">
        <v>481</v>
      </c>
      <c r="F202" s="2">
        <v>45337</v>
      </c>
      <c r="G202" s="19">
        <v>2024</v>
      </c>
      <c r="H202" s="2" t="s">
        <v>92</v>
      </c>
      <c r="I202" s="19">
        <v>2024</v>
      </c>
      <c r="J202" s="2" t="s">
        <v>92</v>
      </c>
      <c r="K202" s="1" t="s">
        <v>182</v>
      </c>
      <c r="L202" s="1">
        <v>2.1000000000000001E-2</v>
      </c>
      <c r="M202" s="1">
        <v>2.7309999999999999</v>
      </c>
      <c r="O202" s="1">
        <v>2.7354270300000001E-2</v>
      </c>
      <c r="P202" s="1">
        <v>4.1630000000000003</v>
      </c>
      <c r="Q202" s="1">
        <v>7.1873198847262246E-2</v>
      </c>
      <c r="R202" s="1">
        <v>20</v>
      </c>
      <c r="S202" s="1">
        <v>5.7</v>
      </c>
      <c r="T202" s="1">
        <v>7.83</v>
      </c>
      <c r="U202" s="1">
        <v>12.82</v>
      </c>
      <c r="V202" s="1">
        <v>102.1</v>
      </c>
      <c r="W202" s="1">
        <v>719</v>
      </c>
      <c r="X202" s="1">
        <v>3.3</v>
      </c>
      <c r="AA202" s="2">
        <v>45390</v>
      </c>
      <c r="AB202" s="2">
        <v>45399</v>
      </c>
      <c r="AC202" s="2">
        <v>45371</v>
      </c>
    </row>
    <row r="203" spans="1:29" s="1" customFormat="1" ht="15.5" x14ac:dyDescent="0.35">
      <c r="A203" s="1" t="s">
        <v>0</v>
      </c>
      <c r="B203" s="1" t="s">
        <v>482</v>
      </c>
      <c r="C203" s="1" t="s">
        <v>482</v>
      </c>
      <c r="D203" s="1" t="s">
        <v>483</v>
      </c>
      <c r="E203" s="1" t="s">
        <v>484</v>
      </c>
      <c r="F203" s="2">
        <v>45337</v>
      </c>
      <c r="G203" s="19">
        <v>2024</v>
      </c>
      <c r="H203" s="2" t="s">
        <v>92</v>
      </c>
      <c r="I203" s="19">
        <v>2024</v>
      </c>
      <c r="J203" s="2" t="s">
        <v>92</v>
      </c>
      <c r="K203" s="1" t="s">
        <v>182</v>
      </c>
      <c r="L203" s="1">
        <v>1.5E-3</v>
      </c>
      <c r="M203" s="1">
        <v>0.03</v>
      </c>
      <c r="O203" s="1">
        <v>6.1800000000000001E-2</v>
      </c>
      <c r="AA203" s="2">
        <v>45390</v>
      </c>
      <c r="AB203" s="2"/>
      <c r="AC203" s="2">
        <v>45433</v>
      </c>
    </row>
    <row r="204" spans="1:29" s="1" customFormat="1" ht="15.5" x14ac:dyDescent="0.35">
      <c r="A204" s="1" t="s">
        <v>0</v>
      </c>
      <c r="B204" s="1" t="s">
        <v>485</v>
      </c>
      <c r="C204" s="1" t="s">
        <v>463</v>
      </c>
      <c r="D204" s="1" t="s">
        <v>486</v>
      </c>
      <c r="E204" s="1" t="s">
        <v>487</v>
      </c>
      <c r="F204" s="2">
        <v>45337</v>
      </c>
      <c r="G204" s="19">
        <v>2024</v>
      </c>
      <c r="H204" s="2" t="s">
        <v>92</v>
      </c>
      <c r="I204" s="19">
        <v>2024</v>
      </c>
      <c r="J204" s="2" t="s">
        <v>92</v>
      </c>
      <c r="K204" s="1" t="s">
        <v>182</v>
      </c>
      <c r="L204" s="1">
        <v>1.5E-3</v>
      </c>
      <c r="M204" s="1">
        <v>3.5630000000000002</v>
      </c>
      <c r="O204" s="1">
        <v>5.9146425099999992E-3</v>
      </c>
      <c r="P204" s="1">
        <v>4.6829999999999998</v>
      </c>
      <c r="Q204" s="1">
        <v>1.1704405104981474E-2</v>
      </c>
      <c r="R204" s="1">
        <v>55</v>
      </c>
      <c r="S204" s="1">
        <v>3.5</v>
      </c>
      <c r="T204" s="1">
        <v>7.8</v>
      </c>
      <c r="U204" s="1">
        <v>14.47</v>
      </c>
      <c r="V204" s="1">
        <v>109.3</v>
      </c>
      <c r="W204" s="1">
        <v>643</v>
      </c>
      <c r="X204" s="1">
        <v>1.6</v>
      </c>
      <c r="AA204" s="2">
        <v>45390</v>
      </c>
      <c r="AB204" s="2">
        <v>45399</v>
      </c>
      <c r="AC204" s="2">
        <v>45371</v>
      </c>
    </row>
    <row r="205" spans="1:29" s="1" customFormat="1" ht="15.5" x14ac:dyDescent="0.35">
      <c r="A205" s="1" t="s">
        <v>0</v>
      </c>
      <c r="B205" s="1" t="s">
        <v>120</v>
      </c>
      <c r="C205" s="1">
        <v>1</v>
      </c>
      <c r="D205" s="1" t="s">
        <v>488</v>
      </c>
      <c r="E205" s="1" t="s">
        <v>489</v>
      </c>
      <c r="F205" s="2">
        <v>45365</v>
      </c>
      <c r="G205" s="19">
        <v>2024</v>
      </c>
      <c r="H205" s="2" t="s">
        <v>92</v>
      </c>
      <c r="I205" s="19">
        <v>2024</v>
      </c>
      <c r="J205" s="2" t="s">
        <v>92</v>
      </c>
      <c r="K205" s="1" t="s">
        <v>182</v>
      </c>
      <c r="L205" s="1">
        <v>6.0000000000000001E-3</v>
      </c>
      <c r="M205" s="1">
        <v>6.093</v>
      </c>
      <c r="O205" s="1">
        <v>8.6900000000000005E-2</v>
      </c>
      <c r="P205" s="1">
        <v>7.4020000000000001</v>
      </c>
      <c r="Q205" s="1">
        <v>2.3E-2</v>
      </c>
      <c r="R205" s="1">
        <v>50</v>
      </c>
      <c r="S205" s="1">
        <v>11.5</v>
      </c>
      <c r="T205" s="1">
        <v>8.07</v>
      </c>
      <c r="U205" s="1">
        <v>11.11</v>
      </c>
      <c r="V205" s="1">
        <v>102.3</v>
      </c>
      <c r="W205" s="1">
        <v>633</v>
      </c>
      <c r="X205" s="1">
        <v>5.2</v>
      </c>
      <c r="AA205" s="2">
        <v>45390</v>
      </c>
      <c r="AB205" s="2">
        <v>45398</v>
      </c>
      <c r="AC205" s="2">
        <v>45433</v>
      </c>
    </row>
    <row r="206" spans="1:29" s="1" customFormat="1" ht="15.5" x14ac:dyDescent="0.35">
      <c r="A206" s="1" t="s">
        <v>0</v>
      </c>
      <c r="B206" s="1" t="s">
        <v>124</v>
      </c>
      <c r="C206" s="1">
        <v>2</v>
      </c>
      <c r="D206" s="1" t="s">
        <v>490</v>
      </c>
      <c r="E206" s="1" t="s">
        <v>491</v>
      </c>
      <c r="F206" s="2">
        <v>45365</v>
      </c>
      <c r="G206" s="19">
        <v>2024</v>
      </c>
      <c r="H206" s="2" t="s">
        <v>92</v>
      </c>
      <c r="I206" s="19">
        <v>2024</v>
      </c>
      <c r="J206" s="2" t="s">
        <v>92</v>
      </c>
      <c r="K206" s="1" t="s">
        <v>182</v>
      </c>
      <c r="L206" s="1">
        <v>1.5E-3</v>
      </c>
      <c r="M206" s="1">
        <v>4.415</v>
      </c>
      <c r="O206" s="1">
        <v>1.04E-2</v>
      </c>
      <c r="P206" s="1">
        <v>5.2679999999999998</v>
      </c>
      <c r="Q206" s="1">
        <v>5.0000000000000001E-3</v>
      </c>
      <c r="R206" s="1">
        <v>60</v>
      </c>
      <c r="S206" s="1">
        <v>13</v>
      </c>
      <c r="T206" s="1">
        <v>7.77</v>
      </c>
      <c r="U206" s="1">
        <v>11.33</v>
      </c>
      <c r="V206" s="1">
        <v>107.7</v>
      </c>
      <c r="W206" s="1">
        <v>604</v>
      </c>
      <c r="X206" s="1">
        <v>3.8</v>
      </c>
      <c r="AA206" s="2">
        <v>45390</v>
      </c>
      <c r="AB206" s="2">
        <v>45398</v>
      </c>
      <c r="AC206" s="2">
        <v>45433</v>
      </c>
    </row>
    <row r="207" spans="1:29" s="1" customFormat="1" ht="15.5" x14ac:dyDescent="0.35">
      <c r="A207" s="1" t="s">
        <v>0</v>
      </c>
      <c r="B207" s="1" t="s">
        <v>9</v>
      </c>
      <c r="C207" s="1">
        <v>3</v>
      </c>
      <c r="D207" s="1" t="s">
        <v>492</v>
      </c>
      <c r="E207" s="1" t="s">
        <v>493</v>
      </c>
      <c r="F207" s="2">
        <v>45365</v>
      </c>
      <c r="G207" s="19">
        <v>2024</v>
      </c>
      <c r="H207" s="2" t="s">
        <v>92</v>
      </c>
      <c r="I207" s="19">
        <v>2024</v>
      </c>
      <c r="J207" s="2" t="s">
        <v>92</v>
      </c>
      <c r="K207" s="1" t="s">
        <v>182</v>
      </c>
      <c r="L207" s="1">
        <v>1.5E-3</v>
      </c>
      <c r="M207" s="1">
        <v>4.2690000000000001</v>
      </c>
      <c r="O207" s="1">
        <v>4.24E-2</v>
      </c>
      <c r="P207" s="1">
        <v>5.3550000000000004</v>
      </c>
      <c r="Q207" s="1">
        <v>0.01</v>
      </c>
      <c r="R207" s="1">
        <v>35</v>
      </c>
      <c r="S207" s="1">
        <v>13</v>
      </c>
      <c r="T207" s="1">
        <v>7.89</v>
      </c>
      <c r="U207" s="1">
        <v>11.47</v>
      </c>
      <c r="V207" s="1">
        <v>109</v>
      </c>
      <c r="W207" s="1">
        <v>593</v>
      </c>
      <c r="X207" s="1">
        <v>2.4</v>
      </c>
      <c r="AA207" s="2">
        <v>45390</v>
      </c>
      <c r="AB207" s="2">
        <v>45398</v>
      </c>
      <c r="AC207" s="2">
        <v>45433</v>
      </c>
    </row>
    <row r="208" spans="1:29" s="1" customFormat="1" ht="15.5" x14ac:dyDescent="0.35">
      <c r="A208" s="1" t="s">
        <v>0</v>
      </c>
      <c r="B208" s="1" t="s">
        <v>131</v>
      </c>
      <c r="C208" s="1">
        <v>4</v>
      </c>
      <c r="D208" s="1" t="s">
        <v>494</v>
      </c>
      <c r="E208" s="1" t="s">
        <v>495</v>
      </c>
      <c r="F208" s="2">
        <v>45365</v>
      </c>
      <c r="G208" s="19">
        <v>2024</v>
      </c>
      <c r="H208" s="2" t="s">
        <v>92</v>
      </c>
      <c r="I208" s="19">
        <v>2024</v>
      </c>
      <c r="J208" s="2" t="s">
        <v>92</v>
      </c>
      <c r="K208" s="1" t="s">
        <v>182</v>
      </c>
      <c r="L208" s="1">
        <v>1.5E-3</v>
      </c>
      <c r="M208" s="1">
        <v>1.1910000000000001</v>
      </c>
      <c r="O208" s="1">
        <v>1.4500000000000001E-2</v>
      </c>
      <c r="P208" s="1">
        <v>2.2839999999999998</v>
      </c>
      <c r="Q208" s="1">
        <v>3.7999999999999999E-2</v>
      </c>
      <c r="R208" s="1">
        <v>55</v>
      </c>
      <c r="S208" s="1">
        <v>14.6</v>
      </c>
      <c r="T208" s="1">
        <v>7.93</v>
      </c>
      <c r="U208" s="1">
        <v>12.05</v>
      </c>
      <c r="V208" s="1">
        <v>118.9</v>
      </c>
      <c r="W208" s="1">
        <v>567</v>
      </c>
      <c r="X208" s="1">
        <v>9.8000000000000007</v>
      </c>
      <c r="AA208" s="2">
        <v>45390</v>
      </c>
      <c r="AB208" s="2">
        <v>45398</v>
      </c>
      <c r="AC208" s="2">
        <v>45433</v>
      </c>
    </row>
    <row r="209" spans="1:29" s="1" customFormat="1" ht="15.5" x14ac:dyDescent="0.35">
      <c r="A209" s="1" t="s">
        <v>0</v>
      </c>
      <c r="B209" s="1" t="s">
        <v>134</v>
      </c>
      <c r="C209" s="1">
        <v>5</v>
      </c>
      <c r="D209" s="1" t="s">
        <v>496</v>
      </c>
      <c r="E209" s="1" t="s">
        <v>497</v>
      </c>
      <c r="F209" s="2">
        <v>45365</v>
      </c>
      <c r="G209" s="19">
        <v>2024</v>
      </c>
      <c r="H209" s="2" t="s">
        <v>92</v>
      </c>
      <c r="I209" s="19">
        <v>2024</v>
      </c>
      <c r="J209" s="2" t="s">
        <v>92</v>
      </c>
      <c r="K209" s="1" t="s">
        <v>182</v>
      </c>
      <c r="L209" s="1">
        <v>1.6E-2</v>
      </c>
      <c r="M209" s="1">
        <v>6.1319999999999997</v>
      </c>
      <c r="O209" s="1">
        <v>8.9999999999999993E-3</v>
      </c>
      <c r="P209" s="1">
        <v>6.99</v>
      </c>
      <c r="Q209" s="1">
        <v>9.1999999999999998E-2</v>
      </c>
      <c r="R209" s="1">
        <v>60</v>
      </c>
      <c r="S209" s="1">
        <v>11.5</v>
      </c>
      <c r="T209" s="1">
        <v>8.06</v>
      </c>
      <c r="U209" s="1">
        <v>10.43</v>
      </c>
      <c r="V209" s="1">
        <v>96</v>
      </c>
      <c r="W209" s="1">
        <v>654</v>
      </c>
      <c r="X209" s="1">
        <v>11.4</v>
      </c>
      <c r="AA209" s="2">
        <v>45390</v>
      </c>
      <c r="AB209" s="2">
        <v>45398</v>
      </c>
      <c r="AC209" s="2">
        <v>45433</v>
      </c>
    </row>
    <row r="210" spans="1:29" s="1" customFormat="1" ht="15.5" x14ac:dyDescent="0.35">
      <c r="A210" s="1" t="s">
        <v>0</v>
      </c>
      <c r="B210" s="1" t="s">
        <v>138</v>
      </c>
      <c r="C210" s="1">
        <v>6</v>
      </c>
      <c r="D210" s="1" t="s">
        <v>498</v>
      </c>
      <c r="E210" s="1" t="s">
        <v>499</v>
      </c>
      <c r="F210" s="2">
        <v>45365</v>
      </c>
      <c r="G210" s="19">
        <v>2024</v>
      </c>
      <c r="H210" s="2" t="s">
        <v>92</v>
      </c>
      <c r="I210" s="19">
        <v>2024</v>
      </c>
      <c r="J210" s="2" t="s">
        <v>92</v>
      </c>
      <c r="K210" s="1" t="s">
        <v>182</v>
      </c>
      <c r="L210" s="1">
        <v>2.5999999999999999E-2</v>
      </c>
      <c r="M210" s="1">
        <v>5.8739999999999997</v>
      </c>
      <c r="O210" s="1">
        <v>6.0000000000000001E-3</v>
      </c>
      <c r="P210" s="1">
        <v>7.5540000000000003</v>
      </c>
      <c r="Q210" s="1">
        <v>0.127</v>
      </c>
      <c r="R210" s="1">
        <v>60</v>
      </c>
      <c r="S210" s="1">
        <v>11.8</v>
      </c>
      <c r="T210" s="1">
        <v>8.17</v>
      </c>
      <c r="U210" s="1">
        <v>10.51</v>
      </c>
      <c r="V210" s="1">
        <v>97.4</v>
      </c>
      <c r="W210" s="1">
        <v>674</v>
      </c>
      <c r="X210" s="1">
        <v>14.2</v>
      </c>
      <c r="AA210" s="2">
        <v>45390</v>
      </c>
      <c r="AB210" s="2">
        <v>45398</v>
      </c>
      <c r="AC210" s="2">
        <v>45433</v>
      </c>
    </row>
    <row r="211" spans="1:29" s="1" customFormat="1" ht="15.5" x14ac:dyDescent="0.35">
      <c r="A211" s="1" t="s">
        <v>0</v>
      </c>
      <c r="B211" s="1" t="s">
        <v>276</v>
      </c>
      <c r="C211" s="1">
        <v>7</v>
      </c>
      <c r="D211" s="1" t="s">
        <v>500</v>
      </c>
      <c r="E211" s="1" t="s">
        <v>501</v>
      </c>
      <c r="F211" s="2">
        <v>45365</v>
      </c>
      <c r="G211" s="19">
        <v>2024</v>
      </c>
      <c r="H211" s="2" t="s">
        <v>92</v>
      </c>
      <c r="I211" s="19">
        <v>2024</v>
      </c>
      <c r="J211" s="2" t="s">
        <v>92</v>
      </c>
      <c r="K211" s="1" t="s">
        <v>182</v>
      </c>
      <c r="L211" s="1">
        <v>2.1999999999999999E-2</v>
      </c>
      <c r="M211" s="1">
        <v>5.9219999999999997</v>
      </c>
      <c r="O211" s="1">
        <v>2.1899999999999999E-2</v>
      </c>
      <c r="P211" s="1">
        <v>7.4809999999999999</v>
      </c>
      <c r="Q211" s="1">
        <v>0.114</v>
      </c>
      <c r="R211" s="1">
        <v>50</v>
      </c>
      <c r="S211" s="1">
        <v>11.6</v>
      </c>
      <c r="T211" s="1">
        <v>8.1199999999999992</v>
      </c>
      <c r="U211" s="1">
        <v>10.48</v>
      </c>
      <c r="V211" s="1">
        <v>97</v>
      </c>
      <c r="W211" s="1">
        <v>672</v>
      </c>
      <c r="X211" s="1">
        <v>14.1</v>
      </c>
      <c r="AA211" s="2">
        <v>45390</v>
      </c>
      <c r="AB211" s="2">
        <v>45398</v>
      </c>
      <c r="AC211" s="2">
        <v>45433</v>
      </c>
    </row>
    <row r="212" spans="1:29" s="1" customFormat="1" ht="15.5" x14ac:dyDescent="0.35">
      <c r="A212" s="1" t="s">
        <v>0</v>
      </c>
      <c r="B212" s="1" t="s">
        <v>485</v>
      </c>
      <c r="C212" s="1" t="s">
        <v>463</v>
      </c>
      <c r="D212" s="1" t="s">
        <v>502</v>
      </c>
      <c r="E212" s="1" t="s">
        <v>503</v>
      </c>
      <c r="F212" s="2">
        <v>45365</v>
      </c>
      <c r="G212" s="19">
        <v>2024</v>
      </c>
      <c r="H212" s="2" t="s">
        <v>92</v>
      </c>
      <c r="I212" s="19">
        <v>2024</v>
      </c>
      <c r="J212" s="2" t="s">
        <v>92</v>
      </c>
      <c r="K212" s="1" t="s">
        <v>182</v>
      </c>
      <c r="L212" s="1">
        <v>3.0000000000000001E-3</v>
      </c>
      <c r="M212" s="1">
        <v>6.3159999999999998</v>
      </c>
      <c r="O212" s="1">
        <v>0.01</v>
      </c>
      <c r="P212" s="1">
        <v>6.9640000000000004</v>
      </c>
      <c r="Q212" s="1">
        <v>0.03</v>
      </c>
      <c r="R212" s="1">
        <v>50</v>
      </c>
      <c r="S212" s="1">
        <v>11.1</v>
      </c>
      <c r="T212" s="1">
        <v>8.02</v>
      </c>
      <c r="U212" s="1">
        <v>11.15</v>
      </c>
      <c r="V212" s="1">
        <v>101.7</v>
      </c>
      <c r="W212" s="1">
        <v>628</v>
      </c>
      <c r="X212" s="1">
        <v>5.8</v>
      </c>
      <c r="AA212" s="2">
        <v>45390</v>
      </c>
      <c r="AB212" s="2">
        <v>45398</v>
      </c>
      <c r="AC212" s="2">
        <v>45433</v>
      </c>
    </row>
    <row r="213" spans="1:29" s="1" customFormat="1" ht="15.5" x14ac:dyDescent="0.35">
      <c r="A213" s="1" t="s">
        <v>0</v>
      </c>
      <c r="B213" s="1" t="s">
        <v>120</v>
      </c>
      <c r="C213" s="1">
        <v>1</v>
      </c>
      <c r="D213" s="1" t="s">
        <v>504</v>
      </c>
      <c r="E213" s="1" t="s">
        <v>505</v>
      </c>
      <c r="F213" s="2">
        <v>45386</v>
      </c>
      <c r="G213" s="19">
        <v>2024</v>
      </c>
      <c r="H213" s="2" t="s">
        <v>143</v>
      </c>
      <c r="I213" s="19">
        <v>2024</v>
      </c>
      <c r="J213" s="2" t="s">
        <v>143</v>
      </c>
      <c r="K213" s="1" t="s">
        <v>182</v>
      </c>
      <c r="L213" s="1">
        <v>6.8000000000000005E-2</v>
      </c>
      <c r="M213" s="1">
        <v>3.996</v>
      </c>
      <c r="O213" s="1">
        <v>3.32E-2</v>
      </c>
      <c r="P213" s="1">
        <v>5.9710000000000001</v>
      </c>
      <c r="Q213" s="1">
        <v>0.216</v>
      </c>
      <c r="R213" s="1">
        <v>-999</v>
      </c>
      <c r="S213" s="1">
        <v>8.4</v>
      </c>
      <c r="T213" s="1">
        <v>7.84</v>
      </c>
      <c r="U213" s="1">
        <v>11.13</v>
      </c>
      <c r="V213" s="1">
        <v>95.1</v>
      </c>
      <c r="W213" s="1">
        <v>375.3</v>
      </c>
      <c r="X213" s="1">
        <v>56.7</v>
      </c>
      <c r="Y213" s="1" t="s">
        <v>506</v>
      </c>
      <c r="AA213" s="2">
        <v>45435</v>
      </c>
      <c r="AB213" s="2" t="s">
        <v>507</v>
      </c>
      <c r="AC213" s="2">
        <v>45421</v>
      </c>
    </row>
    <row r="214" spans="1:29" s="1" customFormat="1" ht="15.5" x14ac:dyDescent="0.35">
      <c r="A214" s="1" t="s">
        <v>0</v>
      </c>
      <c r="B214" s="1" t="s">
        <v>124</v>
      </c>
      <c r="C214" s="1">
        <v>2</v>
      </c>
      <c r="D214" s="1" t="s">
        <v>508</v>
      </c>
      <c r="E214" s="1" t="s">
        <v>509</v>
      </c>
      <c r="F214" s="2">
        <v>45386</v>
      </c>
      <c r="G214" s="19">
        <v>2024</v>
      </c>
      <c r="H214" s="2" t="s">
        <v>143</v>
      </c>
      <c r="I214" s="19">
        <v>2024</v>
      </c>
      <c r="J214" s="2" t="s">
        <v>143</v>
      </c>
      <c r="K214" s="1" t="s">
        <v>182</v>
      </c>
      <c r="L214" s="1">
        <v>0.08</v>
      </c>
      <c r="M214" s="1">
        <v>4.2220000000000004</v>
      </c>
      <c r="O214" s="1">
        <v>3.5700000000000003E-2</v>
      </c>
      <c r="P214" s="1">
        <v>5.431</v>
      </c>
      <c r="Q214" s="1">
        <v>0.22800000000000001</v>
      </c>
      <c r="R214" s="1">
        <v>50</v>
      </c>
      <c r="S214" s="1">
        <v>10.1</v>
      </c>
      <c r="T214" s="1">
        <v>8.24</v>
      </c>
      <c r="U214" s="1">
        <v>10.73</v>
      </c>
      <c r="V214" s="1">
        <v>94.9</v>
      </c>
      <c r="W214" s="1">
        <v>368</v>
      </c>
      <c r="X214" s="1">
        <v>63.3</v>
      </c>
      <c r="AA214" s="2">
        <v>45435</v>
      </c>
      <c r="AB214" s="2" t="s">
        <v>507</v>
      </c>
      <c r="AC214" s="2">
        <v>45421</v>
      </c>
    </row>
    <row r="215" spans="1:29" s="1" customFormat="1" ht="15.5" x14ac:dyDescent="0.35">
      <c r="A215" s="1" t="s">
        <v>0</v>
      </c>
      <c r="B215" s="1" t="s">
        <v>9</v>
      </c>
      <c r="C215" s="1">
        <v>3</v>
      </c>
      <c r="E215" s="1" t="s">
        <v>243</v>
      </c>
      <c r="F215" s="2">
        <v>45386</v>
      </c>
      <c r="G215" s="19">
        <v>2024</v>
      </c>
      <c r="H215" s="2" t="s">
        <v>143</v>
      </c>
      <c r="I215" s="19">
        <v>2024</v>
      </c>
      <c r="J215" s="2" t="s">
        <v>143</v>
      </c>
      <c r="K215" s="1" t="s">
        <v>182</v>
      </c>
      <c r="Y215" s="1" t="s">
        <v>510</v>
      </c>
      <c r="AA215" s="2"/>
      <c r="AB215" s="2"/>
      <c r="AC215" s="2"/>
    </row>
    <row r="216" spans="1:29" s="1" customFormat="1" ht="15.5" x14ac:dyDescent="0.35">
      <c r="A216" s="1" t="s">
        <v>0</v>
      </c>
      <c r="B216" s="1" t="s">
        <v>131</v>
      </c>
      <c r="C216" s="1">
        <v>4</v>
      </c>
      <c r="D216" s="1" t="s">
        <v>511</v>
      </c>
      <c r="E216" s="1" t="s">
        <v>512</v>
      </c>
      <c r="F216" s="2">
        <v>45386</v>
      </c>
      <c r="G216" s="19">
        <v>2024</v>
      </c>
      <c r="H216" s="2" t="s">
        <v>143</v>
      </c>
      <c r="I216" s="19">
        <v>2024</v>
      </c>
      <c r="J216" s="2" t="s">
        <v>143</v>
      </c>
      <c r="K216" s="1" t="s">
        <v>182</v>
      </c>
      <c r="L216" s="1">
        <v>8.5000000000000006E-2</v>
      </c>
      <c r="M216" s="1">
        <v>4.4029999999999996</v>
      </c>
      <c r="O216" s="1">
        <v>3.85E-2</v>
      </c>
      <c r="P216" s="1">
        <v>5.1429999999999998</v>
      </c>
      <c r="Q216" s="1">
        <v>0.254</v>
      </c>
      <c r="R216" s="1">
        <v>25</v>
      </c>
      <c r="S216" s="1">
        <v>8.8000000000000007</v>
      </c>
      <c r="T216" s="1">
        <v>7.7</v>
      </c>
      <c r="U216" s="1">
        <v>10.27</v>
      </c>
      <c r="V216" s="1">
        <v>88.9</v>
      </c>
      <c r="W216" s="1">
        <v>352.2</v>
      </c>
      <c r="X216" s="1">
        <v>63</v>
      </c>
      <c r="AA216" s="2">
        <v>45435</v>
      </c>
      <c r="AB216" s="2" t="s">
        <v>507</v>
      </c>
      <c r="AC216" s="2">
        <v>45421</v>
      </c>
    </row>
    <row r="217" spans="1:29" s="1" customFormat="1" ht="15.5" x14ac:dyDescent="0.35">
      <c r="A217" s="1" t="s">
        <v>0</v>
      </c>
      <c r="B217" s="1" t="s">
        <v>134</v>
      </c>
      <c r="C217" s="1">
        <v>5</v>
      </c>
      <c r="E217" s="1" t="s">
        <v>701</v>
      </c>
      <c r="F217" s="2">
        <v>45386</v>
      </c>
      <c r="G217" s="19">
        <v>2024</v>
      </c>
      <c r="H217" s="2" t="s">
        <v>143</v>
      </c>
      <c r="I217" s="19">
        <v>2024</v>
      </c>
      <c r="J217" s="2" t="s">
        <v>143</v>
      </c>
      <c r="K217" s="1" t="s">
        <v>182</v>
      </c>
      <c r="L217" s="1">
        <v>0.17799999999999999</v>
      </c>
      <c r="M217" s="1">
        <v>4.2930000000000001</v>
      </c>
      <c r="O217" s="1">
        <v>0.10009999999999999</v>
      </c>
      <c r="P217" s="1">
        <v>4.1619999999999999</v>
      </c>
      <c r="Q217" s="1">
        <v>0.42499999999999999</v>
      </c>
      <c r="Y217" s="1" t="s">
        <v>510</v>
      </c>
      <c r="AA217" s="2"/>
      <c r="AB217" s="2"/>
      <c r="AC217" s="2"/>
    </row>
    <row r="218" spans="1:29" s="1" customFormat="1" ht="15.5" x14ac:dyDescent="0.35">
      <c r="A218" s="1" t="s">
        <v>0</v>
      </c>
      <c r="B218" s="1" t="s">
        <v>138</v>
      </c>
      <c r="C218" s="1">
        <v>6</v>
      </c>
      <c r="D218" s="1" t="s">
        <v>513</v>
      </c>
      <c r="E218" s="1" t="s">
        <v>514</v>
      </c>
      <c r="F218" s="2">
        <v>45386</v>
      </c>
      <c r="G218" s="19">
        <v>2024</v>
      </c>
      <c r="H218" s="2" t="s">
        <v>143</v>
      </c>
      <c r="I218" s="19">
        <v>2024</v>
      </c>
      <c r="J218" s="2" t="s">
        <v>143</v>
      </c>
      <c r="K218" s="1" t="s">
        <v>182</v>
      </c>
      <c r="L218" s="1">
        <v>0.17799999999999999</v>
      </c>
      <c r="M218" s="1">
        <v>4.2930000000000001</v>
      </c>
      <c r="O218" s="1">
        <v>0.10009999999999999</v>
      </c>
      <c r="P218" s="1">
        <v>4.1619999999999999</v>
      </c>
      <c r="Q218" s="1">
        <v>0.42499999999999999</v>
      </c>
      <c r="R218" s="1">
        <v>-999</v>
      </c>
      <c r="S218" s="1">
        <v>9</v>
      </c>
      <c r="T218" s="1">
        <v>7.88</v>
      </c>
      <c r="U218" s="1">
        <v>10.130000000000001</v>
      </c>
      <c r="V218" s="1">
        <v>87.9</v>
      </c>
      <c r="W218" s="1">
        <v>306.3</v>
      </c>
      <c r="X218" s="1">
        <v>156</v>
      </c>
      <c r="AA218" s="2">
        <v>45435</v>
      </c>
      <c r="AB218" s="2" t="s">
        <v>515</v>
      </c>
      <c r="AC218" s="2">
        <v>45421</v>
      </c>
    </row>
    <row r="219" spans="1:29" s="1" customFormat="1" ht="15.5" x14ac:dyDescent="0.35">
      <c r="A219" s="1" t="s">
        <v>0</v>
      </c>
      <c r="B219" s="1" t="s">
        <v>276</v>
      </c>
      <c r="C219" s="1">
        <v>7</v>
      </c>
      <c r="D219" s="1" t="s">
        <v>516</v>
      </c>
      <c r="E219" s="1" t="s">
        <v>517</v>
      </c>
      <c r="F219" s="2">
        <v>45386</v>
      </c>
      <c r="G219" s="19">
        <v>2024</v>
      </c>
      <c r="H219" s="2" t="s">
        <v>143</v>
      </c>
      <c r="I219" s="19">
        <v>2024</v>
      </c>
      <c r="J219" s="2" t="s">
        <v>143</v>
      </c>
      <c r="K219" s="1" t="s">
        <v>182</v>
      </c>
      <c r="L219" s="1">
        <v>0.18</v>
      </c>
      <c r="M219" s="1">
        <v>4.383</v>
      </c>
      <c r="O219" s="1">
        <v>0.1091</v>
      </c>
      <c r="P219" s="1">
        <v>5.4880000000000004</v>
      </c>
      <c r="Q219" s="1">
        <v>0.51200000000000001</v>
      </c>
      <c r="R219" s="1">
        <v>60</v>
      </c>
      <c r="S219" s="1">
        <v>9.1999999999999993</v>
      </c>
      <c r="T219" s="1">
        <v>7.78</v>
      </c>
      <c r="U219" s="1">
        <v>10.11</v>
      </c>
      <c r="V219" s="1">
        <v>87.9</v>
      </c>
      <c r="W219" s="1">
        <v>305.89999999999998</v>
      </c>
      <c r="X219" s="1">
        <v>158</v>
      </c>
      <c r="AA219" s="2">
        <v>45435</v>
      </c>
      <c r="AB219" s="2" t="s">
        <v>507</v>
      </c>
      <c r="AC219" s="2">
        <v>45421</v>
      </c>
    </row>
    <row r="220" spans="1:29" s="1" customFormat="1" ht="15.5" x14ac:dyDescent="0.35">
      <c r="A220" s="1" t="s">
        <v>0</v>
      </c>
      <c r="B220" s="1" t="s">
        <v>518</v>
      </c>
      <c r="C220" s="1" t="s">
        <v>463</v>
      </c>
      <c r="D220" s="1" t="s">
        <v>519</v>
      </c>
      <c r="E220" s="1" t="s">
        <v>520</v>
      </c>
      <c r="F220" s="2">
        <v>45386</v>
      </c>
      <c r="G220" s="19">
        <v>2024</v>
      </c>
      <c r="H220" s="2" t="s">
        <v>143</v>
      </c>
      <c r="I220" s="19">
        <v>2024</v>
      </c>
      <c r="J220" s="2" t="s">
        <v>143</v>
      </c>
      <c r="K220" s="1" t="s">
        <v>182</v>
      </c>
      <c r="L220" s="1">
        <v>0.182</v>
      </c>
      <c r="M220" s="1">
        <v>4.3879999999999999</v>
      </c>
      <c r="O220" s="1">
        <v>0.1038</v>
      </c>
      <c r="P220" s="1">
        <v>6.218</v>
      </c>
      <c r="Q220" s="1">
        <v>0.47699999999999998</v>
      </c>
      <c r="R220" s="1">
        <v>60</v>
      </c>
      <c r="S220" s="1">
        <v>9.1999999999999993</v>
      </c>
      <c r="T220" s="1">
        <v>7.79</v>
      </c>
      <c r="U220" s="1">
        <v>10.11</v>
      </c>
      <c r="V220" s="1">
        <v>87.9</v>
      </c>
      <c r="W220" s="1">
        <v>305.89999999999998</v>
      </c>
      <c r="X220" s="1">
        <v>157</v>
      </c>
      <c r="Y220" s="1" t="s">
        <v>521</v>
      </c>
      <c r="AA220" s="2">
        <v>45435</v>
      </c>
      <c r="AB220" s="2" t="s">
        <v>507</v>
      </c>
      <c r="AC220" s="2">
        <v>45421</v>
      </c>
    </row>
    <row r="221" spans="1:29" s="1" customFormat="1" ht="15.5" x14ac:dyDescent="0.35">
      <c r="A221" s="1" t="s">
        <v>0</v>
      </c>
      <c r="B221" s="1" t="s">
        <v>120</v>
      </c>
      <c r="C221" s="1">
        <v>1</v>
      </c>
      <c r="D221" s="1" t="s">
        <v>522</v>
      </c>
      <c r="E221" s="1" t="s">
        <v>523</v>
      </c>
      <c r="F221" s="2">
        <v>45398</v>
      </c>
      <c r="G221" s="19">
        <v>2024</v>
      </c>
      <c r="H221" s="2" t="s">
        <v>143</v>
      </c>
      <c r="I221" s="19">
        <v>2024</v>
      </c>
      <c r="J221" s="2" t="s">
        <v>143</v>
      </c>
      <c r="K221" s="1" t="s">
        <v>182</v>
      </c>
      <c r="L221" s="1">
        <v>8.0000000000000002E-3</v>
      </c>
      <c r="M221" s="1">
        <v>5.7549999999999999</v>
      </c>
      <c r="O221" s="1">
        <v>4.9799999999999997E-2</v>
      </c>
      <c r="P221" s="1">
        <v>5.7489999999999997</v>
      </c>
      <c r="Q221" s="1">
        <v>5.0000000000000001E-3</v>
      </c>
      <c r="R221" s="1">
        <v>50</v>
      </c>
      <c r="S221" s="1">
        <v>15.3</v>
      </c>
      <c r="T221" s="1">
        <v>8.39</v>
      </c>
      <c r="U221" s="1">
        <v>10.86</v>
      </c>
      <c r="V221" s="1">
        <v>108.6</v>
      </c>
      <c r="W221" s="1">
        <v>592</v>
      </c>
      <c r="X221" s="1">
        <v>5</v>
      </c>
      <c r="Y221" s="1" t="s">
        <v>66</v>
      </c>
      <c r="AA221" s="2" t="s">
        <v>524</v>
      </c>
      <c r="AB221" s="2" t="s">
        <v>525</v>
      </c>
      <c r="AC221" s="2">
        <v>45427</v>
      </c>
    </row>
    <row r="222" spans="1:29" s="1" customFormat="1" ht="15.5" x14ac:dyDescent="0.35">
      <c r="A222" s="1" t="s">
        <v>0</v>
      </c>
      <c r="B222" s="1" t="s">
        <v>124</v>
      </c>
      <c r="C222" s="1">
        <v>2</v>
      </c>
      <c r="D222" s="1" t="s">
        <v>526</v>
      </c>
      <c r="E222" s="1" t="s">
        <v>527</v>
      </c>
      <c r="F222" s="2">
        <v>45398</v>
      </c>
      <c r="G222" s="19">
        <v>2024</v>
      </c>
      <c r="H222" s="2" t="s">
        <v>143</v>
      </c>
      <c r="I222" s="19">
        <v>2024</v>
      </c>
      <c r="J222" s="2" t="s">
        <v>143</v>
      </c>
      <c r="K222" s="1" t="s">
        <v>182</v>
      </c>
      <c r="L222" s="1">
        <v>3.0000000000000001E-3</v>
      </c>
      <c r="M222" s="1">
        <v>2.7949999999999999</v>
      </c>
      <c r="O222" s="1">
        <v>6.4100000000000004E-2</v>
      </c>
      <c r="P222" s="1">
        <v>4.1689999999999996</v>
      </c>
      <c r="Q222" s="1">
        <v>2.7E-2</v>
      </c>
      <c r="R222" s="1">
        <v>45</v>
      </c>
      <c r="S222" s="1">
        <v>17.899999999999999</v>
      </c>
      <c r="T222" s="1">
        <v>8.41</v>
      </c>
      <c r="U222" s="1">
        <v>13.88</v>
      </c>
      <c r="V222" s="1">
        <v>146.4</v>
      </c>
      <c r="W222" s="1">
        <v>486.4</v>
      </c>
      <c r="X222" s="1">
        <v>9.6</v>
      </c>
      <c r="AA222" s="2" t="s">
        <v>524</v>
      </c>
      <c r="AB222" s="2" t="s">
        <v>525</v>
      </c>
      <c r="AC222" s="2">
        <v>45427</v>
      </c>
    </row>
    <row r="223" spans="1:29" s="1" customFormat="1" ht="15.5" x14ac:dyDescent="0.35">
      <c r="A223" s="1" t="s">
        <v>0</v>
      </c>
      <c r="B223" s="1" t="s">
        <v>9</v>
      </c>
      <c r="C223" s="1">
        <v>3</v>
      </c>
      <c r="D223" s="1" t="s">
        <v>528</v>
      </c>
      <c r="E223" s="1" t="s">
        <v>529</v>
      </c>
      <c r="F223" s="2">
        <v>45398</v>
      </c>
      <c r="G223" s="19">
        <v>2024</v>
      </c>
      <c r="H223" s="2" t="s">
        <v>143</v>
      </c>
      <c r="I223" s="19">
        <v>2024</v>
      </c>
      <c r="J223" s="2" t="s">
        <v>143</v>
      </c>
      <c r="K223" s="1" t="s">
        <v>182</v>
      </c>
      <c r="L223" s="1">
        <v>1.5E-3</v>
      </c>
      <c r="M223" s="1">
        <v>2.677</v>
      </c>
      <c r="O223" s="1">
        <v>3.1199999999999999E-2</v>
      </c>
      <c r="P223" s="1">
        <v>3.6960000000000002</v>
      </c>
      <c r="Q223" s="1">
        <v>0.10299999999999999</v>
      </c>
      <c r="R223" s="1">
        <v>60</v>
      </c>
      <c r="S223" s="1">
        <v>18.3</v>
      </c>
      <c r="T223" s="1">
        <v>8.39</v>
      </c>
      <c r="U223" s="1">
        <v>11.47</v>
      </c>
      <c r="V223" s="1">
        <v>122.2</v>
      </c>
      <c r="W223" s="1">
        <v>461.3</v>
      </c>
      <c r="X223" s="1">
        <v>17.899999999999999</v>
      </c>
      <c r="Y223" s="1" t="s">
        <v>530</v>
      </c>
      <c r="AA223" s="2" t="s">
        <v>524</v>
      </c>
      <c r="AB223" s="2" t="s">
        <v>507</v>
      </c>
      <c r="AC223" s="2">
        <v>45427</v>
      </c>
    </row>
    <row r="224" spans="1:29" s="1" customFormat="1" ht="15.5" x14ac:dyDescent="0.35">
      <c r="A224" s="1" t="s">
        <v>0</v>
      </c>
      <c r="B224" s="1" t="s">
        <v>131</v>
      </c>
      <c r="C224" s="1">
        <v>4</v>
      </c>
      <c r="D224" s="1" t="s">
        <v>531</v>
      </c>
      <c r="E224" s="1" t="s">
        <v>532</v>
      </c>
      <c r="F224" s="2">
        <v>45398</v>
      </c>
      <c r="G224" s="19">
        <v>2024</v>
      </c>
      <c r="H224" s="2" t="s">
        <v>143</v>
      </c>
      <c r="I224" s="19">
        <v>2024</v>
      </c>
      <c r="J224" s="2" t="s">
        <v>143</v>
      </c>
      <c r="K224" s="1" t="s">
        <v>182</v>
      </c>
      <c r="L224" s="1">
        <v>4.2000000000000003E-2</v>
      </c>
      <c r="M224" s="1">
        <v>3.3410000000000002</v>
      </c>
      <c r="O224" s="1">
        <v>2.8299999999999999E-2</v>
      </c>
      <c r="P224" s="1">
        <v>4.8209999999999997</v>
      </c>
      <c r="Q224" s="1">
        <v>0.191</v>
      </c>
      <c r="R224" s="1">
        <v>50</v>
      </c>
      <c r="S224" s="1">
        <v>19.100000000000001</v>
      </c>
      <c r="T224" s="1">
        <v>8.32</v>
      </c>
      <c r="U224" s="1">
        <v>11.18</v>
      </c>
      <c r="V224" s="1">
        <v>120.8</v>
      </c>
      <c r="W224" s="1">
        <v>400.2</v>
      </c>
      <c r="X224" s="1">
        <v>39.4</v>
      </c>
      <c r="AA224" s="2" t="s">
        <v>524</v>
      </c>
      <c r="AB224" s="2" t="s">
        <v>507</v>
      </c>
      <c r="AC224" s="2">
        <v>45427</v>
      </c>
    </row>
    <row r="225" spans="1:29" s="1" customFormat="1" ht="15.5" x14ac:dyDescent="0.35">
      <c r="A225" s="1" t="s">
        <v>0</v>
      </c>
      <c r="B225" s="1" t="s">
        <v>134</v>
      </c>
      <c r="C225" s="1">
        <v>5</v>
      </c>
      <c r="D225" s="1" t="s">
        <v>533</v>
      </c>
      <c r="E225" s="1" t="s">
        <v>534</v>
      </c>
      <c r="F225" s="2">
        <v>45398</v>
      </c>
      <c r="G225" s="19">
        <v>2024</v>
      </c>
      <c r="H225" s="2" t="s">
        <v>143</v>
      </c>
      <c r="I225" s="19">
        <v>2024</v>
      </c>
      <c r="J225" s="2" t="s">
        <v>143</v>
      </c>
      <c r="K225" s="1" t="s">
        <v>182</v>
      </c>
      <c r="L225" s="1">
        <v>5.0999999999999997E-2</v>
      </c>
      <c r="M225" s="1">
        <v>3.956</v>
      </c>
      <c r="O225" s="1">
        <v>4.6100000000000002E-2</v>
      </c>
      <c r="P225" s="1">
        <v>4.7149999999999999</v>
      </c>
      <c r="Q225" s="1">
        <v>5.5E-2</v>
      </c>
      <c r="S225" s="1">
        <v>15.7</v>
      </c>
      <c r="T225" s="1">
        <v>8.18</v>
      </c>
      <c r="U225" s="1">
        <v>9.4499999999999993</v>
      </c>
      <c r="V225" s="1">
        <v>95.5</v>
      </c>
      <c r="W225" s="1">
        <v>530</v>
      </c>
      <c r="X225" s="1">
        <v>39.799999999999997</v>
      </c>
      <c r="AA225" s="2" t="s">
        <v>524</v>
      </c>
      <c r="AB225" s="2" t="s">
        <v>507</v>
      </c>
      <c r="AC225" s="2">
        <v>45427</v>
      </c>
    </row>
    <row r="226" spans="1:29" s="1" customFormat="1" ht="15.5" x14ac:dyDescent="0.35">
      <c r="A226" s="1" t="s">
        <v>0</v>
      </c>
      <c r="B226" s="1" t="s">
        <v>138</v>
      </c>
      <c r="C226" s="1">
        <v>6</v>
      </c>
      <c r="D226" s="6" t="s">
        <v>535</v>
      </c>
      <c r="E226" s="1" t="s">
        <v>536</v>
      </c>
      <c r="F226" s="2">
        <v>45398</v>
      </c>
      <c r="G226" s="19">
        <v>2024</v>
      </c>
      <c r="H226" s="2" t="s">
        <v>143</v>
      </c>
      <c r="I226" s="19">
        <v>2024</v>
      </c>
      <c r="J226" s="2" t="s">
        <v>143</v>
      </c>
      <c r="K226" s="1" t="s">
        <v>182</v>
      </c>
      <c r="L226" s="1">
        <v>5.8999999999999997E-2</v>
      </c>
      <c r="M226" s="1">
        <v>3.1659999999999999</v>
      </c>
      <c r="O226" s="1">
        <v>4.07E-2</v>
      </c>
      <c r="P226" s="1">
        <v>4.1079999999999997</v>
      </c>
      <c r="Q226" s="1">
        <v>0.123</v>
      </c>
      <c r="R226" s="1">
        <v>40</v>
      </c>
      <c r="S226" s="1">
        <v>16.8</v>
      </c>
      <c r="T226" s="1">
        <v>8.4</v>
      </c>
      <c r="U226" s="1">
        <v>9.23</v>
      </c>
      <c r="V226" s="1">
        <v>95.6</v>
      </c>
      <c r="W226" s="1">
        <v>503</v>
      </c>
      <c r="X226" s="1">
        <v>50.8</v>
      </c>
      <c r="Y226" s="6" t="s">
        <v>537</v>
      </c>
      <c r="AA226" s="2" t="s">
        <v>524</v>
      </c>
      <c r="AB226" s="2" t="s">
        <v>507</v>
      </c>
      <c r="AC226" s="2">
        <v>45427</v>
      </c>
    </row>
    <row r="227" spans="1:29" s="1" customFormat="1" ht="15.5" x14ac:dyDescent="0.35">
      <c r="A227" s="1" t="s">
        <v>0</v>
      </c>
      <c r="B227" s="1" t="s">
        <v>276</v>
      </c>
      <c r="C227" s="1">
        <v>7</v>
      </c>
      <c r="D227" s="1" t="s">
        <v>538</v>
      </c>
      <c r="E227" s="1" t="s">
        <v>539</v>
      </c>
      <c r="F227" s="2">
        <v>45398</v>
      </c>
      <c r="G227" s="19">
        <v>2024</v>
      </c>
      <c r="H227" s="2" t="s">
        <v>143</v>
      </c>
      <c r="I227" s="19">
        <v>2024</v>
      </c>
      <c r="J227" s="2" t="s">
        <v>143</v>
      </c>
      <c r="K227" s="1" t="s">
        <v>182</v>
      </c>
      <c r="L227" s="1">
        <v>6.4000000000000001E-2</v>
      </c>
      <c r="M227" s="1">
        <v>3.1469999999999998</v>
      </c>
      <c r="O227" s="1">
        <v>6.88E-2</v>
      </c>
      <c r="P227" s="1">
        <v>5.0430000000000001</v>
      </c>
      <c r="Q227" s="1">
        <v>0.152</v>
      </c>
      <c r="R227" s="1">
        <v>35</v>
      </c>
      <c r="S227" s="1">
        <v>16.5</v>
      </c>
      <c r="T227" s="1">
        <v>8.0500000000000007</v>
      </c>
      <c r="U227" s="1">
        <v>9.1300000000000008</v>
      </c>
      <c r="V227" s="1">
        <v>93.7</v>
      </c>
      <c r="W227" s="1">
        <v>507</v>
      </c>
      <c r="X227" s="1">
        <v>48.5</v>
      </c>
      <c r="AA227" s="2" t="s">
        <v>524</v>
      </c>
      <c r="AB227" s="2" t="s">
        <v>507</v>
      </c>
      <c r="AC227" s="2">
        <v>45427</v>
      </c>
    </row>
    <row r="228" spans="1:29" s="1" customFormat="1" ht="15.5" x14ac:dyDescent="0.35">
      <c r="A228" s="1" t="s">
        <v>0</v>
      </c>
      <c r="B228" s="1" t="s">
        <v>540</v>
      </c>
      <c r="C228" s="1" t="s">
        <v>463</v>
      </c>
      <c r="D228" s="1" t="s">
        <v>541</v>
      </c>
      <c r="E228" s="1" t="s">
        <v>542</v>
      </c>
      <c r="F228" s="2">
        <v>45398</v>
      </c>
      <c r="G228" s="19">
        <v>2024</v>
      </c>
      <c r="H228" s="2" t="s">
        <v>143</v>
      </c>
      <c r="I228" s="19">
        <v>2024</v>
      </c>
      <c r="J228" s="2" t="s">
        <v>143</v>
      </c>
      <c r="K228" s="1" t="s">
        <v>182</v>
      </c>
      <c r="L228" s="1">
        <v>1.2999999999999999E-2</v>
      </c>
      <c r="M228" s="1">
        <v>5.4269999999999996</v>
      </c>
      <c r="O228" s="1">
        <v>5.3999999999999999E-2</v>
      </c>
      <c r="P228" s="1">
        <v>7.1790000000000003</v>
      </c>
      <c r="Q228" s="1">
        <v>1.2E-2</v>
      </c>
      <c r="R228" s="1">
        <v>50</v>
      </c>
      <c r="S228" s="1">
        <v>15.3</v>
      </c>
      <c r="T228" s="1">
        <v>8.32</v>
      </c>
      <c r="U228" s="1">
        <v>10.87</v>
      </c>
      <c r="V228" s="1">
        <v>108.8</v>
      </c>
      <c r="W228" s="1">
        <v>592</v>
      </c>
      <c r="X228" s="1">
        <v>5.0999999999999996</v>
      </c>
      <c r="Y228" s="1" t="s">
        <v>543</v>
      </c>
      <c r="AA228" s="2">
        <v>45435</v>
      </c>
      <c r="AB228" s="2" t="s">
        <v>544</v>
      </c>
      <c r="AC228" s="2">
        <v>45427</v>
      </c>
    </row>
    <row r="229" spans="1:29" s="1" customFormat="1" ht="15.5" x14ac:dyDescent="0.35">
      <c r="A229" s="1" t="s">
        <v>0</v>
      </c>
      <c r="B229" s="1" t="s">
        <v>120</v>
      </c>
      <c r="C229" s="1">
        <v>1</v>
      </c>
      <c r="D229" s="1" t="s">
        <v>545</v>
      </c>
      <c r="E229" s="1" t="s">
        <v>546</v>
      </c>
      <c r="F229" s="2">
        <v>45432</v>
      </c>
      <c r="G229" s="19">
        <v>2024</v>
      </c>
      <c r="H229" s="2" t="s">
        <v>143</v>
      </c>
      <c r="I229" s="19">
        <v>2024</v>
      </c>
      <c r="J229" s="2" t="s">
        <v>143</v>
      </c>
      <c r="K229" s="1" t="s">
        <v>182</v>
      </c>
      <c r="L229" s="1">
        <v>4.0000000000000001E-3</v>
      </c>
      <c r="M229" s="1">
        <v>5.4210000000000003</v>
      </c>
      <c r="O229" s="1">
        <v>3.0800000000000001E-2</v>
      </c>
      <c r="P229" s="1">
        <v>6.4790000000000001</v>
      </c>
      <c r="Q229" s="1">
        <v>1.2E-2</v>
      </c>
      <c r="R229" s="1">
        <v>58</v>
      </c>
      <c r="S229" s="1">
        <v>20.399999999999999</v>
      </c>
      <c r="T229" s="1">
        <v>8.6300000000000008</v>
      </c>
      <c r="U229" s="1">
        <v>9.35</v>
      </c>
      <c r="V229" s="1">
        <v>103.9</v>
      </c>
      <c r="W229" s="1">
        <v>646</v>
      </c>
      <c r="X229" s="1">
        <v>3.1</v>
      </c>
      <c r="Y229" s="1" t="s">
        <v>547</v>
      </c>
      <c r="AA229" s="2" t="s">
        <v>548</v>
      </c>
      <c r="AB229" s="2">
        <v>45446</v>
      </c>
      <c r="AC229" s="2">
        <v>45434</v>
      </c>
    </row>
    <row r="230" spans="1:29" s="1" customFormat="1" ht="15.5" x14ac:dyDescent="0.35">
      <c r="A230" s="1" t="s">
        <v>0</v>
      </c>
      <c r="B230" s="1" t="s">
        <v>124</v>
      </c>
      <c r="C230" s="1">
        <v>2</v>
      </c>
      <c r="D230" s="1" t="s">
        <v>549</v>
      </c>
      <c r="E230" s="1" t="s">
        <v>550</v>
      </c>
      <c r="F230" s="2">
        <v>45432</v>
      </c>
      <c r="G230" s="19">
        <v>2024</v>
      </c>
      <c r="H230" s="2" t="s">
        <v>143</v>
      </c>
      <c r="I230" s="19">
        <v>2024</v>
      </c>
      <c r="J230" s="2" t="s">
        <v>143</v>
      </c>
      <c r="K230" s="1" t="s">
        <v>182</v>
      </c>
      <c r="L230" s="1">
        <v>1.5E-3</v>
      </c>
      <c r="M230" s="1">
        <v>3.5219999999999998</v>
      </c>
      <c r="O230" s="1">
        <v>2.1100000000000001E-2</v>
      </c>
      <c r="P230" s="1">
        <v>4.3099999999999996</v>
      </c>
      <c r="Q230" s="1">
        <v>5.0000000000000001E-3</v>
      </c>
      <c r="R230" s="1">
        <v>45</v>
      </c>
      <c r="S230" s="1">
        <v>22.1</v>
      </c>
      <c r="T230" s="1">
        <v>8.68</v>
      </c>
      <c r="U230" s="1">
        <v>13.03</v>
      </c>
      <c r="V230" s="1">
        <v>149.80000000000001</v>
      </c>
      <c r="W230" s="1">
        <v>543</v>
      </c>
      <c r="X230" s="1">
        <v>4.7</v>
      </c>
      <c r="Y230" s="1" t="s">
        <v>551</v>
      </c>
      <c r="AA230" s="2" t="s">
        <v>548</v>
      </c>
      <c r="AB230" s="2">
        <v>45446</v>
      </c>
      <c r="AC230" s="2">
        <v>45434</v>
      </c>
    </row>
    <row r="231" spans="1:29" s="1" customFormat="1" ht="15.5" x14ac:dyDescent="0.35">
      <c r="A231" s="1" t="s">
        <v>0</v>
      </c>
      <c r="B231" s="1" t="s">
        <v>9</v>
      </c>
      <c r="C231" s="1">
        <v>3</v>
      </c>
      <c r="D231" s="1" t="s">
        <v>552</v>
      </c>
      <c r="E231" s="1" t="s">
        <v>553</v>
      </c>
      <c r="F231" s="2">
        <v>45432</v>
      </c>
      <c r="G231" s="19">
        <v>2024</v>
      </c>
      <c r="H231" s="2" t="s">
        <v>143</v>
      </c>
      <c r="I231" s="19">
        <v>2024</v>
      </c>
      <c r="J231" s="2" t="s">
        <v>143</v>
      </c>
      <c r="K231" s="1" t="s">
        <v>182</v>
      </c>
      <c r="L231" s="1">
        <v>1.5E-3</v>
      </c>
      <c r="M231" s="1">
        <v>2.3610000000000002</v>
      </c>
      <c r="O231" s="1">
        <v>0.01</v>
      </c>
      <c r="P231" s="1">
        <v>3.42</v>
      </c>
      <c r="Q231" s="1">
        <v>5.0000000000000001E-3</v>
      </c>
      <c r="R231" s="1">
        <v>20</v>
      </c>
      <c r="S231" s="1">
        <v>24.4</v>
      </c>
      <c r="T231" s="1">
        <v>8.7200000000000006</v>
      </c>
      <c r="U231" s="1">
        <v>11.22</v>
      </c>
      <c r="V231" s="1">
        <v>134.6</v>
      </c>
      <c r="W231" s="1">
        <v>527</v>
      </c>
      <c r="X231" s="1">
        <v>2.7</v>
      </c>
      <c r="Y231" s="1" t="s">
        <v>554</v>
      </c>
      <c r="AA231" s="2" t="s">
        <v>548</v>
      </c>
      <c r="AB231" s="2">
        <v>45446</v>
      </c>
      <c r="AC231" s="2">
        <v>45434</v>
      </c>
    </row>
    <row r="232" spans="1:29" s="1" customFormat="1" ht="15.5" x14ac:dyDescent="0.35">
      <c r="A232" s="1" t="s">
        <v>0</v>
      </c>
      <c r="B232" s="1" t="s">
        <v>131</v>
      </c>
      <c r="C232" s="1">
        <v>4</v>
      </c>
      <c r="D232" s="1" t="s">
        <v>555</v>
      </c>
      <c r="E232" s="1" t="s">
        <v>556</v>
      </c>
      <c r="F232" s="2">
        <v>45432</v>
      </c>
      <c r="G232" s="19">
        <v>2024</v>
      </c>
      <c r="H232" s="2" t="s">
        <v>143</v>
      </c>
      <c r="I232" s="19">
        <v>2024</v>
      </c>
      <c r="J232" s="2" t="s">
        <v>143</v>
      </c>
      <c r="K232" s="1" t="s">
        <v>182</v>
      </c>
      <c r="L232" s="1">
        <v>1.5E-3</v>
      </c>
      <c r="M232" s="1">
        <v>1.1870000000000001</v>
      </c>
      <c r="O232" s="1">
        <v>6.7900000000000002E-2</v>
      </c>
      <c r="P232" s="1">
        <v>2.306</v>
      </c>
      <c r="Q232" s="1">
        <v>2.5999999999999999E-2</v>
      </c>
      <c r="R232" s="1">
        <v>50</v>
      </c>
      <c r="S232" s="1">
        <v>25.6</v>
      </c>
      <c r="T232" s="1">
        <v>8.3699999999999992</v>
      </c>
      <c r="U232" s="1">
        <v>9.42</v>
      </c>
      <c r="V232" s="1">
        <v>115.5</v>
      </c>
      <c r="W232" s="1">
        <v>480.6</v>
      </c>
      <c r="X232" s="1">
        <v>9.5</v>
      </c>
      <c r="AA232" s="2" t="s">
        <v>548</v>
      </c>
      <c r="AB232" s="2">
        <v>45446</v>
      </c>
      <c r="AC232" s="2">
        <v>45434</v>
      </c>
    </row>
    <row r="233" spans="1:29" s="1" customFormat="1" ht="15.5" x14ac:dyDescent="0.35">
      <c r="A233" s="1" t="s">
        <v>0</v>
      </c>
      <c r="B233" s="1" t="s">
        <v>134</v>
      </c>
      <c r="C233" s="1">
        <v>5</v>
      </c>
      <c r="D233" s="1" t="s">
        <v>557</v>
      </c>
      <c r="E233" s="1" t="s">
        <v>558</v>
      </c>
      <c r="F233" s="2">
        <v>45432</v>
      </c>
      <c r="G233" s="19">
        <v>2024</v>
      </c>
      <c r="H233" s="2" t="s">
        <v>143</v>
      </c>
      <c r="I233" s="19">
        <v>2024</v>
      </c>
      <c r="J233" s="2" t="s">
        <v>143</v>
      </c>
      <c r="K233" s="1" t="s">
        <v>182</v>
      </c>
      <c r="L233" s="1">
        <v>3.4000000000000002E-2</v>
      </c>
      <c r="M233" s="1">
        <v>3.754</v>
      </c>
      <c r="O233" s="1">
        <v>6.1899999999999997E-2</v>
      </c>
      <c r="P233" s="1">
        <v>5.4320000000000004</v>
      </c>
      <c r="Q233" s="1">
        <v>0.158</v>
      </c>
      <c r="R233" s="1">
        <v>66</v>
      </c>
      <c r="S233" s="1">
        <v>20.9</v>
      </c>
      <c r="T233" s="1">
        <v>8.4499999999999993</v>
      </c>
      <c r="U233" s="1">
        <v>8.0399999999999991</v>
      </c>
      <c r="V233" s="1">
        <v>90.2</v>
      </c>
      <c r="W233" s="1">
        <v>572</v>
      </c>
      <c r="X233" s="1">
        <v>33.1</v>
      </c>
      <c r="Y233" s="1" t="s">
        <v>559</v>
      </c>
      <c r="AA233" s="2" t="s">
        <v>548</v>
      </c>
      <c r="AB233" s="2">
        <v>45446</v>
      </c>
      <c r="AC233" s="2">
        <v>45434</v>
      </c>
    </row>
    <row r="234" spans="1:29" s="1" customFormat="1" ht="15.5" x14ac:dyDescent="0.35">
      <c r="A234" s="1" t="s">
        <v>0</v>
      </c>
      <c r="B234" s="1" t="s">
        <v>138</v>
      </c>
      <c r="C234" s="1">
        <v>6</v>
      </c>
      <c r="D234" s="1" t="s">
        <v>560</v>
      </c>
      <c r="E234" s="1" t="s">
        <v>561</v>
      </c>
      <c r="F234" s="2">
        <v>45432</v>
      </c>
      <c r="G234" s="19">
        <v>2024</v>
      </c>
      <c r="H234" s="2" t="s">
        <v>143</v>
      </c>
      <c r="I234" s="19">
        <v>2024</v>
      </c>
      <c r="J234" s="2" t="s">
        <v>143</v>
      </c>
      <c r="K234" s="1" t="s">
        <v>182</v>
      </c>
      <c r="L234" s="1">
        <v>3.5000000000000003E-2</v>
      </c>
      <c r="M234" s="1">
        <v>2.95</v>
      </c>
      <c r="O234" s="1">
        <v>6.88E-2</v>
      </c>
      <c r="P234" s="1">
        <v>4.782</v>
      </c>
      <c r="Q234" s="1">
        <v>0.20399999999999999</v>
      </c>
      <c r="R234" s="1">
        <v>44</v>
      </c>
      <c r="S234" s="1">
        <v>22.1</v>
      </c>
      <c r="T234" s="1">
        <v>8.41</v>
      </c>
      <c r="U234" s="1">
        <v>7.92</v>
      </c>
      <c r="V234" s="1">
        <v>90.9</v>
      </c>
      <c r="W234" s="1">
        <v>538</v>
      </c>
      <c r="X234" s="1">
        <v>44.8</v>
      </c>
      <c r="AA234" s="2" t="s">
        <v>548</v>
      </c>
      <c r="AB234" s="2">
        <v>45446</v>
      </c>
      <c r="AC234" s="2">
        <v>45434</v>
      </c>
    </row>
    <row r="235" spans="1:29" s="1" customFormat="1" ht="15.5" x14ac:dyDescent="0.35">
      <c r="A235" s="1" t="s">
        <v>0</v>
      </c>
      <c r="B235" s="1" t="s">
        <v>276</v>
      </c>
      <c r="C235" s="1">
        <v>7</v>
      </c>
      <c r="D235" s="1" t="s">
        <v>562</v>
      </c>
      <c r="E235" s="1" t="s">
        <v>563</v>
      </c>
      <c r="F235" s="2">
        <v>45432</v>
      </c>
      <c r="G235" s="19">
        <v>2024</v>
      </c>
      <c r="H235" s="2" t="s">
        <v>143</v>
      </c>
      <c r="I235" s="19">
        <v>2024</v>
      </c>
      <c r="J235" s="2" t="s">
        <v>143</v>
      </c>
      <c r="K235" s="1" t="s">
        <v>182</v>
      </c>
      <c r="L235" s="1">
        <v>0.05</v>
      </c>
      <c r="M235" s="1">
        <v>3.59</v>
      </c>
      <c r="O235" s="1">
        <v>5.6899999999999999E-2</v>
      </c>
      <c r="P235" s="1">
        <v>4.6079999999999997</v>
      </c>
      <c r="Q235" s="1">
        <v>0.2</v>
      </c>
      <c r="R235" s="1">
        <v>22</v>
      </c>
      <c r="S235" s="1">
        <v>22.6</v>
      </c>
      <c r="T235" s="1">
        <v>8.8699999999999992</v>
      </c>
      <c r="U235" s="1">
        <v>7.59</v>
      </c>
      <c r="V235" s="1">
        <v>88.4</v>
      </c>
      <c r="W235" s="1">
        <v>536</v>
      </c>
      <c r="X235" s="1">
        <v>45.8</v>
      </c>
      <c r="AA235" s="2" t="s">
        <v>548</v>
      </c>
      <c r="AB235" s="2">
        <v>45446</v>
      </c>
      <c r="AC235" s="2">
        <v>45434</v>
      </c>
    </row>
    <row r="236" spans="1:29" s="1" customFormat="1" ht="15.5" x14ac:dyDescent="0.35">
      <c r="A236" s="1" t="s">
        <v>0</v>
      </c>
      <c r="B236" s="1" t="s">
        <v>564</v>
      </c>
      <c r="C236" s="1" t="s">
        <v>482</v>
      </c>
      <c r="D236" s="1" t="s">
        <v>565</v>
      </c>
      <c r="E236" s="1" t="s">
        <v>566</v>
      </c>
      <c r="F236" s="2">
        <v>45432</v>
      </c>
      <c r="G236" s="19">
        <v>2024</v>
      </c>
      <c r="H236" s="2" t="s">
        <v>143</v>
      </c>
      <c r="I236" s="19">
        <v>2024</v>
      </c>
      <c r="J236" s="2" t="s">
        <v>143</v>
      </c>
      <c r="K236" s="1" t="s">
        <v>182</v>
      </c>
      <c r="L236" s="1">
        <v>1.5E-3</v>
      </c>
      <c r="M236" s="1">
        <v>0.03</v>
      </c>
      <c r="O236" s="1">
        <v>3.78E-2</v>
      </c>
      <c r="Y236" s="1" t="s">
        <v>567</v>
      </c>
      <c r="AA236" s="2" t="s">
        <v>548</v>
      </c>
      <c r="AB236" s="2"/>
      <c r="AC236" s="2">
        <v>45434</v>
      </c>
    </row>
    <row r="237" spans="1:29" s="1" customFormat="1" ht="15.5" x14ac:dyDescent="0.35">
      <c r="A237" s="1" t="s">
        <v>0</v>
      </c>
      <c r="B237" s="1" t="s">
        <v>540</v>
      </c>
      <c r="C237" s="1" t="s">
        <v>463</v>
      </c>
      <c r="D237" s="1" t="s">
        <v>568</v>
      </c>
      <c r="E237" s="1" t="s">
        <v>569</v>
      </c>
      <c r="F237" s="2">
        <v>45432</v>
      </c>
      <c r="G237" s="19">
        <v>2024</v>
      </c>
      <c r="H237" s="2" t="s">
        <v>143</v>
      </c>
      <c r="I237" s="19">
        <v>2024</v>
      </c>
      <c r="J237" s="2" t="s">
        <v>143</v>
      </c>
      <c r="K237" s="1" t="s">
        <v>182</v>
      </c>
      <c r="L237" s="1">
        <v>8.0000000000000002E-3</v>
      </c>
      <c r="M237" s="1">
        <v>4.327</v>
      </c>
      <c r="O237" s="1">
        <v>4.53E-2</v>
      </c>
      <c r="P237" s="1">
        <v>6.3869999999999996</v>
      </c>
      <c r="Q237" s="1">
        <v>5.0000000000000001E-3</v>
      </c>
      <c r="R237" s="1">
        <v>58</v>
      </c>
      <c r="S237" s="1">
        <v>20</v>
      </c>
      <c r="T237" s="1">
        <v>8.5299999999999994</v>
      </c>
      <c r="U237" s="1">
        <v>9.24</v>
      </c>
      <c r="V237" s="1">
        <v>101.9</v>
      </c>
      <c r="W237" s="1">
        <v>638</v>
      </c>
      <c r="X237" s="1">
        <v>3.4</v>
      </c>
      <c r="Y237" s="1" t="s">
        <v>543</v>
      </c>
      <c r="AA237" s="2" t="s">
        <v>548</v>
      </c>
      <c r="AB237" s="2">
        <v>45446</v>
      </c>
      <c r="AC237" s="2">
        <v>45434</v>
      </c>
    </row>
    <row r="238" spans="1:29" s="1" customFormat="1" ht="15.5" x14ac:dyDescent="0.35">
      <c r="A238" s="1" t="s">
        <v>0</v>
      </c>
      <c r="B238" s="1" t="s">
        <v>120</v>
      </c>
      <c r="C238" s="1">
        <v>1</v>
      </c>
      <c r="D238" s="1" t="s">
        <v>570</v>
      </c>
      <c r="E238" s="1" t="s">
        <v>571</v>
      </c>
      <c r="F238" s="2">
        <v>45460</v>
      </c>
      <c r="G238" s="19">
        <v>2024</v>
      </c>
      <c r="H238" s="2" t="s">
        <v>181</v>
      </c>
      <c r="I238" s="19">
        <v>2024</v>
      </c>
      <c r="J238" s="2" t="s">
        <v>143</v>
      </c>
      <c r="K238" s="1" t="s">
        <v>182</v>
      </c>
      <c r="L238" s="1">
        <v>1.6E-2</v>
      </c>
      <c r="M238" s="1">
        <v>4.1950000000000003</v>
      </c>
      <c r="O238" s="1">
        <v>3.8399999999999997E-2</v>
      </c>
      <c r="P238" s="1">
        <v>4.3650000000000002</v>
      </c>
      <c r="Q238" s="1">
        <v>3.1E-2</v>
      </c>
      <c r="R238" s="1">
        <v>58</v>
      </c>
      <c r="S238" s="1">
        <v>22.4</v>
      </c>
      <c r="T238" s="1">
        <v>8.58</v>
      </c>
      <c r="U238" s="1">
        <v>8.34</v>
      </c>
      <c r="V238" s="1">
        <v>96.8</v>
      </c>
      <c r="W238" s="1">
        <v>638</v>
      </c>
      <c r="X238" s="1">
        <v>4.42</v>
      </c>
      <c r="AA238" s="2">
        <v>45489</v>
      </c>
      <c r="AB238" s="2">
        <v>45517</v>
      </c>
      <c r="AC238" s="2">
        <v>45469</v>
      </c>
    </row>
    <row r="239" spans="1:29" s="1" customFormat="1" ht="15.5" x14ac:dyDescent="0.35">
      <c r="A239" s="1" t="s">
        <v>0</v>
      </c>
      <c r="B239" s="1" t="s">
        <v>124</v>
      </c>
      <c r="C239" s="1">
        <v>2</v>
      </c>
      <c r="D239" s="1" t="s">
        <v>572</v>
      </c>
      <c r="E239" s="1" t="s">
        <v>573</v>
      </c>
      <c r="F239" s="2">
        <v>45460</v>
      </c>
      <c r="G239" s="19">
        <v>2024</v>
      </c>
      <c r="H239" s="2" t="s">
        <v>181</v>
      </c>
      <c r="I239" s="19">
        <v>2024</v>
      </c>
      <c r="J239" s="2" t="s">
        <v>143</v>
      </c>
      <c r="K239" s="1" t="s">
        <v>182</v>
      </c>
      <c r="L239" s="1">
        <v>3.0000000000000001E-3</v>
      </c>
      <c r="M239" s="1">
        <v>2.5859999999999999</v>
      </c>
      <c r="O239" s="1">
        <v>5.3699999999999998E-2</v>
      </c>
      <c r="P239" s="1">
        <v>3.2269999999999999</v>
      </c>
      <c r="Q239" s="1">
        <v>5.0000000000000001E-3</v>
      </c>
      <c r="R239" s="1">
        <v>32</v>
      </c>
      <c r="S239" s="1">
        <v>24.5</v>
      </c>
      <c r="T239" s="1">
        <v>8.0500000000000007</v>
      </c>
      <c r="U239" s="1">
        <v>12.53</v>
      </c>
      <c r="V239" s="1">
        <v>149.80000000000001</v>
      </c>
      <c r="W239" s="1">
        <v>484</v>
      </c>
      <c r="X239" s="1">
        <v>4.68</v>
      </c>
      <c r="AA239" s="2">
        <v>45489</v>
      </c>
      <c r="AB239" s="2">
        <v>45517</v>
      </c>
      <c r="AC239" s="2">
        <v>45469</v>
      </c>
    </row>
    <row r="240" spans="1:29" s="1" customFormat="1" ht="15.5" x14ac:dyDescent="0.35">
      <c r="A240" s="1" t="s">
        <v>0</v>
      </c>
      <c r="B240" s="1" t="s">
        <v>9</v>
      </c>
      <c r="C240" s="1">
        <v>3</v>
      </c>
      <c r="D240" s="1" t="s">
        <v>574</v>
      </c>
      <c r="E240" s="1" t="s">
        <v>575</v>
      </c>
      <c r="F240" s="2">
        <v>45460</v>
      </c>
      <c r="G240" s="19">
        <v>2024</v>
      </c>
      <c r="H240" s="2" t="s">
        <v>181</v>
      </c>
      <c r="I240" s="19">
        <v>2024</v>
      </c>
      <c r="J240" s="2" t="s">
        <v>143</v>
      </c>
      <c r="K240" s="1" t="s">
        <v>182</v>
      </c>
      <c r="L240" s="1">
        <v>5.0999999999999997E-2</v>
      </c>
      <c r="M240" s="1">
        <v>0.13700000000000001</v>
      </c>
      <c r="O240" s="1">
        <v>0.25580000000000003</v>
      </c>
      <c r="P240" s="1">
        <v>3.3860000000000001</v>
      </c>
      <c r="Q240" s="1">
        <v>0.13600000000000001</v>
      </c>
      <c r="R240" s="1">
        <v>16</v>
      </c>
      <c r="S240" s="1">
        <v>24</v>
      </c>
      <c r="T240" s="1">
        <v>7.96</v>
      </c>
      <c r="U240" s="1">
        <v>2.88</v>
      </c>
      <c r="V240" s="1">
        <v>35.4</v>
      </c>
      <c r="W240" s="1">
        <v>507</v>
      </c>
      <c r="X240" s="1">
        <v>91.72</v>
      </c>
      <c r="AA240" s="2">
        <v>45489</v>
      </c>
      <c r="AB240" s="2">
        <v>45517</v>
      </c>
      <c r="AC240" s="2">
        <v>45469</v>
      </c>
    </row>
    <row r="241" spans="1:29" s="1" customFormat="1" ht="15.5" x14ac:dyDescent="0.35">
      <c r="A241" s="1" t="s">
        <v>0</v>
      </c>
      <c r="B241" s="1" t="s">
        <v>131</v>
      </c>
      <c r="C241" s="1">
        <v>4</v>
      </c>
      <c r="D241" s="1" t="s">
        <v>576</v>
      </c>
      <c r="E241" s="1" t="s">
        <v>577</v>
      </c>
      <c r="F241" s="2">
        <v>45460</v>
      </c>
      <c r="G241" s="19">
        <v>2024</v>
      </c>
      <c r="H241" s="2" t="s">
        <v>181</v>
      </c>
      <c r="I241" s="19">
        <v>2024</v>
      </c>
      <c r="J241" s="2" t="s">
        <v>143</v>
      </c>
      <c r="K241" s="1" t="s">
        <v>182</v>
      </c>
      <c r="L241" s="1">
        <v>1.6E-2</v>
      </c>
      <c r="M241" s="1">
        <v>0.192</v>
      </c>
      <c r="O241" s="1">
        <v>2.4400000000000002E-2</v>
      </c>
      <c r="P241" s="1">
        <v>1.0469999999999999</v>
      </c>
      <c r="Q241" s="1">
        <v>0.05</v>
      </c>
      <c r="R241" s="1">
        <v>35</v>
      </c>
      <c r="S241" s="1">
        <v>26</v>
      </c>
      <c r="T241" s="1">
        <v>8.27</v>
      </c>
      <c r="U241" s="1">
        <v>8.56</v>
      </c>
      <c r="V241" s="1">
        <v>105.3</v>
      </c>
      <c r="W241" s="1">
        <v>499.3</v>
      </c>
      <c r="X241" s="1">
        <v>16.739999999999998</v>
      </c>
      <c r="AA241" s="2">
        <v>45489</v>
      </c>
      <c r="AB241" s="2">
        <v>45517</v>
      </c>
      <c r="AC241" s="2">
        <v>45469</v>
      </c>
    </row>
    <row r="242" spans="1:29" s="1" customFormat="1" ht="15.5" x14ac:dyDescent="0.35">
      <c r="A242" s="1" t="s">
        <v>0</v>
      </c>
      <c r="B242" s="1" t="s">
        <v>134</v>
      </c>
      <c r="C242" s="1">
        <v>5</v>
      </c>
      <c r="D242" s="1" t="s">
        <v>578</v>
      </c>
      <c r="E242" s="1" t="s">
        <v>579</v>
      </c>
      <c r="F242" s="2">
        <v>45460</v>
      </c>
      <c r="G242" s="19">
        <v>2024</v>
      </c>
      <c r="H242" s="2" t="s">
        <v>181</v>
      </c>
      <c r="I242" s="19">
        <v>2024</v>
      </c>
      <c r="J242" s="2" t="s">
        <v>143</v>
      </c>
      <c r="K242" s="1" t="s">
        <v>182</v>
      </c>
      <c r="L242" s="1">
        <v>0.122</v>
      </c>
      <c r="M242" s="1">
        <v>2.2570000000000001</v>
      </c>
      <c r="O242" s="1">
        <v>8.2299999999999998E-2</v>
      </c>
      <c r="P242" s="1">
        <v>3.7469999999999999</v>
      </c>
      <c r="Q242" s="1">
        <v>0.14699999999999999</v>
      </c>
      <c r="R242" s="1">
        <v>67</v>
      </c>
      <c r="S242" s="1">
        <v>23.4</v>
      </c>
      <c r="T242" s="1">
        <v>8.33</v>
      </c>
      <c r="U242" s="1">
        <v>6.59</v>
      </c>
      <c r="V242" s="1">
        <v>77.8</v>
      </c>
      <c r="W242" s="1">
        <v>702</v>
      </c>
      <c r="X242" s="1">
        <v>6.05</v>
      </c>
      <c r="AA242" s="2">
        <v>45489</v>
      </c>
      <c r="AB242" s="2">
        <v>45517</v>
      </c>
      <c r="AC242" s="2">
        <v>45469</v>
      </c>
    </row>
    <row r="243" spans="1:29" s="1" customFormat="1" ht="15.5" x14ac:dyDescent="0.35">
      <c r="A243" s="1" t="s">
        <v>0</v>
      </c>
      <c r="B243" s="1" t="s">
        <v>138</v>
      </c>
      <c r="C243" s="1">
        <v>6</v>
      </c>
      <c r="D243" s="1" t="s">
        <v>580</v>
      </c>
      <c r="E243" s="1" t="s">
        <v>581</v>
      </c>
      <c r="F243" s="2">
        <v>45460</v>
      </c>
      <c r="G243" s="19">
        <v>2024</v>
      </c>
      <c r="H243" s="2" t="s">
        <v>181</v>
      </c>
      <c r="I243" s="19">
        <v>2024</v>
      </c>
      <c r="J243" s="2" t="s">
        <v>143</v>
      </c>
      <c r="K243" s="1" t="s">
        <v>182</v>
      </c>
      <c r="L243" s="1">
        <v>0.153</v>
      </c>
      <c r="M243" s="1">
        <v>2.0339999999999998</v>
      </c>
      <c r="O243" s="1">
        <v>6.9800000000000001E-2</v>
      </c>
      <c r="P243" s="1">
        <v>2.7010000000000001</v>
      </c>
      <c r="Q243" s="1">
        <v>0.153</v>
      </c>
      <c r="R243" s="1">
        <v>43</v>
      </c>
      <c r="S243" s="1">
        <v>25.1</v>
      </c>
      <c r="T243" s="1">
        <v>8.26</v>
      </c>
      <c r="U243" s="1">
        <v>7.91</v>
      </c>
      <c r="V243" s="1">
        <v>96.3</v>
      </c>
      <c r="W243" s="1">
        <v>712</v>
      </c>
      <c r="X243" s="1">
        <v>4.74</v>
      </c>
      <c r="AA243" s="2">
        <v>45489</v>
      </c>
      <c r="AB243" s="2">
        <v>45517</v>
      </c>
      <c r="AC243" s="2">
        <v>45469</v>
      </c>
    </row>
    <row r="244" spans="1:29" s="1" customFormat="1" ht="15.5" x14ac:dyDescent="0.35">
      <c r="A244" s="1" t="s">
        <v>0</v>
      </c>
      <c r="B244" s="1" t="s">
        <v>276</v>
      </c>
      <c r="C244" s="1">
        <v>7</v>
      </c>
      <c r="D244" s="1" t="s">
        <v>582</v>
      </c>
      <c r="E244" s="1" t="s">
        <v>583</v>
      </c>
      <c r="F244" s="2">
        <v>45460</v>
      </c>
      <c r="G244" s="19">
        <v>2024</v>
      </c>
      <c r="H244" s="2" t="s">
        <v>181</v>
      </c>
      <c r="I244" s="19">
        <v>2024</v>
      </c>
      <c r="J244" s="2" t="s">
        <v>143</v>
      </c>
      <c r="K244" s="1" t="s">
        <v>182</v>
      </c>
      <c r="L244" s="1">
        <v>0.14299999999999999</v>
      </c>
      <c r="M244" s="1">
        <v>2.3069999999999999</v>
      </c>
      <c r="O244" s="1">
        <v>7.51E-2</v>
      </c>
      <c r="P244" s="1">
        <v>3.16</v>
      </c>
      <c r="Q244" s="1">
        <v>0.158</v>
      </c>
      <c r="R244" s="1">
        <v>70</v>
      </c>
      <c r="S244" s="1">
        <v>24.6</v>
      </c>
      <c r="T244" s="1">
        <v>8.56</v>
      </c>
      <c r="U244" s="1">
        <v>6.9</v>
      </c>
      <c r="V244" s="1">
        <v>83.8</v>
      </c>
      <c r="W244" s="1">
        <v>717</v>
      </c>
      <c r="X244" s="1">
        <v>7.08</v>
      </c>
      <c r="AA244" s="2">
        <v>45489</v>
      </c>
      <c r="AB244" s="2">
        <v>45517</v>
      </c>
      <c r="AC244" s="2">
        <v>45469</v>
      </c>
    </row>
    <row r="245" spans="1:29" s="1" customFormat="1" ht="15.5" x14ac:dyDescent="0.35">
      <c r="A245" s="1" t="s">
        <v>0</v>
      </c>
      <c r="B245" s="1" t="s">
        <v>564</v>
      </c>
      <c r="C245" s="1" t="s">
        <v>482</v>
      </c>
      <c r="D245" s="1" t="s">
        <v>584</v>
      </c>
      <c r="E245" s="1" t="s">
        <v>585</v>
      </c>
      <c r="F245" s="2">
        <v>45460</v>
      </c>
      <c r="G245" s="19">
        <v>2024</v>
      </c>
      <c r="H245" s="2" t="s">
        <v>181</v>
      </c>
      <c r="I245" s="19">
        <v>2024</v>
      </c>
      <c r="J245" s="2" t="s">
        <v>143</v>
      </c>
      <c r="K245" s="1" t="s">
        <v>182</v>
      </c>
      <c r="O245" s="1">
        <v>0.01</v>
      </c>
      <c r="AA245" s="2"/>
      <c r="AB245" s="2"/>
      <c r="AC245" s="2">
        <v>45469</v>
      </c>
    </row>
    <row r="246" spans="1:29" s="1" customFormat="1" ht="15.5" x14ac:dyDescent="0.35">
      <c r="A246" s="1" t="s">
        <v>0</v>
      </c>
      <c r="B246" s="1" t="s">
        <v>540</v>
      </c>
      <c r="C246" s="1" t="s">
        <v>463</v>
      </c>
      <c r="E246" s="1" t="s">
        <v>586</v>
      </c>
      <c r="F246" s="2">
        <v>45460</v>
      </c>
      <c r="G246" s="19">
        <v>2024</v>
      </c>
      <c r="H246" s="2" t="s">
        <v>181</v>
      </c>
      <c r="I246" s="19">
        <v>2024</v>
      </c>
      <c r="J246" s="2" t="s">
        <v>143</v>
      </c>
      <c r="K246" s="1" t="s">
        <v>182</v>
      </c>
      <c r="L246" s="1">
        <v>8.9999999999999993E-3</v>
      </c>
      <c r="M246" s="1">
        <v>3.8290000000000002</v>
      </c>
      <c r="O246" s="1">
        <v>4.19E-2</v>
      </c>
      <c r="P246" s="1">
        <v>4.609</v>
      </c>
      <c r="Q246" s="1">
        <v>3.5999999999999997E-2</v>
      </c>
      <c r="R246" s="1">
        <v>58</v>
      </c>
      <c r="S246" s="1">
        <v>22.6</v>
      </c>
      <c r="T246" s="1">
        <v>8.4499999999999993</v>
      </c>
      <c r="U246" s="1">
        <v>8.2100000000000009</v>
      </c>
      <c r="V246" s="1">
        <v>95.6</v>
      </c>
      <c r="W246" s="1">
        <v>638</v>
      </c>
      <c r="X246" s="1">
        <v>4.3600000000000003</v>
      </c>
      <c r="AA246" s="2">
        <v>45490</v>
      </c>
      <c r="AB246" s="2">
        <v>45517</v>
      </c>
      <c r="AC246" s="2">
        <v>45469</v>
      </c>
    </row>
    <row r="247" spans="1:29" s="1" customFormat="1" ht="15.5" x14ac:dyDescent="0.35">
      <c r="A247" s="1" t="s">
        <v>0</v>
      </c>
      <c r="B247" s="1" t="s">
        <v>120</v>
      </c>
      <c r="C247" s="1">
        <v>1</v>
      </c>
      <c r="D247" s="1" t="s">
        <v>587</v>
      </c>
      <c r="E247" s="1" t="s">
        <v>588</v>
      </c>
      <c r="F247" s="2">
        <v>45488</v>
      </c>
      <c r="G247" s="19">
        <v>2024</v>
      </c>
      <c r="H247" s="2" t="s">
        <v>181</v>
      </c>
      <c r="I247" s="19">
        <v>2024</v>
      </c>
      <c r="J247" s="2" t="s">
        <v>181</v>
      </c>
      <c r="K247" s="1" t="s">
        <v>182</v>
      </c>
      <c r="L247" s="1">
        <v>1.4999999999999999E-2</v>
      </c>
      <c r="M247" s="1">
        <v>1.228</v>
      </c>
      <c r="O247" s="1">
        <v>3.6200000000000003E-2</v>
      </c>
      <c r="P247" s="1">
        <v>1.4019999999999999</v>
      </c>
      <c r="Q247" s="1">
        <v>5.0000000000000001E-3</v>
      </c>
      <c r="R247" s="1">
        <v>60</v>
      </c>
      <c r="S247" s="1">
        <v>23.3</v>
      </c>
      <c r="T247" s="1">
        <v>8.1999999999999993</v>
      </c>
      <c r="U247" s="1">
        <v>7.85</v>
      </c>
      <c r="V247" s="1">
        <v>92.3</v>
      </c>
      <c r="W247" s="1">
        <v>563</v>
      </c>
      <c r="X247" s="1">
        <v>2.75</v>
      </c>
      <c r="AA247" s="2">
        <v>45509</v>
      </c>
      <c r="AB247" s="2">
        <v>45519</v>
      </c>
      <c r="AC247" s="2">
        <v>45511</v>
      </c>
    </row>
    <row r="248" spans="1:29" s="1" customFormat="1" ht="15.5" x14ac:dyDescent="0.35">
      <c r="A248" s="1" t="s">
        <v>0</v>
      </c>
      <c r="B248" s="1" t="s">
        <v>124</v>
      </c>
      <c r="C248" s="1">
        <v>2</v>
      </c>
      <c r="D248" s="1" t="s">
        <v>589</v>
      </c>
      <c r="E248" s="1" t="s">
        <v>590</v>
      </c>
      <c r="F248" s="2">
        <v>45488</v>
      </c>
      <c r="G248" s="19">
        <v>2024</v>
      </c>
      <c r="H248" s="2" t="s">
        <v>181</v>
      </c>
      <c r="I248" s="19">
        <v>2024</v>
      </c>
      <c r="J248" s="2" t="s">
        <v>181</v>
      </c>
      <c r="K248" s="1" t="s">
        <v>182</v>
      </c>
      <c r="L248" s="1">
        <v>1.5E-3</v>
      </c>
      <c r="M248" s="1">
        <v>1.0609999999999999</v>
      </c>
      <c r="O248" s="1">
        <v>8.0600000000000005E-2</v>
      </c>
      <c r="P248" s="1">
        <v>2.306</v>
      </c>
      <c r="Q248" s="1">
        <v>5.0000000000000001E-3</v>
      </c>
      <c r="R248" s="1">
        <v>55</v>
      </c>
      <c r="S248" s="1">
        <v>25.4</v>
      </c>
      <c r="T248" s="1">
        <v>7.77</v>
      </c>
      <c r="U248" s="1">
        <v>7.36</v>
      </c>
      <c r="V248" s="1">
        <v>89.8</v>
      </c>
      <c r="W248" s="1">
        <v>499.2</v>
      </c>
      <c r="X248" s="1">
        <v>2.1</v>
      </c>
      <c r="AA248" s="2">
        <v>45509</v>
      </c>
      <c r="AB248" s="2">
        <v>45519</v>
      </c>
      <c r="AC248" s="2">
        <v>45511</v>
      </c>
    </row>
    <row r="249" spans="1:29" s="1" customFormat="1" ht="15.5" x14ac:dyDescent="0.35">
      <c r="A249" s="1" t="s">
        <v>0</v>
      </c>
      <c r="B249" s="1" t="s">
        <v>131</v>
      </c>
      <c r="C249" s="1">
        <v>4</v>
      </c>
      <c r="D249" s="1" t="s">
        <v>591</v>
      </c>
      <c r="E249" s="1" t="s">
        <v>592</v>
      </c>
      <c r="F249" s="2">
        <v>45488</v>
      </c>
      <c r="G249" s="19">
        <v>2024</v>
      </c>
      <c r="H249" s="2" t="s">
        <v>181</v>
      </c>
      <c r="I249" s="19">
        <v>2024</v>
      </c>
      <c r="J249" s="2" t="s">
        <v>181</v>
      </c>
      <c r="K249" s="1" t="s">
        <v>182</v>
      </c>
      <c r="L249" s="1">
        <v>1.5E-3</v>
      </c>
      <c r="M249" s="1">
        <v>0.03</v>
      </c>
      <c r="O249" s="1">
        <v>2.7699999999999999E-2</v>
      </c>
      <c r="P249" s="1">
        <v>1.988</v>
      </c>
      <c r="Q249" s="1">
        <v>5.8999999999999997E-2</v>
      </c>
      <c r="R249" s="1">
        <v>29</v>
      </c>
      <c r="S249" s="1">
        <v>25.3</v>
      </c>
      <c r="T249" s="1">
        <v>7.85</v>
      </c>
      <c r="U249" s="1">
        <v>6.8</v>
      </c>
      <c r="V249" s="1">
        <v>83</v>
      </c>
      <c r="W249" s="1">
        <v>472.5</v>
      </c>
      <c r="X249" s="1">
        <v>8.4</v>
      </c>
      <c r="AA249" s="2">
        <v>45509</v>
      </c>
      <c r="AB249" s="2">
        <v>45519</v>
      </c>
      <c r="AC249" s="2">
        <v>45511</v>
      </c>
    </row>
    <row r="250" spans="1:29" s="1" customFormat="1" ht="15.5" x14ac:dyDescent="0.35">
      <c r="A250" s="1" t="s">
        <v>0</v>
      </c>
      <c r="B250" s="1" t="s">
        <v>134</v>
      </c>
      <c r="C250" s="1">
        <v>5</v>
      </c>
      <c r="D250" s="1" t="s">
        <v>593</v>
      </c>
      <c r="E250" s="1" t="s">
        <v>594</v>
      </c>
      <c r="F250" s="2">
        <v>45488</v>
      </c>
      <c r="G250" s="19">
        <v>2024</v>
      </c>
      <c r="H250" s="2" t="s">
        <v>181</v>
      </c>
      <c r="I250" s="19">
        <v>2024</v>
      </c>
      <c r="J250" s="2" t="s">
        <v>181</v>
      </c>
      <c r="K250" s="1" t="s">
        <v>182</v>
      </c>
      <c r="L250" s="1">
        <v>0.11799999999999999</v>
      </c>
      <c r="M250" s="1">
        <v>4.827</v>
      </c>
      <c r="O250" s="1">
        <v>7.5300000000000006E-2</v>
      </c>
      <c r="P250" s="1">
        <v>6.0069999999999997</v>
      </c>
      <c r="Q250" s="1">
        <v>0.21099999999999999</v>
      </c>
      <c r="R250" s="1">
        <v>55</v>
      </c>
      <c r="S250" s="1">
        <v>24</v>
      </c>
      <c r="T250" s="1">
        <v>8.0500000000000007</v>
      </c>
      <c r="U250" s="1">
        <v>6.96</v>
      </c>
      <c r="V250" s="1">
        <v>83</v>
      </c>
      <c r="W250" s="1">
        <v>545</v>
      </c>
      <c r="X250" s="1">
        <v>13.7</v>
      </c>
      <c r="AA250" s="2">
        <v>45509</v>
      </c>
      <c r="AB250" s="2">
        <v>45519</v>
      </c>
      <c r="AC250" s="2">
        <v>45511</v>
      </c>
    </row>
    <row r="251" spans="1:29" s="1" customFormat="1" ht="15.5" x14ac:dyDescent="0.35">
      <c r="A251" s="1" t="s">
        <v>0</v>
      </c>
      <c r="B251" s="1" t="s">
        <v>138</v>
      </c>
      <c r="C251" s="1">
        <v>6</v>
      </c>
      <c r="D251" s="1" t="s">
        <v>595</v>
      </c>
      <c r="E251" s="1" t="s">
        <v>596</v>
      </c>
      <c r="F251" s="2">
        <v>45488</v>
      </c>
      <c r="G251" s="19">
        <v>2024</v>
      </c>
      <c r="H251" s="2" t="s">
        <v>181</v>
      </c>
      <c r="I251" s="19">
        <v>2024</v>
      </c>
      <c r="J251" s="2" t="s">
        <v>181</v>
      </c>
      <c r="K251" s="1" t="s">
        <v>182</v>
      </c>
      <c r="L251" s="1">
        <v>0.106</v>
      </c>
      <c r="M251" s="1">
        <v>4.6980000000000004</v>
      </c>
      <c r="O251" s="1">
        <v>7.5399999999999995E-2</v>
      </c>
      <c r="P251" s="1">
        <v>5.7709999999999999</v>
      </c>
      <c r="Q251" s="1">
        <v>0.21099999999999999</v>
      </c>
      <c r="R251" s="1">
        <v>50</v>
      </c>
      <c r="S251" s="1">
        <v>24.3</v>
      </c>
      <c r="T251" s="1">
        <v>8.15</v>
      </c>
      <c r="U251" s="1">
        <v>7.39</v>
      </c>
      <c r="V251" s="1">
        <v>88.4</v>
      </c>
      <c r="W251" s="1">
        <v>543</v>
      </c>
      <c r="X251" s="1">
        <v>15.7</v>
      </c>
      <c r="AA251" s="2">
        <v>45509</v>
      </c>
      <c r="AB251" s="2">
        <v>45519</v>
      </c>
      <c r="AC251" s="2">
        <v>45512</v>
      </c>
    </row>
    <row r="252" spans="1:29" s="1" customFormat="1" ht="15.5" x14ac:dyDescent="0.35">
      <c r="A252" s="1" t="s">
        <v>0</v>
      </c>
      <c r="B252" s="1" t="s">
        <v>276</v>
      </c>
      <c r="C252" s="1">
        <v>7</v>
      </c>
      <c r="D252" s="1" t="s">
        <v>597</v>
      </c>
      <c r="E252" s="1" t="s">
        <v>598</v>
      </c>
      <c r="F252" s="2">
        <v>45488</v>
      </c>
      <c r="G252" s="19">
        <v>2024</v>
      </c>
      <c r="H252" s="2" t="s">
        <v>181</v>
      </c>
      <c r="I252" s="19">
        <v>2024</v>
      </c>
      <c r="J252" s="2" t="s">
        <v>181</v>
      </c>
      <c r="K252" s="1" t="s">
        <v>182</v>
      </c>
      <c r="L252" s="1">
        <v>0.11700000000000001</v>
      </c>
      <c r="M252" s="1">
        <v>4.9550000000000001</v>
      </c>
      <c r="O252" s="1">
        <v>7.0300000000000001E-2</v>
      </c>
      <c r="P252" s="1">
        <v>5.7119999999999997</v>
      </c>
      <c r="Q252" s="1">
        <v>0.19900000000000001</v>
      </c>
      <c r="R252" s="1">
        <v>45</v>
      </c>
      <c r="S252" s="1">
        <v>24.5</v>
      </c>
      <c r="T252" s="1">
        <v>8.1</v>
      </c>
      <c r="U252" s="1">
        <v>7.23</v>
      </c>
      <c r="V252" s="1">
        <v>86.9</v>
      </c>
      <c r="W252" s="1">
        <v>542</v>
      </c>
      <c r="X252" s="1">
        <v>13.6</v>
      </c>
      <c r="AA252" s="2">
        <v>45509</v>
      </c>
      <c r="AB252" s="11">
        <v>45519</v>
      </c>
      <c r="AC252" s="2">
        <v>45512</v>
      </c>
    </row>
    <row r="253" spans="1:29" s="1" customFormat="1" ht="15.5" x14ac:dyDescent="0.35">
      <c r="A253" s="1" t="s">
        <v>0</v>
      </c>
      <c r="B253" s="1" t="s">
        <v>540</v>
      </c>
      <c r="C253" s="1" t="s">
        <v>463</v>
      </c>
      <c r="D253" s="1" t="s">
        <v>599</v>
      </c>
      <c r="E253" s="1" t="s">
        <v>600</v>
      </c>
      <c r="F253" s="2">
        <v>45488</v>
      </c>
      <c r="G253" s="19">
        <v>2024</v>
      </c>
      <c r="H253" s="2" t="s">
        <v>181</v>
      </c>
      <c r="I253" s="19">
        <v>2024</v>
      </c>
      <c r="J253" s="2" t="s">
        <v>181</v>
      </c>
      <c r="K253" s="1" t="s">
        <v>182</v>
      </c>
      <c r="L253" s="1">
        <v>1.2999999999999999E-2</v>
      </c>
      <c r="M253" s="1">
        <v>1.1870000000000001</v>
      </c>
      <c r="O253" s="1">
        <v>3.8199999999999998E-2</v>
      </c>
      <c r="R253" s="1">
        <v>60</v>
      </c>
      <c r="S253" s="1">
        <v>23.2</v>
      </c>
      <c r="T253" s="1">
        <v>8.2100000000000009</v>
      </c>
      <c r="U253" s="1">
        <v>7.9</v>
      </c>
      <c r="V253" s="1">
        <v>92.8</v>
      </c>
      <c r="W253" s="1">
        <v>561</v>
      </c>
      <c r="X253" s="1">
        <v>8</v>
      </c>
      <c r="Y253" s="1" t="s">
        <v>601</v>
      </c>
      <c r="AA253" s="2">
        <v>45509</v>
      </c>
      <c r="AB253" s="2"/>
      <c r="AC253" s="2">
        <v>45512</v>
      </c>
    </row>
    <row r="254" spans="1:29" s="1" customFormat="1" ht="15.5" x14ac:dyDescent="0.35">
      <c r="A254" s="1" t="s">
        <v>0</v>
      </c>
      <c r="B254" s="1" t="s">
        <v>124</v>
      </c>
      <c r="C254" s="1">
        <v>2</v>
      </c>
      <c r="D254" s="1" t="s">
        <v>602</v>
      </c>
      <c r="E254" s="1" t="s">
        <v>603</v>
      </c>
      <c r="F254" s="2">
        <v>45523</v>
      </c>
      <c r="G254" s="19">
        <v>2024</v>
      </c>
      <c r="H254" s="2" t="s">
        <v>181</v>
      </c>
      <c r="I254" s="19">
        <v>2024</v>
      </c>
      <c r="J254" s="2" t="s">
        <v>181</v>
      </c>
      <c r="K254" s="1" t="s">
        <v>182</v>
      </c>
      <c r="L254" s="1">
        <v>4.0000000000000001E-3</v>
      </c>
      <c r="M254" s="1">
        <v>0.03</v>
      </c>
      <c r="O254" s="1">
        <v>6.2100000000000002E-2</v>
      </c>
      <c r="P254" s="1">
        <v>0.66800000000000004</v>
      </c>
      <c r="Q254" s="1">
        <v>0.01</v>
      </c>
      <c r="R254" s="1">
        <v>21</v>
      </c>
      <c r="S254" s="1">
        <v>23.3</v>
      </c>
      <c r="T254" s="1">
        <v>7.76</v>
      </c>
      <c r="U254" s="1">
        <v>6.38</v>
      </c>
      <c r="V254" s="1">
        <v>74.8</v>
      </c>
      <c r="W254" s="1">
        <v>441.4</v>
      </c>
      <c r="X254" s="1">
        <v>6.62</v>
      </c>
      <c r="AA254" s="2"/>
      <c r="AB254" s="2">
        <v>45555</v>
      </c>
      <c r="AC254" s="2"/>
    </row>
    <row r="255" spans="1:29" s="1" customFormat="1" ht="15.5" x14ac:dyDescent="0.35">
      <c r="A255" s="1" t="s">
        <v>0</v>
      </c>
      <c r="B255" s="1" t="s">
        <v>131</v>
      </c>
      <c r="C255" s="1">
        <v>4</v>
      </c>
      <c r="D255" s="1" t="s">
        <v>604</v>
      </c>
      <c r="E255" s="1" t="s">
        <v>605</v>
      </c>
      <c r="F255" s="2">
        <v>45523</v>
      </c>
      <c r="G255" s="19">
        <v>2024</v>
      </c>
      <c r="H255" s="2" t="s">
        <v>181</v>
      </c>
      <c r="I255" s="19">
        <v>2024</v>
      </c>
      <c r="J255" s="2" t="s">
        <v>181</v>
      </c>
      <c r="K255" s="1" t="s">
        <v>182</v>
      </c>
      <c r="L255" s="1">
        <v>1.5E-3</v>
      </c>
      <c r="M255" s="1">
        <v>0.03</v>
      </c>
      <c r="O255" s="1">
        <v>2.1999999999999999E-2</v>
      </c>
      <c r="P255" s="1">
        <v>1.1599999999999999</v>
      </c>
      <c r="Q255" s="1">
        <v>0.02</v>
      </c>
      <c r="R255" s="1">
        <v>18</v>
      </c>
      <c r="S255" s="1">
        <v>22.4</v>
      </c>
      <c r="T255" s="1">
        <v>7.7</v>
      </c>
      <c r="U255" s="1">
        <v>6.63</v>
      </c>
      <c r="V255" s="1">
        <v>76.7</v>
      </c>
      <c r="W255" s="1">
        <v>457.6</v>
      </c>
      <c r="X255" s="1">
        <v>6.98</v>
      </c>
      <c r="AA255" s="2"/>
      <c r="AB255" s="2">
        <v>45555</v>
      </c>
      <c r="AC255" s="2"/>
    </row>
    <row r="256" spans="1:29" s="1" customFormat="1" ht="15.5" x14ac:dyDescent="0.35">
      <c r="A256" s="1" t="s">
        <v>0</v>
      </c>
      <c r="B256" s="1" t="s">
        <v>134</v>
      </c>
      <c r="C256" s="1">
        <v>5</v>
      </c>
      <c r="D256" s="1" t="s">
        <v>606</v>
      </c>
      <c r="E256" s="1" t="s">
        <v>607</v>
      </c>
      <c r="F256" s="2">
        <v>45523</v>
      </c>
      <c r="G256" s="19">
        <v>2024</v>
      </c>
      <c r="H256" s="2" t="s">
        <v>181</v>
      </c>
      <c r="I256" s="19">
        <v>2024</v>
      </c>
      <c r="J256" s="2" t="s">
        <v>181</v>
      </c>
      <c r="K256" s="1" t="s">
        <v>182</v>
      </c>
      <c r="L256" s="1">
        <v>0.20300000000000001</v>
      </c>
      <c r="M256" s="1">
        <v>0.94499999999999995</v>
      </c>
      <c r="O256" s="1">
        <v>9.2899999999999996E-2</v>
      </c>
      <c r="P256" s="1">
        <v>1.496</v>
      </c>
      <c r="Q256" s="1">
        <v>0.26900000000000002</v>
      </c>
      <c r="R256" s="1">
        <v>37</v>
      </c>
      <c r="S256" s="1">
        <v>22</v>
      </c>
      <c r="T256" s="1">
        <v>7.88</v>
      </c>
      <c r="U256" s="1">
        <v>6.42</v>
      </c>
      <c r="V256" s="1">
        <v>73.5</v>
      </c>
      <c r="W256" s="1">
        <v>382.4</v>
      </c>
      <c r="X256" s="1">
        <v>7.86</v>
      </c>
      <c r="AA256" s="2"/>
      <c r="AB256" s="2">
        <v>45555</v>
      </c>
      <c r="AC256" s="2"/>
    </row>
    <row r="257" spans="1:29" s="1" customFormat="1" ht="15.5" x14ac:dyDescent="0.35">
      <c r="A257" s="1" t="s">
        <v>0</v>
      </c>
      <c r="B257" s="1" t="s">
        <v>138</v>
      </c>
      <c r="C257" s="1">
        <v>6</v>
      </c>
      <c r="D257" s="1" t="s">
        <v>608</v>
      </c>
      <c r="E257" s="1" t="s">
        <v>609</v>
      </c>
      <c r="F257" s="2">
        <v>45523</v>
      </c>
      <c r="G257" s="19">
        <v>2024</v>
      </c>
      <c r="H257" s="2" t="s">
        <v>181</v>
      </c>
      <c r="I257" s="19">
        <v>2024</v>
      </c>
      <c r="J257" s="2" t="s">
        <v>181</v>
      </c>
      <c r="K257" s="1" t="s">
        <v>182</v>
      </c>
      <c r="L257" s="1">
        <v>0.23499999999999999</v>
      </c>
      <c r="M257" s="1">
        <v>0.81799999999999995</v>
      </c>
      <c r="O257" s="1">
        <v>9.8299999999999998E-2</v>
      </c>
      <c r="P257" s="1">
        <v>2.0139999999999998</v>
      </c>
      <c r="Q257" s="1">
        <v>0.26100000000000001</v>
      </c>
      <c r="R257" s="1">
        <v>56</v>
      </c>
      <c r="S257" s="1">
        <v>22.7</v>
      </c>
      <c r="T257" s="1">
        <v>7.96</v>
      </c>
      <c r="U257" s="1">
        <v>7.57</v>
      </c>
      <c r="V257" s="1">
        <v>88</v>
      </c>
      <c r="W257" s="1">
        <v>607</v>
      </c>
      <c r="X257" s="1">
        <v>9.2200000000000006</v>
      </c>
      <c r="AA257" s="2"/>
      <c r="AB257" s="2">
        <v>45555</v>
      </c>
      <c r="AC257" s="2"/>
    </row>
    <row r="258" spans="1:29" s="1" customFormat="1" ht="15.5" x14ac:dyDescent="0.35">
      <c r="A258" s="1" t="s">
        <v>0</v>
      </c>
      <c r="B258" s="1" t="s">
        <v>276</v>
      </c>
      <c r="C258" s="1">
        <v>7</v>
      </c>
      <c r="D258" s="1" t="s">
        <v>610</v>
      </c>
      <c r="E258" s="1" t="s">
        <v>611</v>
      </c>
      <c r="F258" s="2">
        <v>45523</v>
      </c>
      <c r="G258" s="19">
        <v>2024</v>
      </c>
      <c r="H258" s="2" t="s">
        <v>181</v>
      </c>
      <c r="I258" s="19">
        <v>2024</v>
      </c>
      <c r="J258" s="2" t="s">
        <v>181</v>
      </c>
      <c r="K258" s="1" t="s">
        <v>182</v>
      </c>
      <c r="L258" s="1">
        <v>0.191</v>
      </c>
      <c r="M258" s="1">
        <v>0.86499999999999999</v>
      </c>
      <c r="O258" s="1">
        <v>0.1013</v>
      </c>
      <c r="P258" s="1">
        <v>1.593</v>
      </c>
      <c r="Q258" s="1">
        <v>0.27400000000000002</v>
      </c>
      <c r="R258" s="1">
        <v>41</v>
      </c>
      <c r="S258" s="1">
        <v>22.7</v>
      </c>
      <c r="T258" s="1">
        <v>7.94</v>
      </c>
      <c r="U258" s="1">
        <v>6.94</v>
      </c>
      <c r="V258" s="1">
        <v>80</v>
      </c>
      <c r="W258" s="1">
        <v>635</v>
      </c>
      <c r="X258" s="1">
        <v>10.96</v>
      </c>
      <c r="AA258" s="2"/>
      <c r="AB258" s="2">
        <v>45555</v>
      </c>
      <c r="AC258" s="2"/>
    </row>
    <row r="259" spans="1:29" s="1" customFormat="1" ht="15.5" x14ac:dyDescent="0.35">
      <c r="A259" s="1" t="s">
        <v>0</v>
      </c>
      <c r="B259" s="1" t="s">
        <v>540</v>
      </c>
      <c r="C259" s="1" t="s">
        <v>463</v>
      </c>
      <c r="D259" s="1" t="s">
        <v>612</v>
      </c>
      <c r="E259" s="1" t="s">
        <v>613</v>
      </c>
      <c r="F259" s="2">
        <v>45523</v>
      </c>
      <c r="G259" s="19">
        <v>2024</v>
      </c>
      <c r="H259" s="2" t="s">
        <v>181</v>
      </c>
      <c r="I259" s="19">
        <v>2024</v>
      </c>
      <c r="J259" s="2" t="s">
        <v>181</v>
      </c>
      <c r="K259" s="1" t="s">
        <v>182</v>
      </c>
      <c r="L259" s="1">
        <v>0.20100000000000001</v>
      </c>
      <c r="M259" s="1">
        <v>0.86699999999999999</v>
      </c>
      <c r="O259" s="1">
        <v>0.85650000000000004</v>
      </c>
      <c r="P259" s="1">
        <v>1.3380000000000001</v>
      </c>
      <c r="Q259" s="1">
        <v>0.28599999999999998</v>
      </c>
      <c r="R259" s="1">
        <v>41</v>
      </c>
      <c r="S259" s="1">
        <v>22.8</v>
      </c>
      <c r="T259" s="1">
        <v>7.92</v>
      </c>
      <c r="U259" s="1">
        <v>6.99</v>
      </c>
      <c r="V259" s="1">
        <v>81.400000000000006</v>
      </c>
      <c r="W259" s="1">
        <v>636</v>
      </c>
      <c r="X259" s="1">
        <v>11.36</v>
      </c>
      <c r="Y259" s="1" t="s">
        <v>614</v>
      </c>
      <c r="AA259" s="2"/>
      <c r="AB259" s="2">
        <v>45555</v>
      </c>
      <c r="AC259" s="2"/>
    </row>
    <row r="260" spans="1:29" s="1" customFormat="1" ht="15.5" x14ac:dyDescent="0.35">
      <c r="A260" s="1" t="s">
        <v>0</v>
      </c>
      <c r="B260" s="1" t="s">
        <v>124</v>
      </c>
      <c r="C260" s="1">
        <v>2</v>
      </c>
      <c r="D260" s="1" t="s">
        <v>615</v>
      </c>
      <c r="E260" s="1" t="s">
        <v>616</v>
      </c>
      <c r="F260" s="2">
        <v>45552</v>
      </c>
      <c r="G260" s="19">
        <v>2024</v>
      </c>
      <c r="H260" s="2" t="s">
        <v>181</v>
      </c>
      <c r="I260" s="19">
        <v>2024</v>
      </c>
      <c r="J260" s="2" t="s">
        <v>181</v>
      </c>
      <c r="K260" s="1" t="s">
        <v>182</v>
      </c>
      <c r="L260" s="1">
        <v>1.5E-3</v>
      </c>
      <c r="M260" s="1">
        <v>0.03</v>
      </c>
      <c r="O260" s="1">
        <v>6.3600000000000004E-2</v>
      </c>
      <c r="P260" s="1">
        <v>2.8650000000000002</v>
      </c>
      <c r="Q260" s="1">
        <v>0.129</v>
      </c>
      <c r="R260" s="1">
        <v>18</v>
      </c>
      <c r="S260" s="1">
        <v>27.2</v>
      </c>
      <c r="T260" s="1">
        <v>8.19</v>
      </c>
      <c r="U260" s="1">
        <v>8.74</v>
      </c>
      <c r="V260" s="1">
        <v>110.6</v>
      </c>
      <c r="W260" s="1">
        <v>489.9</v>
      </c>
      <c r="X260" s="1">
        <v>7.18</v>
      </c>
      <c r="Y260" s="1" t="s">
        <v>617</v>
      </c>
      <c r="AA260" s="2"/>
      <c r="AB260" s="2">
        <v>45559</v>
      </c>
      <c r="AC260" s="12">
        <v>45623</v>
      </c>
    </row>
    <row r="261" spans="1:29" s="1" customFormat="1" ht="15.5" x14ac:dyDescent="0.35">
      <c r="A261" s="1" t="s">
        <v>0</v>
      </c>
      <c r="B261" s="1" t="s">
        <v>131</v>
      </c>
      <c r="C261" s="1">
        <v>4</v>
      </c>
      <c r="D261" s="1" t="s">
        <v>618</v>
      </c>
      <c r="E261" s="1" t="s">
        <v>619</v>
      </c>
      <c r="F261" s="2">
        <v>45552</v>
      </c>
      <c r="G261" s="19">
        <v>2024</v>
      </c>
      <c r="H261" s="2" t="s">
        <v>181</v>
      </c>
      <c r="I261" s="19">
        <v>2024</v>
      </c>
      <c r="J261" s="2" t="s">
        <v>181</v>
      </c>
      <c r="K261" s="1" t="s">
        <v>182</v>
      </c>
      <c r="L261" s="1">
        <v>1.5E-3</v>
      </c>
      <c r="M261" s="1">
        <v>0.03</v>
      </c>
      <c r="O261" s="1">
        <v>0.13800000000000001</v>
      </c>
      <c r="P261" s="1">
        <v>1.5189999999999999</v>
      </c>
      <c r="Q261" s="1">
        <v>5.3999999999999999E-2</v>
      </c>
      <c r="R261" s="1">
        <v>55</v>
      </c>
      <c r="S261" s="1">
        <v>23.4</v>
      </c>
      <c r="T261" s="1">
        <v>7.9</v>
      </c>
      <c r="U261" s="1">
        <v>6.63</v>
      </c>
      <c r="V261" s="1">
        <v>78.099999999999994</v>
      </c>
      <c r="W261" s="1">
        <v>461.3</v>
      </c>
      <c r="X261" s="1">
        <v>10.41</v>
      </c>
      <c r="Y261" s="1" t="s">
        <v>620</v>
      </c>
      <c r="AA261" s="2"/>
      <c r="AB261" s="2">
        <v>45559</v>
      </c>
      <c r="AC261" s="12">
        <v>45623</v>
      </c>
    </row>
    <row r="262" spans="1:29" s="1" customFormat="1" ht="15.5" x14ac:dyDescent="0.35">
      <c r="A262" s="1" t="s">
        <v>0</v>
      </c>
      <c r="B262" s="1" t="s">
        <v>134</v>
      </c>
      <c r="C262" s="1">
        <v>5</v>
      </c>
      <c r="D262" s="1" t="s">
        <v>621</v>
      </c>
      <c r="E262" s="1" t="s">
        <v>622</v>
      </c>
      <c r="F262" s="2">
        <v>45552</v>
      </c>
      <c r="G262" s="19">
        <v>2024</v>
      </c>
      <c r="H262" s="2" t="s">
        <v>181</v>
      </c>
      <c r="I262" s="19">
        <v>2024</v>
      </c>
      <c r="J262" s="2" t="s">
        <v>181</v>
      </c>
      <c r="K262" s="1" t="s">
        <v>182</v>
      </c>
      <c r="L262" s="1">
        <v>0.29299999999999998</v>
      </c>
      <c r="M262" s="1">
        <v>0.441</v>
      </c>
      <c r="O262" s="1">
        <v>0.10639999999999999</v>
      </c>
      <c r="P262" s="1">
        <v>2.3519999999999999</v>
      </c>
      <c r="Q262" s="1">
        <v>0.33300000000000002</v>
      </c>
      <c r="R262" s="1">
        <v>45</v>
      </c>
      <c r="S262" s="1">
        <v>21.6</v>
      </c>
      <c r="T262" s="1">
        <v>8.06</v>
      </c>
      <c r="U262" s="1">
        <v>8.2799999999999994</v>
      </c>
      <c r="V262" s="1">
        <v>94.2</v>
      </c>
      <c r="W262" s="1">
        <v>836</v>
      </c>
      <c r="X262" s="1">
        <v>4.9400000000000004</v>
      </c>
      <c r="AA262" s="2"/>
      <c r="AB262" s="2">
        <v>45559</v>
      </c>
      <c r="AC262" s="12">
        <v>45623</v>
      </c>
    </row>
    <row r="263" spans="1:29" s="1" customFormat="1" ht="15.5" x14ac:dyDescent="0.35">
      <c r="A263" s="1" t="s">
        <v>0</v>
      </c>
      <c r="B263" s="1" t="s">
        <v>138</v>
      </c>
      <c r="C263" s="1">
        <v>6</v>
      </c>
      <c r="D263" s="1" t="s">
        <v>623</v>
      </c>
      <c r="E263" s="1" t="s">
        <v>624</v>
      </c>
      <c r="F263" s="2">
        <v>45552</v>
      </c>
      <c r="G263" s="19">
        <v>2024</v>
      </c>
      <c r="H263" s="2" t="s">
        <v>181</v>
      </c>
      <c r="I263" s="19">
        <v>2024</v>
      </c>
      <c r="J263" s="2" t="s">
        <v>181</v>
      </c>
      <c r="K263" s="1" t="s">
        <v>182</v>
      </c>
      <c r="L263" s="1">
        <v>0.247</v>
      </c>
      <c r="M263" s="1">
        <v>0.249</v>
      </c>
      <c r="O263" s="1">
        <v>8.0699999999999994E-2</v>
      </c>
      <c r="P263" s="1">
        <v>1.75</v>
      </c>
      <c r="Q263" s="1">
        <v>0.309</v>
      </c>
      <c r="R263" s="1">
        <v>20</v>
      </c>
      <c r="S263" s="1">
        <v>23.4</v>
      </c>
      <c r="T263" s="1">
        <v>8.25</v>
      </c>
      <c r="U263" s="1">
        <v>10.5</v>
      </c>
      <c r="V263" s="1">
        <v>122.9</v>
      </c>
      <c r="W263" s="1">
        <v>852</v>
      </c>
      <c r="X263" s="1">
        <v>5.77</v>
      </c>
      <c r="AA263" s="2"/>
      <c r="AB263" s="2">
        <v>45559</v>
      </c>
      <c r="AC263" s="12">
        <v>45623</v>
      </c>
    </row>
    <row r="264" spans="1:29" s="1" customFormat="1" ht="15.5" x14ac:dyDescent="0.35">
      <c r="A264" s="1" t="s">
        <v>0</v>
      </c>
      <c r="B264" s="1" t="s">
        <v>276</v>
      </c>
      <c r="C264" s="1">
        <v>7</v>
      </c>
      <c r="D264" s="1" t="s">
        <v>625</v>
      </c>
      <c r="E264" s="1" t="s">
        <v>626</v>
      </c>
      <c r="F264" s="2">
        <v>45552</v>
      </c>
      <c r="G264" s="19">
        <v>2024</v>
      </c>
      <c r="H264" s="2" t="s">
        <v>181</v>
      </c>
      <c r="I264" s="19">
        <v>2024</v>
      </c>
      <c r="J264" s="2" t="s">
        <v>181</v>
      </c>
      <c r="K264" s="1" t="s">
        <v>182</v>
      </c>
      <c r="L264" s="1">
        <v>0.30399999999999999</v>
      </c>
      <c r="M264" s="1">
        <v>0.317</v>
      </c>
      <c r="O264" s="1">
        <v>0.1009</v>
      </c>
      <c r="P264" s="1">
        <v>1.452</v>
      </c>
      <c r="Q264" s="1">
        <v>0.35899999999999999</v>
      </c>
      <c r="R264" s="1">
        <v>20</v>
      </c>
      <c r="S264" s="1">
        <v>22.7</v>
      </c>
      <c r="T264" s="1">
        <v>8.2200000000000006</v>
      </c>
      <c r="U264" s="1">
        <v>9.16</v>
      </c>
      <c r="V264" s="1">
        <v>106.1</v>
      </c>
      <c r="W264" s="1">
        <v>851</v>
      </c>
      <c r="X264" s="1">
        <v>5.22</v>
      </c>
      <c r="AA264" s="2"/>
      <c r="AB264" s="2">
        <v>45559</v>
      </c>
      <c r="AC264" s="12">
        <v>45623</v>
      </c>
    </row>
    <row r="265" spans="1:29" s="1" customFormat="1" ht="15.5" x14ac:dyDescent="0.35">
      <c r="A265" s="1" t="s">
        <v>0</v>
      </c>
      <c r="B265" s="1" t="s">
        <v>627</v>
      </c>
      <c r="C265" s="1" t="s">
        <v>628</v>
      </c>
      <c r="D265" s="1" t="s">
        <v>629</v>
      </c>
      <c r="E265" s="1" t="s">
        <v>630</v>
      </c>
      <c r="F265" s="2">
        <v>45552</v>
      </c>
      <c r="G265" s="19">
        <v>2024</v>
      </c>
      <c r="H265" s="2" t="s">
        <v>181</v>
      </c>
      <c r="I265" s="19">
        <v>2024</v>
      </c>
      <c r="J265" s="2" t="s">
        <v>181</v>
      </c>
      <c r="K265" s="1" t="s">
        <v>182</v>
      </c>
      <c r="L265" s="1">
        <v>0.24299999999999999</v>
      </c>
      <c r="M265" s="1">
        <v>0.32900000000000001</v>
      </c>
      <c r="O265" s="1">
        <v>0.1094</v>
      </c>
      <c r="P265" s="1">
        <v>2.4220000000000002</v>
      </c>
      <c r="Q265" s="1">
        <v>0.34399999999999997</v>
      </c>
      <c r="R265" s="1">
        <v>45</v>
      </c>
      <c r="S265" s="1">
        <v>21.7</v>
      </c>
      <c r="T265" s="1">
        <v>8.0399999999999991</v>
      </c>
      <c r="U265" s="1">
        <v>8.26</v>
      </c>
      <c r="V265" s="1">
        <v>94.2</v>
      </c>
      <c r="W265" s="1">
        <v>835</v>
      </c>
      <c r="X265" s="1">
        <v>4.8</v>
      </c>
      <c r="Y265" s="1" t="s">
        <v>631</v>
      </c>
      <c r="AA265" s="2"/>
      <c r="AB265" s="2">
        <v>45559</v>
      </c>
      <c r="AC265" s="12">
        <v>45623</v>
      </c>
    </row>
    <row r="266" spans="1:29" s="1" customFormat="1" ht="15.5" x14ac:dyDescent="0.35">
      <c r="A266" s="1" t="s">
        <v>0</v>
      </c>
      <c r="B266" s="1" t="s">
        <v>124</v>
      </c>
      <c r="C266" s="1">
        <v>2</v>
      </c>
      <c r="D266" s="1" t="s">
        <v>632</v>
      </c>
      <c r="E266" s="1" t="s">
        <v>633</v>
      </c>
      <c r="F266" s="2">
        <v>45580</v>
      </c>
      <c r="G266" s="19">
        <v>2024</v>
      </c>
      <c r="H266" s="2" t="s">
        <v>2</v>
      </c>
      <c r="I266" s="19">
        <v>2025</v>
      </c>
      <c r="J266" s="2" t="s">
        <v>2</v>
      </c>
      <c r="K266" s="1" t="s">
        <v>182</v>
      </c>
      <c r="L266" s="1">
        <v>1.2999999999999999E-2</v>
      </c>
      <c r="M266" s="1">
        <v>5.3999999999999999E-2</v>
      </c>
      <c r="O266" s="1">
        <v>0.66600000000000004</v>
      </c>
      <c r="P266" s="1">
        <v>2.9329999999999998</v>
      </c>
      <c r="Q266" s="1">
        <v>0.113</v>
      </c>
      <c r="R266" s="1">
        <v>10</v>
      </c>
      <c r="S266" s="1">
        <v>11.7</v>
      </c>
      <c r="T266" s="1">
        <v>8.24</v>
      </c>
      <c r="U266" s="1">
        <v>11.82</v>
      </c>
      <c r="V266" s="1">
        <v>109.1</v>
      </c>
      <c r="W266" s="1">
        <v>551</v>
      </c>
      <c r="X266" s="1">
        <v>10.15</v>
      </c>
      <c r="AA266" s="16">
        <v>45630</v>
      </c>
      <c r="AB266" s="2">
        <v>45638</v>
      </c>
      <c r="AC266" s="12">
        <v>45623</v>
      </c>
    </row>
    <row r="267" spans="1:29" s="1" customFormat="1" ht="15.5" x14ac:dyDescent="0.35">
      <c r="A267" s="1" t="s">
        <v>0</v>
      </c>
      <c r="B267" s="1" t="s">
        <v>131</v>
      </c>
      <c r="C267" s="1">
        <v>4</v>
      </c>
      <c r="D267" s="1" t="s">
        <v>634</v>
      </c>
      <c r="E267" s="1" t="s">
        <v>635</v>
      </c>
      <c r="F267" s="2">
        <v>45580</v>
      </c>
      <c r="G267" s="19">
        <v>2024</v>
      </c>
      <c r="H267" s="2" t="s">
        <v>2</v>
      </c>
      <c r="I267" s="19">
        <v>2025</v>
      </c>
      <c r="J267" s="2" t="s">
        <v>2</v>
      </c>
      <c r="K267" s="1" t="s">
        <v>182</v>
      </c>
      <c r="L267" s="1">
        <v>1.0999999999999999E-2</v>
      </c>
      <c r="M267" s="1">
        <v>0.03</v>
      </c>
      <c r="O267" s="1">
        <v>5.2999999999999999E-2</v>
      </c>
      <c r="P267" s="1">
        <v>0.72699999999999998</v>
      </c>
      <c r="Q267" s="1">
        <v>0.06</v>
      </c>
      <c r="R267" s="1">
        <v>22</v>
      </c>
      <c r="S267" s="1">
        <v>14.3</v>
      </c>
      <c r="T267" s="1">
        <v>8.23</v>
      </c>
      <c r="U267" s="1">
        <v>11.16</v>
      </c>
      <c r="V267" s="1">
        <v>110.8</v>
      </c>
      <c r="W267" s="1">
        <v>449.8</v>
      </c>
      <c r="X267" s="1">
        <v>6.94</v>
      </c>
      <c r="AA267" s="16">
        <v>45630</v>
      </c>
      <c r="AB267" s="2">
        <v>45638</v>
      </c>
      <c r="AC267" s="12">
        <v>45623</v>
      </c>
    </row>
    <row r="268" spans="1:29" s="1" customFormat="1" ht="15.5" x14ac:dyDescent="0.35">
      <c r="A268" s="1" t="s">
        <v>0</v>
      </c>
      <c r="B268" s="1" t="s">
        <v>134</v>
      </c>
      <c r="C268" s="1">
        <v>5</v>
      </c>
      <c r="D268" s="1" t="s">
        <v>636</v>
      </c>
      <c r="E268" s="1" t="s">
        <v>637</v>
      </c>
      <c r="F268" s="2">
        <v>45580</v>
      </c>
      <c r="G268" s="19">
        <v>2024</v>
      </c>
      <c r="H268" s="2" t="s">
        <v>2</v>
      </c>
      <c r="I268" s="19">
        <v>2025</v>
      </c>
      <c r="J268" s="2" t="s">
        <v>2</v>
      </c>
      <c r="K268" s="1" t="s">
        <v>182</v>
      </c>
      <c r="L268" s="1">
        <v>0.27300000000000002</v>
      </c>
      <c r="M268" s="1">
        <v>0.32200000000000001</v>
      </c>
      <c r="O268" s="1">
        <v>0.1048</v>
      </c>
      <c r="P268" s="1">
        <v>1.8340000000000001</v>
      </c>
      <c r="Q268" s="1">
        <v>0.41899999999999998</v>
      </c>
      <c r="R268" s="1">
        <v>59</v>
      </c>
      <c r="S268" s="1">
        <v>13.5</v>
      </c>
      <c r="T268" s="1">
        <v>8.14</v>
      </c>
      <c r="U268" s="1">
        <v>9.6199999999999992</v>
      </c>
      <c r="V268" s="1">
        <v>92.7</v>
      </c>
      <c r="W268" s="1">
        <v>772</v>
      </c>
      <c r="X268" s="1">
        <v>5.39</v>
      </c>
      <c r="AA268" s="16">
        <v>45630</v>
      </c>
      <c r="AB268" s="2">
        <v>45638</v>
      </c>
      <c r="AC268" s="12">
        <v>45623</v>
      </c>
    </row>
    <row r="269" spans="1:29" s="1" customFormat="1" ht="15.5" x14ac:dyDescent="0.35">
      <c r="A269" s="1" t="s">
        <v>0</v>
      </c>
      <c r="B269" s="1" t="s">
        <v>138</v>
      </c>
      <c r="C269" s="1">
        <v>6</v>
      </c>
      <c r="D269" s="1" t="s">
        <v>638</v>
      </c>
      <c r="E269" s="1" t="s">
        <v>639</v>
      </c>
      <c r="F269" s="2">
        <v>45580</v>
      </c>
      <c r="G269" s="19">
        <v>2024</v>
      </c>
      <c r="H269" s="2" t="s">
        <v>2</v>
      </c>
      <c r="I269" s="19">
        <v>2025</v>
      </c>
      <c r="J269" s="2" t="s">
        <v>2</v>
      </c>
      <c r="K269" s="1" t="s">
        <v>182</v>
      </c>
      <c r="L269" s="1">
        <v>0.40500000000000003</v>
      </c>
      <c r="M269" s="1">
        <v>0.42499999999999999</v>
      </c>
      <c r="O269" s="1">
        <v>7.6999999999999999E-2</v>
      </c>
      <c r="P269" s="1">
        <v>1.7470000000000001</v>
      </c>
      <c r="Q269" s="1">
        <v>0.39200000000000002</v>
      </c>
      <c r="R269" s="1">
        <v>40</v>
      </c>
      <c r="S269" s="1">
        <v>12.9</v>
      </c>
      <c r="T269" s="1">
        <v>8.33</v>
      </c>
      <c r="U269" s="1">
        <v>11.13</v>
      </c>
      <c r="V269" s="1">
        <v>105.6</v>
      </c>
      <c r="W269" s="1">
        <v>785</v>
      </c>
      <c r="X269" s="1">
        <v>4.5</v>
      </c>
      <c r="AA269" s="13">
        <v>45630</v>
      </c>
      <c r="AB269" s="2">
        <v>45638</v>
      </c>
      <c r="AC269" s="12">
        <v>45623</v>
      </c>
    </row>
    <row r="270" spans="1:29" s="1" customFormat="1" ht="15.5" x14ac:dyDescent="0.35">
      <c r="A270" s="1" t="s">
        <v>0</v>
      </c>
      <c r="B270" s="1" t="s">
        <v>276</v>
      </c>
      <c r="C270" s="1">
        <v>7</v>
      </c>
      <c r="D270" s="1" t="s">
        <v>640</v>
      </c>
      <c r="E270" s="1" t="s">
        <v>641</v>
      </c>
      <c r="F270" s="2">
        <v>45580</v>
      </c>
      <c r="G270" s="19">
        <v>2024</v>
      </c>
      <c r="H270" s="2" t="s">
        <v>2</v>
      </c>
      <c r="I270" s="19">
        <v>2025</v>
      </c>
      <c r="J270" s="2" t="s">
        <v>2</v>
      </c>
      <c r="K270" s="1" t="s">
        <v>182</v>
      </c>
      <c r="L270" s="1">
        <v>0.40799999999999997</v>
      </c>
      <c r="M270" s="1">
        <v>0.44800000000000001</v>
      </c>
      <c r="O270" s="1">
        <v>5.7000000000000002E-2</v>
      </c>
      <c r="P270" s="1">
        <v>1.2849999999999999</v>
      </c>
      <c r="Q270" s="1">
        <v>0.40100000000000002</v>
      </c>
      <c r="R270" s="1">
        <v>38</v>
      </c>
      <c r="S270" s="1">
        <v>13</v>
      </c>
      <c r="T270" s="1">
        <v>8.2899999999999991</v>
      </c>
      <c r="U270" s="1">
        <v>10.119999999999999</v>
      </c>
      <c r="V270" s="1">
        <v>96.4</v>
      </c>
      <c r="W270" s="1">
        <v>791</v>
      </c>
      <c r="X270" s="1">
        <v>9.3699999999999992</v>
      </c>
      <c r="AA270" s="13">
        <v>45630</v>
      </c>
      <c r="AB270" s="2">
        <v>45638</v>
      </c>
      <c r="AC270" s="12">
        <v>45623</v>
      </c>
    </row>
    <row r="271" spans="1:29" s="1" customFormat="1" ht="15.5" x14ac:dyDescent="0.35">
      <c r="A271" s="1" t="s">
        <v>0</v>
      </c>
      <c r="B271" s="1" t="s">
        <v>642</v>
      </c>
      <c r="C271" s="1" t="s">
        <v>628</v>
      </c>
      <c r="D271" s="1" t="s">
        <v>643</v>
      </c>
      <c r="E271" s="1" t="s">
        <v>644</v>
      </c>
      <c r="F271" s="2">
        <v>45580</v>
      </c>
      <c r="G271" s="19">
        <v>2024</v>
      </c>
      <c r="H271" s="2" t="s">
        <v>2</v>
      </c>
      <c r="I271" s="19">
        <v>2025</v>
      </c>
      <c r="J271" s="2" t="s">
        <v>2</v>
      </c>
      <c r="K271" s="1" t="s">
        <v>182</v>
      </c>
      <c r="L271" s="1">
        <v>7.0000000000000001E-3</v>
      </c>
      <c r="M271" s="1">
        <v>0.02</v>
      </c>
      <c r="O271" s="1">
        <v>0.158</v>
      </c>
      <c r="P271" s="1">
        <v>1.0940000000000001</v>
      </c>
      <c r="Q271" s="1">
        <v>0.104</v>
      </c>
      <c r="R271" s="1">
        <v>22</v>
      </c>
      <c r="S271" s="1">
        <v>14.6</v>
      </c>
      <c r="T271" s="1">
        <v>8.1999999999999993</v>
      </c>
      <c r="U271" s="1">
        <v>11.17</v>
      </c>
      <c r="V271" s="1">
        <v>110</v>
      </c>
      <c r="W271" s="1">
        <v>450</v>
      </c>
      <c r="X271" s="1">
        <v>4.59</v>
      </c>
      <c r="Y271" s="1" t="s">
        <v>645</v>
      </c>
      <c r="AA271" s="13">
        <v>45630</v>
      </c>
      <c r="AB271" s="2">
        <v>45638</v>
      </c>
      <c r="AC271" s="12">
        <v>45623</v>
      </c>
    </row>
    <row r="272" spans="1:29" s="1" customFormat="1" ht="15.5" x14ac:dyDescent="0.35">
      <c r="A272" s="1" t="s">
        <v>0</v>
      </c>
      <c r="B272" s="1" t="s">
        <v>124</v>
      </c>
      <c r="C272" s="1">
        <v>2</v>
      </c>
      <c r="D272" s="1" t="s">
        <v>646</v>
      </c>
      <c r="E272" s="1" t="s">
        <v>647</v>
      </c>
      <c r="F272" s="2">
        <v>45608</v>
      </c>
      <c r="G272" s="19">
        <v>2024</v>
      </c>
      <c r="H272" s="2" t="s">
        <v>2</v>
      </c>
      <c r="I272" s="19">
        <v>2025</v>
      </c>
      <c r="J272" s="2" t="s">
        <v>2</v>
      </c>
      <c r="K272" s="1" t="s">
        <v>182</v>
      </c>
      <c r="L272" s="1">
        <v>0.01</v>
      </c>
      <c r="M272" s="1">
        <v>0.02</v>
      </c>
      <c r="O272" s="1">
        <v>9.2299999999999993E-2</v>
      </c>
      <c r="P272" s="1">
        <v>0.90400000000000003</v>
      </c>
      <c r="Q272" s="1">
        <v>5.8999999999999997E-2</v>
      </c>
      <c r="R272" s="1">
        <v>36</v>
      </c>
      <c r="S272" s="1">
        <v>11.1</v>
      </c>
      <c r="T272" s="1">
        <v>8.85</v>
      </c>
      <c r="U272" s="1">
        <v>14.99</v>
      </c>
      <c r="V272" s="1">
        <v>136.5</v>
      </c>
      <c r="W272" s="1">
        <v>485.4</v>
      </c>
      <c r="X272" s="1">
        <v>25.38</v>
      </c>
      <c r="AA272" s="13">
        <v>45630</v>
      </c>
      <c r="AB272" s="2">
        <v>45637</v>
      </c>
      <c r="AC272" s="12">
        <v>45628</v>
      </c>
    </row>
    <row r="273" spans="1:29" s="1" customFormat="1" ht="15.5" x14ac:dyDescent="0.35">
      <c r="A273" s="1" t="s">
        <v>0</v>
      </c>
      <c r="B273" s="1" t="s">
        <v>131</v>
      </c>
      <c r="C273" s="1">
        <v>4</v>
      </c>
      <c r="D273" s="1" t="s">
        <v>648</v>
      </c>
      <c r="E273" s="1" t="s">
        <v>649</v>
      </c>
      <c r="F273" s="2">
        <v>45608</v>
      </c>
      <c r="G273" s="19">
        <v>2024</v>
      </c>
      <c r="H273" s="2" t="s">
        <v>2</v>
      </c>
      <c r="I273" s="19">
        <v>2025</v>
      </c>
      <c r="J273" s="2" t="s">
        <v>2</v>
      </c>
      <c r="K273" s="1" t="s">
        <v>182</v>
      </c>
      <c r="L273" s="1">
        <v>5.0000000000000001E-3</v>
      </c>
      <c r="M273" s="1">
        <v>0.02</v>
      </c>
      <c r="O273" s="1">
        <v>2.7400000000000001E-2</v>
      </c>
      <c r="P273" s="1">
        <v>0.80400000000000005</v>
      </c>
      <c r="Q273" s="1">
        <v>2.1999999999999999E-2</v>
      </c>
      <c r="R273" s="1">
        <v>32</v>
      </c>
      <c r="S273" s="1">
        <v>11.2</v>
      </c>
      <c r="T273" s="1">
        <v>8.1999999999999993</v>
      </c>
      <c r="U273" s="1">
        <v>11.17</v>
      </c>
      <c r="V273" s="1">
        <v>102</v>
      </c>
      <c r="W273" s="1">
        <v>554</v>
      </c>
      <c r="X273" s="1">
        <v>43.15</v>
      </c>
      <c r="AA273" s="13">
        <v>45630</v>
      </c>
      <c r="AB273" s="2">
        <v>45637</v>
      </c>
      <c r="AC273" s="12">
        <v>45628</v>
      </c>
    </row>
    <row r="274" spans="1:29" s="1" customFormat="1" ht="15.5" x14ac:dyDescent="0.35">
      <c r="A274" s="1" t="s">
        <v>0</v>
      </c>
      <c r="B274" s="1" t="s">
        <v>134</v>
      </c>
      <c r="C274" s="1">
        <v>5</v>
      </c>
      <c r="D274" s="1" t="s">
        <v>650</v>
      </c>
      <c r="E274" s="1" t="s">
        <v>651</v>
      </c>
      <c r="F274" s="2">
        <v>45608</v>
      </c>
      <c r="G274" s="19">
        <v>2024</v>
      </c>
      <c r="H274" s="2" t="s">
        <v>2</v>
      </c>
      <c r="I274" s="19">
        <v>2025</v>
      </c>
      <c r="J274" s="2" t="s">
        <v>2</v>
      </c>
      <c r="K274" s="1" t="s">
        <v>182</v>
      </c>
      <c r="L274" s="1">
        <v>0.18099999999999999</v>
      </c>
      <c r="M274" s="1">
        <v>0.27500000000000002</v>
      </c>
      <c r="O274" s="1">
        <v>5.67E-2</v>
      </c>
      <c r="P274" s="1">
        <v>1.214</v>
      </c>
      <c r="Q274" s="1">
        <v>0.23699999999999999</v>
      </c>
      <c r="R274" s="1">
        <v>27</v>
      </c>
      <c r="S274" s="1">
        <v>11.8</v>
      </c>
      <c r="T274" s="1">
        <v>8.2799999999999994</v>
      </c>
      <c r="U274" s="1">
        <v>10.81</v>
      </c>
      <c r="V274" s="1">
        <v>100.1</v>
      </c>
      <c r="W274" s="1">
        <v>837</v>
      </c>
      <c r="X274" s="1">
        <v>6.74</v>
      </c>
      <c r="AA274" s="13">
        <v>45630</v>
      </c>
      <c r="AB274" s="2">
        <v>45637</v>
      </c>
      <c r="AC274" s="12">
        <v>45628</v>
      </c>
    </row>
    <row r="275" spans="1:29" s="1" customFormat="1" ht="15.5" x14ac:dyDescent="0.35">
      <c r="A275" s="1" t="s">
        <v>0</v>
      </c>
      <c r="B275" s="1" t="s">
        <v>138</v>
      </c>
      <c r="C275" s="1">
        <v>6</v>
      </c>
      <c r="D275" s="1" t="s">
        <v>638</v>
      </c>
      <c r="E275" s="1" t="s">
        <v>652</v>
      </c>
      <c r="F275" s="2">
        <v>45608</v>
      </c>
      <c r="G275" s="19">
        <v>2024</v>
      </c>
      <c r="H275" s="2" t="s">
        <v>2</v>
      </c>
      <c r="I275" s="19">
        <v>2025</v>
      </c>
      <c r="J275" s="2" t="s">
        <v>2</v>
      </c>
      <c r="K275" s="1" t="s">
        <v>182</v>
      </c>
      <c r="L275" s="1">
        <v>0.157</v>
      </c>
      <c r="M275" s="1">
        <v>0.25700000000000001</v>
      </c>
      <c r="O275" s="1">
        <v>7.8799999999999995E-2</v>
      </c>
      <c r="P275" s="1">
        <v>1.788</v>
      </c>
      <c r="Q275" s="1">
        <v>0.21199999999999999</v>
      </c>
      <c r="R275" s="1">
        <v>35</v>
      </c>
      <c r="S275" s="1">
        <v>11.3</v>
      </c>
      <c r="T275" s="1">
        <v>8.4</v>
      </c>
      <c r="U275" s="1">
        <v>11.42</v>
      </c>
      <c r="V275" s="1">
        <v>104.6</v>
      </c>
      <c r="W275" s="1">
        <v>834</v>
      </c>
      <c r="X275" s="1">
        <v>1.96</v>
      </c>
      <c r="AA275" s="13">
        <v>45630</v>
      </c>
      <c r="AB275" s="2">
        <v>45637</v>
      </c>
      <c r="AC275" s="12">
        <v>45628</v>
      </c>
    </row>
    <row r="276" spans="1:29" s="1" customFormat="1" ht="15.5" x14ac:dyDescent="0.35">
      <c r="A276" s="1" t="s">
        <v>0</v>
      </c>
      <c r="B276" s="1" t="s">
        <v>276</v>
      </c>
      <c r="C276" s="1">
        <v>7</v>
      </c>
      <c r="D276" s="1" t="s">
        <v>653</v>
      </c>
      <c r="E276" s="1" t="s">
        <v>654</v>
      </c>
      <c r="F276" s="2">
        <v>45608</v>
      </c>
      <c r="G276" s="19">
        <v>2024</v>
      </c>
      <c r="H276" s="2" t="s">
        <v>2</v>
      </c>
      <c r="I276" s="19">
        <v>2025</v>
      </c>
      <c r="J276" s="2" t="s">
        <v>2</v>
      </c>
      <c r="K276" s="1" t="s">
        <v>182</v>
      </c>
      <c r="L276" s="1">
        <v>0.318</v>
      </c>
      <c r="M276" s="1">
        <v>0.442</v>
      </c>
      <c r="O276" s="1">
        <v>5.5500000000000001E-2</v>
      </c>
      <c r="P276" s="1">
        <v>1.4690000000000001</v>
      </c>
      <c r="Q276" s="1">
        <v>0.25800000000000001</v>
      </c>
      <c r="R276" s="1">
        <v>35</v>
      </c>
      <c r="S276" s="1">
        <v>11.3</v>
      </c>
      <c r="T276" s="1">
        <v>8.35</v>
      </c>
      <c r="U276" s="1">
        <v>11.21</v>
      </c>
      <c r="V276" s="1">
        <v>102.5</v>
      </c>
      <c r="W276" s="1">
        <v>839</v>
      </c>
      <c r="X276" s="1">
        <v>2.63</v>
      </c>
      <c r="AA276" s="13">
        <v>45630</v>
      </c>
      <c r="AB276" s="2">
        <v>45637</v>
      </c>
      <c r="AC276" s="12">
        <v>45628</v>
      </c>
    </row>
    <row r="277" spans="1:29" s="1" customFormat="1" ht="15.5" x14ac:dyDescent="0.35">
      <c r="A277" s="1" t="s">
        <v>0</v>
      </c>
      <c r="B277" s="1" t="s">
        <v>627</v>
      </c>
      <c r="C277" s="1" t="s">
        <v>628</v>
      </c>
      <c r="D277" s="1" t="s">
        <v>655</v>
      </c>
      <c r="E277" s="1" t="s">
        <v>656</v>
      </c>
      <c r="F277" s="2">
        <v>45608</v>
      </c>
      <c r="G277" s="19">
        <v>2024</v>
      </c>
      <c r="H277" s="2" t="s">
        <v>2</v>
      </c>
      <c r="I277" s="19">
        <v>2025</v>
      </c>
      <c r="J277" s="2" t="s">
        <v>2</v>
      </c>
      <c r="K277" s="1" t="s">
        <v>182</v>
      </c>
      <c r="L277" s="1">
        <v>0.68100000000000005</v>
      </c>
      <c r="M277" s="1">
        <v>0.441</v>
      </c>
      <c r="O277" s="1">
        <v>0.1244</v>
      </c>
      <c r="P277" s="1">
        <v>1.5429999999999999</v>
      </c>
      <c r="Q277" s="1">
        <v>0.254</v>
      </c>
      <c r="R277" s="1">
        <v>27</v>
      </c>
      <c r="S277" s="1">
        <v>11.9</v>
      </c>
      <c r="T277" s="1">
        <v>8.2899999999999991</v>
      </c>
      <c r="U277" s="1">
        <v>10.78</v>
      </c>
      <c r="V277" s="1">
        <v>100.4</v>
      </c>
      <c r="W277" s="1">
        <v>821</v>
      </c>
      <c r="X277" s="1">
        <v>16.11</v>
      </c>
      <c r="Y277" s="1" t="s">
        <v>657</v>
      </c>
      <c r="AA277" s="13">
        <v>45630</v>
      </c>
      <c r="AB277" s="2">
        <v>45637</v>
      </c>
      <c r="AC277" s="12">
        <v>45628</v>
      </c>
    </row>
    <row r="278" spans="1:29" s="1" customFormat="1" ht="15.5" x14ac:dyDescent="0.35">
      <c r="A278" s="1" t="s">
        <v>0</v>
      </c>
      <c r="B278" s="1" t="s">
        <v>124</v>
      </c>
      <c r="C278" s="1">
        <v>2</v>
      </c>
      <c r="D278" s="1" t="s">
        <v>658</v>
      </c>
      <c r="E278" s="1" t="s">
        <v>659</v>
      </c>
      <c r="F278" s="2">
        <v>45636</v>
      </c>
      <c r="G278" s="19">
        <v>2024</v>
      </c>
      <c r="H278" s="2" t="s">
        <v>2</v>
      </c>
      <c r="I278" s="19">
        <v>2025</v>
      </c>
      <c r="J278" s="2" t="s">
        <v>2</v>
      </c>
      <c r="K278" s="1" t="s">
        <v>182</v>
      </c>
      <c r="L278" s="1">
        <v>3.0000000000000001E-3</v>
      </c>
      <c r="M278" s="1">
        <v>1.2390000000000001</v>
      </c>
      <c r="O278" s="1">
        <v>5.45E-2</v>
      </c>
      <c r="P278" s="1">
        <v>1.6719999999999999</v>
      </c>
      <c r="Q278" s="1">
        <v>1.2999999999999999E-2</v>
      </c>
      <c r="R278" s="1">
        <v>39</v>
      </c>
      <c r="S278" s="1">
        <v>4.5999999999999996</v>
      </c>
      <c r="T278" s="1">
        <v>8.3800000000000008</v>
      </c>
      <c r="U278" s="1">
        <v>17.25</v>
      </c>
      <c r="V278" s="1">
        <v>134.4</v>
      </c>
      <c r="W278" s="1">
        <v>484.7</v>
      </c>
      <c r="X278" s="1">
        <v>6.72</v>
      </c>
      <c r="AA278" s="17">
        <v>45671</v>
      </c>
      <c r="AB278" s="2" t="s">
        <v>660</v>
      </c>
      <c r="AC278" s="2">
        <v>45306</v>
      </c>
    </row>
    <row r="279" spans="1:29" s="1" customFormat="1" ht="15.5" x14ac:dyDescent="0.35">
      <c r="A279" s="1" t="s">
        <v>0</v>
      </c>
      <c r="B279" s="1" t="s">
        <v>131</v>
      </c>
      <c r="C279" s="1">
        <v>4</v>
      </c>
      <c r="D279" s="1" t="s">
        <v>661</v>
      </c>
      <c r="E279" s="1" t="s">
        <v>662</v>
      </c>
      <c r="F279" s="2">
        <v>45636</v>
      </c>
      <c r="G279" s="19">
        <v>2024</v>
      </c>
      <c r="H279" s="2" t="s">
        <v>2</v>
      </c>
      <c r="I279" s="19">
        <v>2025</v>
      </c>
      <c r="J279" s="2" t="s">
        <v>2</v>
      </c>
      <c r="K279" s="1" t="s">
        <v>182</v>
      </c>
      <c r="L279" s="1">
        <v>4.0000000000000001E-3</v>
      </c>
      <c r="M279" s="1">
        <v>0.107</v>
      </c>
      <c r="O279" s="1">
        <v>1.5599999999999999E-2</v>
      </c>
      <c r="P279" s="1">
        <v>0.68400000000000005</v>
      </c>
      <c r="Q279" s="1">
        <v>0.01</v>
      </c>
      <c r="R279" s="1">
        <v>20</v>
      </c>
      <c r="S279" s="1">
        <v>8</v>
      </c>
      <c r="T279" s="1">
        <v>8.06</v>
      </c>
      <c r="U279" s="1">
        <v>12.91</v>
      </c>
      <c r="V279" s="1">
        <v>109.3</v>
      </c>
      <c r="W279" s="1">
        <v>556</v>
      </c>
      <c r="X279" s="1">
        <v>1.6</v>
      </c>
      <c r="AA279" s="17">
        <v>45671</v>
      </c>
      <c r="AB279" s="2" t="s">
        <v>660</v>
      </c>
      <c r="AC279" s="2">
        <v>45306</v>
      </c>
    </row>
    <row r="280" spans="1:29" s="1" customFormat="1" ht="15.5" x14ac:dyDescent="0.35">
      <c r="A280" s="1" t="s">
        <v>0</v>
      </c>
      <c r="B280" s="1" t="s">
        <v>134</v>
      </c>
      <c r="C280" s="1">
        <v>5</v>
      </c>
      <c r="D280" s="1" t="s">
        <v>663</v>
      </c>
      <c r="E280" s="1" t="s">
        <v>664</v>
      </c>
      <c r="F280" s="2">
        <v>45636</v>
      </c>
      <c r="G280" s="19">
        <v>2024</v>
      </c>
      <c r="H280" s="2" t="s">
        <v>2</v>
      </c>
      <c r="I280" s="19">
        <v>2025</v>
      </c>
      <c r="J280" s="2" t="s">
        <v>2</v>
      </c>
      <c r="K280" s="1" t="s">
        <v>182</v>
      </c>
      <c r="L280" s="1">
        <v>6.3E-2</v>
      </c>
      <c r="M280" s="1">
        <v>1.1140000000000001</v>
      </c>
      <c r="O280" s="1">
        <v>1.43E-2</v>
      </c>
      <c r="P280" s="1">
        <v>1.8360000000000001</v>
      </c>
      <c r="Q280" s="1">
        <v>8.5000000000000006E-2</v>
      </c>
      <c r="S280" s="1">
        <v>6.4</v>
      </c>
      <c r="T280" s="1">
        <v>8.24</v>
      </c>
      <c r="U280" s="1">
        <v>11.74</v>
      </c>
      <c r="V280" s="1">
        <v>95.9</v>
      </c>
      <c r="W280" s="1">
        <v>463.4</v>
      </c>
      <c r="X280" s="1">
        <v>3.52</v>
      </c>
      <c r="AA280" s="17">
        <v>45671</v>
      </c>
      <c r="AB280" s="2" t="s">
        <v>660</v>
      </c>
      <c r="AC280" s="2">
        <v>45306</v>
      </c>
    </row>
    <row r="281" spans="1:29" s="1" customFormat="1" ht="15.5" x14ac:dyDescent="0.35">
      <c r="A281" s="1" t="s">
        <v>0</v>
      </c>
      <c r="B281" s="1" t="s">
        <v>138</v>
      </c>
      <c r="C281" s="1">
        <v>6</v>
      </c>
      <c r="D281" s="1" t="s">
        <v>665</v>
      </c>
      <c r="E281" s="1" t="s">
        <v>666</v>
      </c>
      <c r="F281" s="2">
        <v>45636</v>
      </c>
      <c r="G281" s="19">
        <v>2024</v>
      </c>
      <c r="H281" s="2" t="s">
        <v>2</v>
      </c>
      <c r="I281" s="19">
        <v>2025</v>
      </c>
      <c r="J281" s="2" t="s">
        <v>2</v>
      </c>
      <c r="K281" s="1" t="s">
        <v>182</v>
      </c>
      <c r="L281" s="1">
        <v>6.5000000000000002E-2</v>
      </c>
      <c r="M281" s="1">
        <v>1.2310000000000001</v>
      </c>
      <c r="O281" s="1">
        <v>3.3300000000000003E-2</v>
      </c>
      <c r="P281" s="1">
        <v>2.645</v>
      </c>
      <c r="Q281" s="1">
        <v>0.10199999999999999</v>
      </c>
      <c r="R281" s="1">
        <v>40</v>
      </c>
      <c r="S281" s="1">
        <v>6</v>
      </c>
      <c r="T281" s="1">
        <v>8.31</v>
      </c>
      <c r="U281" s="1">
        <v>12.46</v>
      </c>
      <c r="V281" s="1">
        <v>101.5</v>
      </c>
      <c r="W281" s="1">
        <v>911</v>
      </c>
      <c r="X281" s="1">
        <v>2.58</v>
      </c>
      <c r="AA281" s="2">
        <v>45671</v>
      </c>
      <c r="AB281" s="2" t="s">
        <v>660</v>
      </c>
      <c r="AC281" s="2">
        <v>45306</v>
      </c>
    </row>
    <row r="282" spans="1:29" s="1" customFormat="1" ht="15.5" x14ac:dyDescent="0.35">
      <c r="A282" s="1" t="s">
        <v>0</v>
      </c>
      <c r="B282" s="1" t="s">
        <v>276</v>
      </c>
      <c r="C282" s="1">
        <v>7</v>
      </c>
      <c r="D282" s="1" t="s">
        <v>667</v>
      </c>
      <c r="E282" s="1" t="s">
        <v>668</v>
      </c>
      <c r="F282" s="2">
        <v>45636</v>
      </c>
      <c r="G282" s="19">
        <v>2024</v>
      </c>
      <c r="H282" s="2" t="s">
        <v>2</v>
      </c>
      <c r="I282" s="19">
        <v>2025</v>
      </c>
      <c r="J282" s="2" t="s">
        <v>2</v>
      </c>
      <c r="K282" s="1" t="s">
        <v>182</v>
      </c>
      <c r="L282" s="1">
        <v>0.05</v>
      </c>
      <c r="M282" s="1">
        <v>1.2290000000000001</v>
      </c>
      <c r="O282" s="1">
        <v>2.1700000000000001E-2</v>
      </c>
      <c r="P282" s="1">
        <v>2.2549999999999999</v>
      </c>
      <c r="Q282" s="1">
        <v>9.0999999999999998E-2</v>
      </c>
      <c r="R282" s="1">
        <v>40</v>
      </c>
      <c r="S282" s="1">
        <v>5.8</v>
      </c>
      <c r="T282" s="1">
        <v>8.39</v>
      </c>
      <c r="U282" s="1">
        <v>12.15</v>
      </c>
      <c r="V282" s="1">
        <v>97.6</v>
      </c>
      <c r="W282" s="1">
        <v>961</v>
      </c>
      <c r="X282" s="1">
        <v>3.34</v>
      </c>
      <c r="AA282" s="2">
        <v>45671</v>
      </c>
      <c r="AB282" s="2" t="s">
        <v>660</v>
      </c>
      <c r="AC282" s="2">
        <v>45306</v>
      </c>
    </row>
    <row r="283" spans="1:29" s="1" customFormat="1" ht="15.5" x14ac:dyDescent="0.35">
      <c r="A283" s="1" t="s">
        <v>0</v>
      </c>
      <c r="B283" s="1" t="s">
        <v>627</v>
      </c>
      <c r="C283" s="1" t="s">
        <v>628</v>
      </c>
      <c r="D283" s="1" t="s">
        <v>669</v>
      </c>
      <c r="E283" s="1" t="s">
        <v>670</v>
      </c>
      <c r="F283" s="2">
        <v>45636</v>
      </c>
      <c r="G283" s="19">
        <v>2024</v>
      </c>
      <c r="H283" s="2" t="s">
        <v>2</v>
      </c>
      <c r="I283" s="19">
        <v>2025</v>
      </c>
      <c r="J283" s="2" t="s">
        <v>2</v>
      </c>
      <c r="K283" s="1" t="s">
        <v>182</v>
      </c>
      <c r="L283" s="1">
        <v>6.5000000000000002E-2</v>
      </c>
      <c r="M283" s="1">
        <v>1.1579999999999999</v>
      </c>
      <c r="O283" s="1">
        <v>1.67E-2</v>
      </c>
      <c r="P283" s="1">
        <v>2.6110000000000002</v>
      </c>
      <c r="Q283" s="1">
        <v>9.9000000000000005E-2</v>
      </c>
      <c r="S283" s="1">
        <v>6.7</v>
      </c>
      <c r="T283" s="1">
        <v>8.2799999999999994</v>
      </c>
      <c r="U283" s="1">
        <v>11.81</v>
      </c>
      <c r="V283" s="1">
        <v>97</v>
      </c>
      <c r="W283" s="1">
        <v>484.7</v>
      </c>
      <c r="X283" s="1">
        <v>7.88</v>
      </c>
      <c r="Y283" s="1" t="s">
        <v>657</v>
      </c>
      <c r="AA283" s="2">
        <v>45671</v>
      </c>
      <c r="AB283" s="2" t="s">
        <v>660</v>
      </c>
      <c r="AC283" s="2">
        <v>45306</v>
      </c>
    </row>
  </sheetData>
  <sortState xmlns:xlrd2="http://schemas.microsoft.com/office/spreadsheetml/2017/richdata2" ref="A2:EF283">
    <sortCondition ref="F2:F283"/>
    <sortCondition ref="C2:C2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DD1A-712F-40E7-AB46-7EE363B119C7}">
  <dimension ref="A1:G135"/>
  <sheetViews>
    <sheetView zoomScale="77" zoomScaleNormal="80" workbookViewId="0">
      <selection activeCell="D2" activeCellId="1" sqref="A1:A1048576 D1:G1048576"/>
    </sheetView>
  </sheetViews>
  <sheetFormatPr defaultRowHeight="14.5" x14ac:dyDescent="0.35"/>
  <cols>
    <col min="1" max="2" width="12.7265625" bestFit="1" customWidth="1"/>
    <col min="3" max="3" width="15.54296875" bestFit="1" customWidth="1"/>
    <col min="4" max="4" width="12.7265625" bestFit="1" customWidth="1"/>
    <col min="5" max="5" width="15.54296875" bestFit="1" customWidth="1"/>
    <col min="6" max="6" width="12.7265625" bestFit="1" customWidth="1"/>
    <col min="7" max="7" width="15.54296875" bestFit="1" customWidth="1"/>
  </cols>
  <sheetData>
    <row r="1" spans="1:7" x14ac:dyDescent="0.35">
      <c r="B1" s="100">
        <v>5</v>
      </c>
      <c r="C1" s="100"/>
      <c r="D1" s="100">
        <v>6</v>
      </c>
      <c r="E1" s="100"/>
      <c r="F1" s="100">
        <v>7</v>
      </c>
      <c r="G1" s="100"/>
    </row>
    <row r="2" spans="1:7" ht="15.5" x14ac:dyDescent="0.35">
      <c r="A2" s="15" t="s">
        <v>676</v>
      </c>
      <c r="B2" s="14" t="s">
        <v>683</v>
      </c>
      <c r="C2" s="14" t="s">
        <v>684</v>
      </c>
      <c r="D2" s="14" t="s">
        <v>683</v>
      </c>
      <c r="E2" s="14" t="s">
        <v>684</v>
      </c>
      <c r="F2" s="14" t="s">
        <v>683</v>
      </c>
      <c r="G2" s="14" t="s">
        <v>684</v>
      </c>
    </row>
    <row r="3" spans="1:7" ht="15.5" x14ac:dyDescent="0.35">
      <c r="A3" s="2">
        <v>44459</v>
      </c>
      <c r="B3" s="1">
        <v>1.115</v>
      </c>
      <c r="C3" s="1">
        <v>0.14699999999999999</v>
      </c>
      <c r="D3" s="25"/>
      <c r="E3" s="25"/>
      <c r="F3" s="25"/>
      <c r="G3" s="25"/>
    </row>
    <row r="4" spans="1:7" ht="15.5" x14ac:dyDescent="0.35">
      <c r="A4" s="2">
        <v>44487</v>
      </c>
      <c r="B4" s="1">
        <v>0.36699999999999999</v>
      </c>
      <c r="C4" s="1">
        <v>3.9E-2</v>
      </c>
      <c r="D4" s="25"/>
      <c r="E4" s="25"/>
      <c r="F4" s="25"/>
      <c r="G4" s="25"/>
    </row>
    <row r="5" spans="1:7" ht="15.5" x14ac:dyDescent="0.35">
      <c r="A5" s="2">
        <v>44494</v>
      </c>
      <c r="B5" s="1">
        <v>5.4980000000000002</v>
      </c>
      <c r="C5" s="1">
        <v>0.224</v>
      </c>
      <c r="D5" s="1">
        <v>6.0949999999999998</v>
      </c>
      <c r="E5" s="1">
        <v>0.255</v>
      </c>
      <c r="F5" s="25"/>
      <c r="G5" s="25"/>
    </row>
    <row r="6" spans="1:7" ht="15.5" x14ac:dyDescent="0.35">
      <c r="A6" s="2">
        <v>44495</v>
      </c>
      <c r="B6" s="1">
        <v>8.3279999999999994</v>
      </c>
      <c r="C6" s="1">
        <v>0.21099999999999999</v>
      </c>
      <c r="D6" s="1">
        <v>9.343</v>
      </c>
      <c r="E6" s="1">
        <v>0.252</v>
      </c>
      <c r="F6" s="25"/>
      <c r="G6" s="25"/>
    </row>
    <row r="7" spans="1:7" ht="15.5" x14ac:dyDescent="0.35">
      <c r="A7" s="2">
        <v>44508</v>
      </c>
      <c r="B7" s="1">
        <v>3.7389999999999999</v>
      </c>
      <c r="C7" s="1">
        <v>9.7000000000000003E-2</v>
      </c>
      <c r="D7" s="1">
        <v>3.56</v>
      </c>
      <c r="E7" s="1">
        <v>0.104</v>
      </c>
      <c r="F7" s="25"/>
      <c r="G7" s="25"/>
    </row>
    <row r="8" spans="1:7" ht="15.5" x14ac:dyDescent="0.35">
      <c r="A8" s="2">
        <v>44532</v>
      </c>
      <c r="B8" s="1">
        <v>3.359</v>
      </c>
      <c r="C8" s="1">
        <v>5.6000000000000001E-2</v>
      </c>
      <c r="D8" s="1">
        <v>3.0550000000000002</v>
      </c>
      <c r="E8" s="1">
        <v>6.4000000000000001E-2</v>
      </c>
      <c r="F8" s="25"/>
      <c r="G8" s="25"/>
    </row>
    <row r="9" spans="1:7" ht="15.5" x14ac:dyDescent="0.35">
      <c r="A9" s="2">
        <v>44550</v>
      </c>
      <c r="B9" s="1">
        <v>6.452</v>
      </c>
      <c r="C9" s="1">
        <v>0.152</v>
      </c>
      <c r="D9" s="1">
        <v>7.0590000000000002</v>
      </c>
      <c r="E9" s="1">
        <v>0.21099999999999999</v>
      </c>
      <c r="F9" s="25"/>
      <c r="G9" s="25"/>
    </row>
    <row r="10" spans="1:7" ht="15.5" x14ac:dyDescent="0.35">
      <c r="A10" s="2">
        <v>44564</v>
      </c>
      <c r="B10" s="1">
        <v>4.4850000000000003</v>
      </c>
      <c r="C10" s="1">
        <v>0.19800000000000001</v>
      </c>
      <c r="D10" s="1">
        <v>4.524</v>
      </c>
      <c r="E10" s="1">
        <v>0.25600000000000001</v>
      </c>
      <c r="F10" s="25"/>
      <c r="G10" s="25"/>
    </row>
    <row r="11" spans="1:7" ht="15.5" x14ac:dyDescent="0.35">
      <c r="A11" s="4">
        <v>44613</v>
      </c>
      <c r="B11" s="3">
        <v>4.8310000000000004</v>
      </c>
      <c r="C11" s="3">
        <v>0.24199999999999999</v>
      </c>
      <c r="D11" s="1">
        <v>4.82</v>
      </c>
      <c r="E11" s="1">
        <v>0.318</v>
      </c>
      <c r="F11" s="25"/>
      <c r="G11" s="25"/>
    </row>
    <row r="12" spans="1:7" ht="15.5" x14ac:dyDescent="0.35">
      <c r="A12" s="2">
        <v>44641</v>
      </c>
      <c r="B12" s="1">
        <v>5.609</v>
      </c>
      <c r="C12" s="1">
        <v>0.1</v>
      </c>
      <c r="D12" s="1">
        <v>5.0510000000000002</v>
      </c>
      <c r="E12" s="1">
        <v>0.17799999999999999</v>
      </c>
      <c r="F12" s="25"/>
      <c r="G12" s="25"/>
    </row>
    <row r="13" spans="1:7" ht="15.5" x14ac:dyDescent="0.35">
      <c r="A13" s="4">
        <v>44670</v>
      </c>
      <c r="B13" s="1">
        <v>4.6180000000000003</v>
      </c>
      <c r="C13" s="1">
        <v>6.4000000000000001E-2</v>
      </c>
      <c r="D13" s="1">
        <v>4.5720000000000001</v>
      </c>
      <c r="E13" s="1">
        <v>0.114</v>
      </c>
      <c r="F13" s="25"/>
      <c r="G13" s="25"/>
    </row>
    <row r="14" spans="1:7" ht="15.5" x14ac:dyDescent="0.35">
      <c r="A14" s="4">
        <v>44701</v>
      </c>
      <c r="B14" s="3">
        <v>3.4380000000000002</v>
      </c>
      <c r="C14" s="3">
        <v>8.5000000000000006E-2</v>
      </c>
      <c r="D14" s="3">
        <v>2.0209999999999999</v>
      </c>
      <c r="E14" s="3">
        <v>0.10100000000000001</v>
      </c>
      <c r="F14" s="25"/>
      <c r="G14" s="25"/>
    </row>
    <row r="15" spans="1:7" ht="15.5" x14ac:dyDescent="0.35">
      <c r="A15" s="2">
        <v>44748</v>
      </c>
      <c r="B15" s="1">
        <v>3.198</v>
      </c>
      <c r="C15" s="1">
        <v>0.69099999999999995</v>
      </c>
      <c r="D15" s="1">
        <v>3.2189999999999999</v>
      </c>
      <c r="E15" s="1">
        <v>0.63400000000000001</v>
      </c>
      <c r="F15" s="25"/>
      <c r="G15" s="25"/>
    </row>
    <row r="16" spans="1:7" ht="15.5" x14ac:dyDescent="0.35">
      <c r="A16" s="2">
        <v>44778</v>
      </c>
      <c r="B16" s="1">
        <v>1.0640000000000001</v>
      </c>
      <c r="C16" s="1">
        <v>0.67100000000000004</v>
      </c>
      <c r="D16" s="1">
        <v>1.9350000000000001</v>
      </c>
      <c r="E16" s="1">
        <v>0.75600000000000001</v>
      </c>
      <c r="F16" s="25"/>
      <c r="G16" s="25"/>
    </row>
    <row r="17" spans="1:7" ht="15.5" x14ac:dyDescent="0.35">
      <c r="A17" s="2">
        <v>44811</v>
      </c>
      <c r="B17" s="1">
        <v>3.379</v>
      </c>
      <c r="C17" s="1">
        <v>0.27500000000000002</v>
      </c>
      <c r="D17" s="1">
        <v>3.2930000000000001</v>
      </c>
      <c r="E17" s="1">
        <v>0.307</v>
      </c>
      <c r="F17" s="25"/>
      <c r="G17" s="25"/>
    </row>
    <row r="18" spans="1:7" ht="15.5" x14ac:dyDescent="0.35">
      <c r="A18" s="2">
        <v>44837</v>
      </c>
      <c r="B18" s="1">
        <v>1.577</v>
      </c>
      <c r="C18" s="1">
        <v>0.309</v>
      </c>
      <c r="D18" s="1">
        <v>1.6279999999999999</v>
      </c>
      <c r="E18" s="1">
        <v>0.29599999999999999</v>
      </c>
      <c r="F18" s="25"/>
      <c r="G18" s="25"/>
    </row>
    <row r="19" spans="1:7" ht="15.5" x14ac:dyDescent="0.35">
      <c r="A19" s="2">
        <v>44867</v>
      </c>
      <c r="B19" s="1">
        <v>1.2569999999999999</v>
      </c>
      <c r="C19" s="1">
        <v>0.40699999999999997</v>
      </c>
      <c r="D19" s="1">
        <v>1.5309999999999999</v>
      </c>
      <c r="E19" s="1">
        <v>0.432</v>
      </c>
      <c r="F19" s="25"/>
      <c r="G19" s="25"/>
    </row>
    <row r="20" spans="1:7" ht="15.5" x14ac:dyDescent="0.35">
      <c r="A20" s="2">
        <v>44902</v>
      </c>
      <c r="B20" s="1">
        <v>1.5649999999999999</v>
      </c>
      <c r="C20" s="1">
        <v>0.41699999999999998</v>
      </c>
      <c r="D20" s="1">
        <v>1.4079999999999999</v>
      </c>
      <c r="E20" s="1">
        <v>0.39800000000000002</v>
      </c>
      <c r="F20" s="25"/>
      <c r="G20" s="25"/>
    </row>
    <row r="21" spans="1:7" ht="15.5" x14ac:dyDescent="0.35">
      <c r="A21" s="2">
        <v>44931</v>
      </c>
      <c r="B21" s="1">
        <v>7.7869999999999999</v>
      </c>
      <c r="C21" s="1">
        <v>0.26300000000000001</v>
      </c>
      <c r="D21" s="1">
        <v>8.42</v>
      </c>
      <c r="E21" s="1">
        <v>0.29699999999999999</v>
      </c>
      <c r="F21" s="25"/>
      <c r="G21" s="25"/>
    </row>
    <row r="22" spans="1:7" ht="15.5" x14ac:dyDescent="0.35">
      <c r="A22" s="2">
        <v>44966</v>
      </c>
      <c r="B22" s="1">
        <v>3.4860000000000002</v>
      </c>
      <c r="C22" s="1">
        <v>0.20799999999999999</v>
      </c>
      <c r="D22" s="1">
        <v>3.3260000000000001</v>
      </c>
      <c r="E22" s="1">
        <v>0.26700000000000002</v>
      </c>
      <c r="F22" s="1">
        <v>3.399</v>
      </c>
      <c r="G22" s="1">
        <v>0.27</v>
      </c>
    </row>
    <row r="23" spans="1:7" ht="15.5" x14ac:dyDescent="0.35">
      <c r="A23" s="2">
        <v>44970</v>
      </c>
      <c r="B23" s="1">
        <v>5.15</v>
      </c>
      <c r="C23" s="1">
        <v>0.13400000000000001</v>
      </c>
      <c r="D23" s="1">
        <v>5.577</v>
      </c>
      <c r="E23" s="1">
        <v>0.19700000000000001</v>
      </c>
      <c r="F23" s="1">
        <v>6.1660000000000004</v>
      </c>
      <c r="G23" s="1">
        <v>0.218</v>
      </c>
    </row>
    <row r="24" spans="1:7" ht="15.5" x14ac:dyDescent="0.35">
      <c r="A24" s="2">
        <v>44987</v>
      </c>
      <c r="B24" s="1">
        <v>7.1539999999999999</v>
      </c>
      <c r="C24" s="1">
        <v>0.23200000000000001</v>
      </c>
      <c r="D24" s="1">
        <v>6.4909999999999997</v>
      </c>
      <c r="E24" s="1">
        <v>0.25900000000000001</v>
      </c>
      <c r="F24" s="1">
        <v>6.59</v>
      </c>
      <c r="G24" s="1">
        <v>0.25800000000000001</v>
      </c>
    </row>
    <row r="25" spans="1:7" ht="15.5" x14ac:dyDescent="0.35">
      <c r="A25" s="2">
        <v>45028</v>
      </c>
      <c r="B25" s="1">
        <v>4.3150000000000004</v>
      </c>
      <c r="C25" s="1">
        <v>0.13100000000000001</v>
      </c>
      <c r="D25" s="1">
        <v>4.0270000000000001</v>
      </c>
      <c r="E25" s="1">
        <v>0.17399999999999999</v>
      </c>
      <c r="F25" s="1">
        <v>4.1550000000000002</v>
      </c>
      <c r="G25" s="1">
        <v>0.187</v>
      </c>
    </row>
    <row r="26" spans="1:7" ht="15.5" x14ac:dyDescent="0.35">
      <c r="A26" s="2">
        <v>45070</v>
      </c>
      <c r="B26" s="1">
        <v>7.3920000000000003</v>
      </c>
      <c r="C26" s="1">
        <v>0.20100000000000001</v>
      </c>
      <c r="D26" s="1">
        <v>7.9169999999999998</v>
      </c>
      <c r="E26" s="1">
        <v>0.25</v>
      </c>
      <c r="F26" s="1">
        <v>7.9240000000000004</v>
      </c>
      <c r="G26" s="1">
        <v>0.245</v>
      </c>
    </row>
    <row r="27" spans="1:7" ht="15.5" x14ac:dyDescent="0.35">
      <c r="A27" s="2">
        <v>45084</v>
      </c>
      <c r="B27" s="1">
        <v>2.2090000000000001</v>
      </c>
      <c r="C27" s="1">
        <v>0.317</v>
      </c>
      <c r="D27" s="1">
        <v>1.6970000000000001</v>
      </c>
      <c r="E27" s="1">
        <v>0.38300000000000001</v>
      </c>
      <c r="F27" s="1">
        <v>1.893</v>
      </c>
      <c r="G27" s="1">
        <v>0.34699999999999998</v>
      </c>
    </row>
    <row r="28" spans="1:7" ht="15.5" x14ac:dyDescent="0.35">
      <c r="A28" s="2">
        <v>45105</v>
      </c>
      <c r="B28" s="1">
        <v>4.4829999999999997</v>
      </c>
      <c r="C28" s="1">
        <v>0.27</v>
      </c>
      <c r="D28" s="1">
        <v>4.6840000000000002</v>
      </c>
      <c r="E28" s="1">
        <v>0.34300000000000003</v>
      </c>
      <c r="F28" s="1">
        <v>4.3550000000000004</v>
      </c>
      <c r="G28" s="1">
        <v>0.35</v>
      </c>
    </row>
    <row r="29" spans="1:7" ht="15.5" x14ac:dyDescent="0.35">
      <c r="A29" s="2">
        <v>45121</v>
      </c>
      <c r="B29" s="1">
        <v>3.391</v>
      </c>
      <c r="C29" s="1">
        <v>0.23300000000000001</v>
      </c>
      <c r="D29" s="1">
        <v>2.984</v>
      </c>
      <c r="E29" s="1">
        <v>0.249</v>
      </c>
      <c r="F29" s="1">
        <v>3.294</v>
      </c>
      <c r="G29" s="1">
        <v>0.28000000000000003</v>
      </c>
    </row>
    <row r="30" spans="1:7" ht="15.5" x14ac:dyDescent="0.35">
      <c r="A30" s="2">
        <v>45145</v>
      </c>
      <c r="B30" s="1">
        <v>1.595</v>
      </c>
      <c r="C30" s="1">
        <v>0.59299999999999997</v>
      </c>
      <c r="D30" s="1">
        <v>1.3879999999999999</v>
      </c>
      <c r="E30" s="1">
        <v>0.63100000000000001</v>
      </c>
      <c r="F30" s="1">
        <v>1.4330000000000001</v>
      </c>
      <c r="G30" s="1">
        <v>0.71</v>
      </c>
    </row>
    <row r="31" spans="1:7" ht="15.5" x14ac:dyDescent="0.35">
      <c r="A31" s="2">
        <v>45153</v>
      </c>
      <c r="B31" s="1">
        <v>1.9750000000000001</v>
      </c>
      <c r="C31" s="1">
        <v>0.41899999999999998</v>
      </c>
      <c r="D31" s="1">
        <v>1.403</v>
      </c>
      <c r="E31" s="1">
        <v>0.46</v>
      </c>
      <c r="F31" s="1">
        <v>1.7669999999999999</v>
      </c>
      <c r="G31" s="1">
        <v>0.432</v>
      </c>
    </row>
    <row r="32" spans="1:7" ht="15.5" x14ac:dyDescent="0.35">
      <c r="A32" s="2">
        <v>45183</v>
      </c>
      <c r="B32" s="1">
        <v>1.5069999999999999</v>
      </c>
      <c r="C32" s="1">
        <v>0.752</v>
      </c>
      <c r="D32" s="1">
        <v>1.2629999999999999</v>
      </c>
      <c r="E32" s="1">
        <v>0.71799999999999997</v>
      </c>
      <c r="F32" s="1">
        <v>1.502</v>
      </c>
      <c r="G32" s="1">
        <v>0.79800000000000004</v>
      </c>
    </row>
    <row r="33" spans="1:7" ht="15.5" x14ac:dyDescent="0.35">
      <c r="A33" s="2">
        <v>45229</v>
      </c>
      <c r="B33" s="1">
        <v>1.341</v>
      </c>
      <c r="C33" s="1">
        <v>0.55400000000000005</v>
      </c>
      <c r="D33" s="1">
        <v>1.042</v>
      </c>
      <c r="E33" s="1">
        <v>0.57499999999999996</v>
      </c>
      <c r="F33" s="1">
        <v>1.2350000000000001</v>
      </c>
      <c r="G33" s="1">
        <v>0.57399999999999995</v>
      </c>
    </row>
    <row r="34" spans="1:7" ht="15.5" x14ac:dyDescent="0.35">
      <c r="A34" s="2">
        <v>45260</v>
      </c>
      <c r="B34" s="1">
        <v>3.1739999999999999</v>
      </c>
      <c r="C34" s="1">
        <v>0.45600000000000002</v>
      </c>
      <c r="D34" s="1">
        <v>2.6509999999999998</v>
      </c>
      <c r="E34" s="1">
        <v>0.51300000000000001</v>
      </c>
      <c r="F34" s="1">
        <v>2.9220000000000002</v>
      </c>
      <c r="G34" s="1">
        <v>0.51200000000000001</v>
      </c>
    </row>
    <row r="35" spans="1:7" ht="15.5" x14ac:dyDescent="0.35">
      <c r="A35" s="2">
        <v>45279</v>
      </c>
      <c r="B35" s="1">
        <v>3.4609999999999999</v>
      </c>
      <c r="C35" s="1">
        <v>0.41399999999999998</v>
      </c>
      <c r="D35" s="1">
        <v>3.5609999999999999</v>
      </c>
      <c r="E35" s="1">
        <v>0.44600000000000001</v>
      </c>
      <c r="F35" s="1">
        <v>3.702</v>
      </c>
      <c r="G35" s="1">
        <v>0.45</v>
      </c>
    </row>
    <row r="36" spans="1:7" ht="15.5" x14ac:dyDescent="0.35">
      <c r="A36" s="2">
        <v>45306</v>
      </c>
      <c r="B36" s="1">
        <v>8.3339999999999996</v>
      </c>
      <c r="C36" s="1">
        <v>0.246</v>
      </c>
      <c r="D36" s="1">
        <v>7.9379999999999997</v>
      </c>
      <c r="E36" s="1">
        <v>0.33200000000000002</v>
      </c>
      <c r="F36" s="1">
        <v>5.42</v>
      </c>
      <c r="G36" s="1">
        <v>0.34300000000000003</v>
      </c>
    </row>
    <row r="37" spans="1:7" ht="15.5" x14ac:dyDescent="0.35">
      <c r="A37" s="2">
        <v>45337</v>
      </c>
      <c r="B37" s="1">
        <v>4.548</v>
      </c>
      <c r="C37" s="1">
        <v>7.0494030465212035E-2</v>
      </c>
      <c r="D37" s="1">
        <v>4.2119999999999997</v>
      </c>
      <c r="E37" s="1">
        <v>8.1683820502264304E-2</v>
      </c>
      <c r="F37" s="1">
        <v>4.1630000000000003</v>
      </c>
      <c r="G37" s="1">
        <v>7.1873198847262246E-2</v>
      </c>
    </row>
    <row r="38" spans="1:7" ht="15.5" x14ac:dyDescent="0.35">
      <c r="A38" s="2">
        <v>45365</v>
      </c>
      <c r="B38" s="1">
        <v>6.99</v>
      </c>
      <c r="C38" s="1">
        <v>9.1999999999999998E-2</v>
      </c>
      <c r="D38" s="1">
        <v>7.5540000000000003</v>
      </c>
      <c r="E38" s="1">
        <v>0.127</v>
      </c>
      <c r="F38" s="1">
        <v>7.4809999999999999</v>
      </c>
      <c r="G38" s="1">
        <v>0.114</v>
      </c>
    </row>
    <row r="39" spans="1:7" ht="15.5" x14ac:dyDescent="0.35">
      <c r="A39" s="2">
        <v>45386</v>
      </c>
      <c r="B39" s="1"/>
      <c r="C39" s="1"/>
      <c r="D39" s="1">
        <v>4.1619999999999999</v>
      </c>
      <c r="E39" s="1">
        <v>0.42499999999999999</v>
      </c>
      <c r="F39" s="1">
        <v>5.4880000000000004</v>
      </c>
      <c r="G39" s="1">
        <v>0.51200000000000001</v>
      </c>
    </row>
    <row r="40" spans="1:7" ht="15.5" x14ac:dyDescent="0.35">
      <c r="A40" s="2">
        <v>45398</v>
      </c>
      <c r="B40" s="1">
        <v>4.7149999999999999</v>
      </c>
      <c r="C40" s="1">
        <v>5.5E-2</v>
      </c>
      <c r="D40" s="1">
        <v>4.1079999999999997</v>
      </c>
      <c r="E40" s="1">
        <v>0.123</v>
      </c>
      <c r="F40" s="1">
        <v>5.0430000000000001</v>
      </c>
      <c r="G40" s="1">
        <v>0.152</v>
      </c>
    </row>
    <row r="41" spans="1:7" ht="15.5" x14ac:dyDescent="0.35">
      <c r="A41" s="2">
        <v>45432</v>
      </c>
      <c r="B41" s="1">
        <v>5.4320000000000004</v>
      </c>
      <c r="C41" s="1">
        <v>0.158</v>
      </c>
      <c r="D41" s="1">
        <v>4.782</v>
      </c>
      <c r="E41" s="1">
        <v>0.20399999999999999</v>
      </c>
      <c r="F41" s="1">
        <v>4.6079999999999997</v>
      </c>
      <c r="G41" s="1">
        <v>0.2</v>
      </c>
    </row>
    <row r="42" spans="1:7" ht="15.5" x14ac:dyDescent="0.35">
      <c r="A42" s="2">
        <v>45460</v>
      </c>
      <c r="B42" s="1">
        <v>3.7469999999999999</v>
      </c>
      <c r="C42" s="1">
        <v>0.14699999999999999</v>
      </c>
      <c r="D42" s="1">
        <v>2.7010000000000001</v>
      </c>
      <c r="E42" s="1">
        <v>0.153</v>
      </c>
      <c r="F42" s="1">
        <v>3.16</v>
      </c>
      <c r="G42" s="1">
        <v>0.158</v>
      </c>
    </row>
    <row r="43" spans="1:7" ht="15.5" x14ac:dyDescent="0.35">
      <c r="A43" s="2">
        <v>45488</v>
      </c>
      <c r="B43" s="1">
        <v>6.0069999999999997</v>
      </c>
      <c r="C43" s="1">
        <v>0.21099999999999999</v>
      </c>
      <c r="D43" s="1">
        <v>5.7709999999999999</v>
      </c>
      <c r="E43" s="1">
        <v>0.21099999999999999</v>
      </c>
      <c r="F43" s="1">
        <v>5.7119999999999997</v>
      </c>
      <c r="G43" s="1">
        <v>0.19900000000000001</v>
      </c>
    </row>
    <row r="44" spans="1:7" ht="15.5" x14ac:dyDescent="0.35">
      <c r="A44" s="2">
        <v>45523</v>
      </c>
      <c r="B44" s="1">
        <v>1.496</v>
      </c>
      <c r="C44" s="1">
        <v>0.26900000000000002</v>
      </c>
      <c r="D44" s="1">
        <v>2.0139999999999998</v>
      </c>
      <c r="E44" s="1">
        <v>0.26100000000000001</v>
      </c>
      <c r="F44" s="1">
        <v>1.593</v>
      </c>
      <c r="G44" s="1">
        <v>0.27400000000000002</v>
      </c>
    </row>
    <row r="45" spans="1:7" ht="15.5" x14ac:dyDescent="0.35">
      <c r="A45" s="2">
        <v>45552</v>
      </c>
      <c r="B45" s="1">
        <v>2.3519999999999999</v>
      </c>
      <c r="C45" s="1">
        <v>0.33300000000000002</v>
      </c>
      <c r="D45" s="1">
        <v>1.75</v>
      </c>
      <c r="E45" s="1">
        <v>0.309</v>
      </c>
      <c r="F45" s="1">
        <v>1.452</v>
      </c>
      <c r="G45" s="1">
        <v>0.35899999999999999</v>
      </c>
    </row>
    <row r="46" spans="1:7" ht="15.5" x14ac:dyDescent="0.35">
      <c r="A46" s="2">
        <v>45580</v>
      </c>
      <c r="B46" s="1">
        <v>1.8340000000000001</v>
      </c>
      <c r="C46" s="1">
        <v>0.41899999999999998</v>
      </c>
      <c r="D46" s="1">
        <v>1.7470000000000001</v>
      </c>
      <c r="E46" s="1">
        <v>0.39200000000000002</v>
      </c>
      <c r="F46" s="1">
        <v>1.2849999999999999</v>
      </c>
      <c r="G46" s="1">
        <v>0.40100000000000002</v>
      </c>
    </row>
    <row r="47" spans="1:7" ht="15.5" x14ac:dyDescent="0.35">
      <c r="A47" s="2">
        <v>45608</v>
      </c>
      <c r="B47" s="1">
        <v>1.214</v>
      </c>
      <c r="C47" s="1">
        <v>0.23699999999999999</v>
      </c>
      <c r="D47" s="1">
        <v>1.788</v>
      </c>
      <c r="E47" s="1">
        <v>0.21199999999999999</v>
      </c>
      <c r="F47" s="1">
        <v>1.4690000000000001</v>
      </c>
      <c r="G47" s="1">
        <v>0.25800000000000001</v>
      </c>
    </row>
    <row r="48" spans="1:7" ht="15.5" x14ac:dyDescent="0.35">
      <c r="A48" s="2">
        <v>45636</v>
      </c>
      <c r="B48" s="1">
        <v>1.8360000000000001</v>
      </c>
      <c r="C48" s="1">
        <v>8.5000000000000006E-2</v>
      </c>
      <c r="D48" s="1">
        <v>2.645</v>
      </c>
      <c r="E48" s="1">
        <v>0.10199999999999999</v>
      </c>
      <c r="F48" s="1">
        <v>2.2549999999999999</v>
      </c>
      <c r="G48" s="1">
        <v>9.0999999999999998E-2</v>
      </c>
    </row>
    <row r="120" spans="1:3" ht="15.5" x14ac:dyDescent="0.35">
      <c r="A120" s="17"/>
      <c r="B120" s="99"/>
      <c r="C120" s="99"/>
    </row>
    <row r="121" spans="1:3" ht="15.5" x14ac:dyDescent="0.35">
      <c r="A121" s="17"/>
      <c r="B121" s="99"/>
      <c r="C121" s="99"/>
    </row>
    <row r="122" spans="1:3" ht="15.5" x14ac:dyDescent="0.35">
      <c r="A122" s="17"/>
      <c r="B122" s="99"/>
      <c r="C122" s="99"/>
    </row>
    <row r="123" spans="1:3" ht="15.5" x14ac:dyDescent="0.35">
      <c r="A123" s="17"/>
      <c r="B123" s="99"/>
      <c r="C123" s="99"/>
    </row>
    <row r="124" spans="1:3" ht="15.5" x14ac:dyDescent="0.35">
      <c r="A124" s="17"/>
      <c r="B124" s="99"/>
      <c r="C124" s="99"/>
    </row>
    <row r="125" spans="1:3" ht="15.5" x14ac:dyDescent="0.35">
      <c r="A125" s="17"/>
      <c r="B125" s="99"/>
      <c r="C125" s="99"/>
    </row>
    <row r="126" spans="1:3" ht="15.5" x14ac:dyDescent="0.35">
      <c r="A126" s="17"/>
      <c r="B126" s="99"/>
      <c r="C126" s="99"/>
    </row>
    <row r="127" spans="1:3" ht="15.5" x14ac:dyDescent="0.35">
      <c r="A127" s="17"/>
      <c r="B127" s="99"/>
      <c r="C127" s="99"/>
    </row>
    <row r="128" spans="1:3" ht="15.5" x14ac:dyDescent="0.35">
      <c r="A128" s="17"/>
      <c r="B128" s="99"/>
      <c r="C128" s="99"/>
    </row>
    <row r="129" spans="1:3" ht="15.5" x14ac:dyDescent="0.35">
      <c r="A129" s="17"/>
      <c r="B129" s="99"/>
      <c r="C129" s="99"/>
    </row>
    <row r="130" spans="1:3" ht="15.5" x14ac:dyDescent="0.35">
      <c r="A130" s="17"/>
      <c r="B130" s="99"/>
      <c r="C130" s="99"/>
    </row>
    <row r="131" spans="1:3" ht="15.5" x14ac:dyDescent="0.35">
      <c r="A131" s="17"/>
      <c r="B131" s="99"/>
      <c r="C131" s="99"/>
    </row>
    <row r="132" spans="1:3" ht="15.5" x14ac:dyDescent="0.35">
      <c r="A132" s="17"/>
      <c r="B132" s="99"/>
      <c r="C132" s="99"/>
    </row>
    <row r="133" spans="1:3" ht="15.5" x14ac:dyDescent="0.35">
      <c r="A133" s="17"/>
      <c r="B133" s="99"/>
      <c r="C133" s="99"/>
    </row>
    <row r="134" spans="1:3" ht="15.5" x14ac:dyDescent="0.35">
      <c r="A134" s="17"/>
      <c r="B134" s="99"/>
      <c r="C134" s="99"/>
    </row>
    <row r="135" spans="1:3" ht="15.5" x14ac:dyDescent="0.35">
      <c r="A135" s="17"/>
      <c r="B135" s="99"/>
      <c r="C135" s="99"/>
    </row>
  </sheetData>
  <sortState xmlns:xlrd2="http://schemas.microsoft.com/office/spreadsheetml/2017/richdata2" ref="A6:C138">
    <sortCondition ref="A6:A138"/>
  </sortState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301-CFF7-441F-9B18-F91A350ED4DA}">
  <dimension ref="A3:F63"/>
  <sheetViews>
    <sheetView workbookViewId="0">
      <selection activeCell="C30" sqref="C30"/>
    </sheetView>
  </sheetViews>
  <sheetFormatPr defaultRowHeight="14.5" x14ac:dyDescent="0.35"/>
  <cols>
    <col min="1" max="1" width="14.7265625" bestFit="1" customWidth="1"/>
    <col min="2" max="2" width="20.453125" bestFit="1" customWidth="1"/>
    <col min="3" max="3" width="19.26953125" bestFit="1" customWidth="1"/>
    <col min="4" max="4" width="21" bestFit="1" customWidth="1"/>
    <col min="5" max="5" width="19.81640625" bestFit="1" customWidth="1"/>
    <col min="6" max="6" width="21.26953125" bestFit="1" customWidth="1"/>
  </cols>
  <sheetData>
    <row r="3" spans="1:6" x14ac:dyDescent="0.35">
      <c r="A3" s="21" t="s">
        <v>708</v>
      </c>
      <c r="B3" t="s">
        <v>753</v>
      </c>
      <c r="C3" t="s">
        <v>754</v>
      </c>
      <c r="D3" t="s">
        <v>755</v>
      </c>
      <c r="E3" t="s">
        <v>756</v>
      </c>
      <c r="F3" t="s">
        <v>757</v>
      </c>
    </row>
    <row r="4" spans="1:6" x14ac:dyDescent="0.35">
      <c r="A4" s="22">
        <v>2021</v>
      </c>
      <c r="B4">
        <v>1.5000000000000002E-3</v>
      </c>
      <c r="C4">
        <v>9.7666666666666666E-2</v>
      </c>
      <c r="D4">
        <v>0.14166666666666666</v>
      </c>
      <c r="E4">
        <v>0.95366666666666655</v>
      </c>
      <c r="F4">
        <v>7.966666666666667E-3</v>
      </c>
    </row>
    <row r="5" spans="1:6" x14ac:dyDescent="0.35">
      <c r="A5" s="22">
        <v>2022</v>
      </c>
      <c r="B5">
        <v>5.7969879518072295E-2</v>
      </c>
      <c r="C5">
        <v>0.12167469879518068</v>
      </c>
      <c r="D5">
        <v>2.6077349397590361</v>
      </c>
      <c r="E5">
        <v>3.5585180722891563</v>
      </c>
      <c r="F5">
        <v>2.9702409638554195E-2</v>
      </c>
    </row>
    <row r="6" spans="1:6" x14ac:dyDescent="0.35">
      <c r="A6" s="22">
        <v>2023</v>
      </c>
      <c r="B6">
        <v>0.11481176470588238</v>
      </c>
      <c r="C6">
        <v>0.18682352941176469</v>
      </c>
      <c r="D6">
        <v>2.4454941176470579</v>
      </c>
      <c r="E6">
        <v>3.3135647058823516</v>
      </c>
      <c r="F6">
        <v>2.8422710758705887E-2</v>
      </c>
    </row>
    <row r="7" spans="1:6" x14ac:dyDescent="0.35">
      <c r="A7" s="23">
        <v>1</v>
      </c>
      <c r="B7">
        <v>6.454545454545455E-3</v>
      </c>
      <c r="C7">
        <v>2.9363636363636366E-2</v>
      </c>
      <c r="D7">
        <v>4.0322727272727281</v>
      </c>
      <c r="E7">
        <v>4.5597272727272733</v>
      </c>
      <c r="F7">
        <v>1.2264885937272728E-2</v>
      </c>
    </row>
    <row r="8" spans="1:6" x14ac:dyDescent="0.35">
      <c r="A8" s="24" t="s">
        <v>92</v>
      </c>
      <c r="B8">
        <v>1.5E-3</v>
      </c>
      <c r="C8">
        <v>1.4749999999999999E-2</v>
      </c>
      <c r="D8">
        <v>5.39975</v>
      </c>
      <c r="E8">
        <v>5.7247500000000002</v>
      </c>
      <c r="F8">
        <v>1.49E-2</v>
      </c>
    </row>
    <row r="9" spans="1:6" x14ac:dyDescent="0.35">
      <c r="A9" s="24" t="s">
        <v>143</v>
      </c>
      <c r="B9">
        <v>6.3750000000000005E-3</v>
      </c>
      <c r="C9">
        <v>3.0499999999999999E-2</v>
      </c>
      <c r="D9">
        <v>4.3339999999999996</v>
      </c>
      <c r="E9">
        <v>5.1864999999999997</v>
      </c>
      <c r="F9">
        <v>1.1941164502500001E-2</v>
      </c>
    </row>
    <row r="10" spans="1:6" x14ac:dyDescent="0.35">
      <c r="A10" s="24" t="s">
        <v>181</v>
      </c>
      <c r="B10">
        <v>1.3166666666666667E-2</v>
      </c>
      <c r="C10">
        <v>4.7333333333333338E-2</v>
      </c>
      <c r="D10">
        <v>1.8066666666666666</v>
      </c>
      <c r="E10">
        <v>2.1706666666666665</v>
      </c>
      <c r="F10">
        <v>9.1830291000000001E-3</v>
      </c>
    </row>
    <row r="11" spans="1:6" x14ac:dyDescent="0.35">
      <c r="A11" s="23">
        <v>2</v>
      </c>
      <c r="B11">
        <v>1.5000000000000002E-3</v>
      </c>
      <c r="C11">
        <v>1.2733333333333334E-2</v>
      </c>
      <c r="D11">
        <v>2.3637999999999999</v>
      </c>
      <c r="E11">
        <v>3.0294666666666661</v>
      </c>
      <c r="F11">
        <v>1.9360129659999999E-2</v>
      </c>
    </row>
    <row r="12" spans="1:6" x14ac:dyDescent="0.35">
      <c r="A12" s="24" t="s">
        <v>92</v>
      </c>
      <c r="B12">
        <v>1.5E-3</v>
      </c>
      <c r="C12">
        <v>5.0000000000000001E-3</v>
      </c>
      <c r="D12">
        <v>3.4187499999999997</v>
      </c>
      <c r="E12">
        <v>3.8524999999999996</v>
      </c>
      <c r="F12">
        <v>1.2124999999999999E-2</v>
      </c>
    </row>
    <row r="13" spans="1:6" x14ac:dyDescent="0.35">
      <c r="A13" s="24" t="s">
        <v>143</v>
      </c>
      <c r="B13">
        <v>1.5E-3</v>
      </c>
      <c r="C13">
        <v>2.2000000000000002E-2</v>
      </c>
      <c r="D13">
        <v>3.3079999999999998</v>
      </c>
      <c r="E13">
        <v>4.4007500000000004</v>
      </c>
      <c r="F13">
        <v>1.9323555413749999E-2</v>
      </c>
    </row>
    <row r="14" spans="1:6" x14ac:dyDescent="0.35">
      <c r="A14" s="24" t="s">
        <v>181</v>
      </c>
      <c r="B14">
        <v>1.5E-3</v>
      </c>
      <c r="C14">
        <v>1.7000000000000001E-2</v>
      </c>
      <c r="D14">
        <v>1.5780000000000001</v>
      </c>
      <c r="E14">
        <v>2.3279999999999998</v>
      </c>
      <c r="F14">
        <v>3.7301930811250002E-2</v>
      </c>
    </row>
    <row r="15" spans="1:6" x14ac:dyDescent="0.35">
      <c r="A15" s="24" t="s">
        <v>2</v>
      </c>
      <c r="B15">
        <v>1.5000000000000002E-3</v>
      </c>
      <c r="C15">
        <v>5.0000000000000001E-3</v>
      </c>
      <c r="D15">
        <v>0.746</v>
      </c>
      <c r="E15">
        <v>1.0389999999999999</v>
      </c>
      <c r="F15">
        <v>5.1333333333333335E-3</v>
      </c>
    </row>
    <row r="16" spans="1:6" x14ac:dyDescent="0.35">
      <c r="A16" s="23">
        <v>3</v>
      </c>
      <c r="B16">
        <v>1.5000000000000002E-3</v>
      </c>
      <c r="C16">
        <v>2.7999999999999997E-2</v>
      </c>
      <c r="D16">
        <v>2.8536666666666668</v>
      </c>
      <c r="E16">
        <v>3.8409999999999997</v>
      </c>
      <c r="F16">
        <v>2.1273565933333332E-2</v>
      </c>
    </row>
    <row r="17" spans="1:6" x14ac:dyDescent="0.35">
      <c r="A17" s="23">
        <v>4</v>
      </c>
      <c r="B17">
        <v>7.7333333333333342E-3</v>
      </c>
      <c r="C17">
        <v>6.3133333333333333E-2</v>
      </c>
      <c r="D17">
        <v>0.66919999999999991</v>
      </c>
      <c r="E17">
        <v>1.5643999999999998</v>
      </c>
      <c r="F17">
        <v>2.1825553625333331E-2</v>
      </c>
    </row>
    <row r="18" spans="1:6" x14ac:dyDescent="0.35">
      <c r="A18" s="24" t="s">
        <v>92</v>
      </c>
      <c r="B18">
        <v>2.4875000000000001E-2</v>
      </c>
      <c r="C18">
        <v>1.95E-2</v>
      </c>
      <c r="D18">
        <v>1.19075</v>
      </c>
      <c r="E18">
        <v>1.8057499999999997</v>
      </c>
      <c r="F18">
        <v>2.2725000000000006E-2</v>
      </c>
    </row>
    <row r="19" spans="1:6" x14ac:dyDescent="0.35">
      <c r="A19" s="24" t="s">
        <v>143</v>
      </c>
      <c r="B19">
        <v>1.5E-3</v>
      </c>
      <c r="C19">
        <v>0.10975</v>
      </c>
      <c r="D19">
        <v>0.81475000000000009</v>
      </c>
      <c r="E19">
        <v>1.88</v>
      </c>
      <c r="F19">
        <v>2.4341371632500001E-2</v>
      </c>
    </row>
    <row r="20" spans="1:6" x14ac:dyDescent="0.35">
      <c r="A20" s="24" t="s">
        <v>181</v>
      </c>
      <c r="B20">
        <v>1.5E-3</v>
      </c>
      <c r="C20">
        <v>7.1250000000000008E-2</v>
      </c>
      <c r="D20">
        <v>0.11924999999999999</v>
      </c>
      <c r="E20">
        <v>0.75774999999999992</v>
      </c>
      <c r="F20">
        <v>2.4404454462499999E-2</v>
      </c>
    </row>
    <row r="21" spans="1:6" x14ac:dyDescent="0.35">
      <c r="A21" s="24" t="s">
        <v>2</v>
      </c>
      <c r="B21">
        <v>1.5000000000000002E-3</v>
      </c>
      <c r="C21">
        <v>4.8333333333333339E-2</v>
      </c>
      <c r="D21">
        <v>0.51300000000000001</v>
      </c>
      <c r="E21">
        <v>1.8973333333333333</v>
      </c>
      <c r="F21">
        <v>1.3833333333333335E-2</v>
      </c>
    </row>
    <row r="22" spans="1:6" x14ac:dyDescent="0.35">
      <c r="A22" s="23">
        <v>5</v>
      </c>
      <c r="B22">
        <v>0.20526666666666665</v>
      </c>
      <c r="C22">
        <v>0.32573333333333332</v>
      </c>
      <c r="D22">
        <v>2.7506000000000004</v>
      </c>
      <c r="E22">
        <v>3.6561999999999997</v>
      </c>
      <c r="F22">
        <v>2.9998439423333335E-2</v>
      </c>
    </row>
    <row r="23" spans="1:6" x14ac:dyDescent="0.35">
      <c r="A23" s="24" t="s">
        <v>92</v>
      </c>
      <c r="B23">
        <v>9.0250000000000011E-2</v>
      </c>
      <c r="C23">
        <v>0.20924999999999999</v>
      </c>
      <c r="D23">
        <v>4.8922499999999998</v>
      </c>
      <c r="E23">
        <v>5.8942500000000004</v>
      </c>
      <c r="F23">
        <v>5.9950000000000003E-2</v>
      </c>
    </row>
    <row r="24" spans="1:6" x14ac:dyDescent="0.35">
      <c r="A24" s="24" t="s">
        <v>143</v>
      </c>
      <c r="B24">
        <v>0.14450000000000002</v>
      </c>
      <c r="C24">
        <v>0.22975000000000001</v>
      </c>
      <c r="D24">
        <v>3.5977500000000004</v>
      </c>
      <c r="E24">
        <v>4.5997500000000002</v>
      </c>
      <c r="F24">
        <v>1.7174700325E-2</v>
      </c>
    </row>
    <row r="25" spans="1:6" x14ac:dyDescent="0.35">
      <c r="A25" s="24" t="s">
        <v>181</v>
      </c>
      <c r="B25">
        <v>0.32374999999999998</v>
      </c>
      <c r="C25">
        <v>0.49924999999999997</v>
      </c>
      <c r="D25">
        <v>1.1239999999999999</v>
      </c>
      <c r="E25">
        <v>2.117</v>
      </c>
      <c r="F25">
        <v>3.2194447512500002E-2</v>
      </c>
    </row>
    <row r="26" spans="1:6" x14ac:dyDescent="0.35">
      <c r="A26" s="24" t="s">
        <v>2</v>
      </c>
      <c r="B26">
        <v>0.28166666666666668</v>
      </c>
      <c r="C26">
        <v>0.37766666666666665</v>
      </c>
      <c r="D26">
        <v>0.93433333333333335</v>
      </c>
      <c r="E26">
        <v>1.466333333333333</v>
      </c>
      <c r="F26">
        <v>4.2333333333333329E-3</v>
      </c>
    </row>
    <row r="27" spans="1:6" x14ac:dyDescent="0.35">
      <c r="A27" s="23">
        <v>6</v>
      </c>
      <c r="B27">
        <v>0.24126666666666666</v>
      </c>
      <c r="C27">
        <v>0.35693333333333332</v>
      </c>
      <c r="D27">
        <v>2.6212666666666662</v>
      </c>
      <c r="E27">
        <v>3.5829333333333335</v>
      </c>
      <c r="F27">
        <v>4.2059949133333337E-2</v>
      </c>
    </row>
    <row r="28" spans="1:6" x14ac:dyDescent="0.35">
      <c r="A28" s="23">
        <v>7</v>
      </c>
      <c r="B28">
        <v>0.25881818181818184</v>
      </c>
      <c r="C28">
        <v>0.37227272727272731</v>
      </c>
      <c r="D28">
        <v>2.6252727272727272</v>
      </c>
      <c r="E28">
        <v>3.861636363636364</v>
      </c>
      <c r="F28">
        <v>4.7139535795454553E-2</v>
      </c>
    </row>
    <row r="29" spans="1:6" x14ac:dyDescent="0.35">
      <c r="A29" s="22">
        <v>2024</v>
      </c>
      <c r="B29">
        <v>9.6153846153846173E-2</v>
      </c>
      <c r="C29">
        <v>0.16285125753209323</v>
      </c>
      <c r="D29">
        <v>2.7465164835164844</v>
      </c>
      <c r="E29">
        <v>3.9223636363636376</v>
      </c>
      <c r="F29">
        <v>7.2829755581282588E-2</v>
      </c>
    </row>
    <row r="30" spans="1:6" x14ac:dyDescent="0.35">
      <c r="A30" s="23">
        <v>1</v>
      </c>
      <c r="B30">
        <v>1.8375000000000002E-2</v>
      </c>
      <c r="C30">
        <v>4.4693135034993822E-2</v>
      </c>
      <c r="D30">
        <v>4.6907500000000004</v>
      </c>
      <c r="E30">
        <v>5.5752500000000005</v>
      </c>
      <c r="F30">
        <v>3.5771675081250003E-2</v>
      </c>
    </row>
    <row r="31" spans="1:6" x14ac:dyDescent="0.35">
      <c r="A31" s="24" t="s">
        <v>92</v>
      </c>
      <c r="B31">
        <v>1.1999999999999999E-2</v>
      </c>
      <c r="C31">
        <v>2.9515026759983531E-2</v>
      </c>
      <c r="D31">
        <v>5.6436666666666673</v>
      </c>
      <c r="E31">
        <v>6.8786666666666667</v>
      </c>
      <c r="F31">
        <v>3.2591133550000005E-2</v>
      </c>
    </row>
    <row r="32" spans="1:6" x14ac:dyDescent="0.35">
      <c r="A32" s="24" t="s">
        <v>143</v>
      </c>
      <c r="B32">
        <v>2.4000000000000004E-2</v>
      </c>
      <c r="C32">
        <v>6.6000000000000003E-2</v>
      </c>
      <c r="D32">
        <v>4.8417500000000002</v>
      </c>
      <c r="E32">
        <v>5.641</v>
      </c>
      <c r="F32">
        <v>3.8049999999999994E-2</v>
      </c>
    </row>
    <row r="33" spans="1:6" x14ac:dyDescent="0.35">
      <c r="A33" s="24" t="s">
        <v>181</v>
      </c>
      <c r="B33">
        <v>1.4999999999999999E-2</v>
      </c>
      <c r="C33">
        <v>5.0000000000000001E-3</v>
      </c>
      <c r="D33">
        <v>1.228</v>
      </c>
      <c r="E33">
        <v>1.4019999999999999</v>
      </c>
      <c r="F33">
        <v>3.6200000000000003E-2</v>
      </c>
    </row>
    <row r="34" spans="1:6" x14ac:dyDescent="0.35">
      <c r="A34" s="23">
        <v>2</v>
      </c>
      <c r="B34">
        <v>8.5000000000000006E-3</v>
      </c>
      <c r="C34">
        <v>3.6128352915096439E-2</v>
      </c>
      <c r="D34">
        <v>2.2320000000000002</v>
      </c>
      <c r="E34">
        <v>3.1833846153846155</v>
      </c>
      <c r="F34">
        <v>3.4677583494076923E-2</v>
      </c>
    </row>
    <row r="35" spans="1:6" x14ac:dyDescent="0.35">
      <c r="A35" s="24" t="s">
        <v>92</v>
      </c>
      <c r="B35">
        <v>2.9999999999999996E-3</v>
      </c>
      <c r="C35">
        <v>8.2228626320845349E-3</v>
      </c>
      <c r="D35">
        <v>3.4353333333333338</v>
      </c>
      <c r="E35">
        <v>4.2673333333333332</v>
      </c>
      <c r="F35">
        <v>6.3776278643333335E-3</v>
      </c>
    </row>
    <row r="36" spans="1:6" x14ac:dyDescent="0.35">
      <c r="A36" s="24" t="s">
        <v>143</v>
      </c>
      <c r="B36">
        <v>2.1875000000000002E-2</v>
      </c>
      <c r="C36">
        <v>6.6250000000000003E-2</v>
      </c>
      <c r="D36">
        <v>3.28125</v>
      </c>
      <c r="E36">
        <v>4.2842500000000001</v>
      </c>
      <c r="F36">
        <v>4.3650000000000001E-2</v>
      </c>
    </row>
    <row r="37" spans="1:6" x14ac:dyDescent="0.35">
      <c r="A37" s="24" t="s">
        <v>181</v>
      </c>
      <c r="B37">
        <v>2.3333333333333331E-3</v>
      </c>
      <c r="C37">
        <v>4.8000000000000008E-2</v>
      </c>
      <c r="D37">
        <v>0.37366666666666665</v>
      </c>
      <c r="E37">
        <v>1.9463333333333335</v>
      </c>
      <c r="F37">
        <v>6.8766666666666657E-2</v>
      </c>
    </row>
    <row r="38" spans="1:6" x14ac:dyDescent="0.35">
      <c r="A38" s="24" t="s">
        <v>2</v>
      </c>
      <c r="B38">
        <v>2.3333333333333331E-3</v>
      </c>
      <c r="C38">
        <v>1.1999999999999999E-2</v>
      </c>
      <c r="D38">
        <v>1.4880000000000002</v>
      </c>
      <c r="E38">
        <v>1.8686666666666667</v>
      </c>
      <c r="F38">
        <v>1.6925233943333329E-2</v>
      </c>
    </row>
    <row r="39" spans="1:6" x14ac:dyDescent="0.35">
      <c r="A39" s="23">
        <v>3</v>
      </c>
      <c r="B39">
        <v>9.75E-3</v>
      </c>
      <c r="C39">
        <v>5.229092905173597E-2</v>
      </c>
      <c r="D39">
        <v>2.6596666666666668</v>
      </c>
      <c r="E39">
        <v>4.0738333333333339</v>
      </c>
      <c r="F39">
        <v>6.6741405938333331E-2</v>
      </c>
    </row>
    <row r="40" spans="1:6" x14ac:dyDescent="0.35">
      <c r="A40" s="23">
        <v>4</v>
      </c>
      <c r="B40">
        <v>1.2269230769230772E-2</v>
      </c>
      <c r="C40">
        <v>6.3707381955220577E-2</v>
      </c>
      <c r="D40">
        <v>1.0544615384615383</v>
      </c>
      <c r="E40">
        <v>2.0626923076923078</v>
      </c>
      <c r="F40">
        <v>4.1364225131538465E-2</v>
      </c>
    </row>
    <row r="41" spans="1:6" x14ac:dyDescent="0.35">
      <c r="A41" s="24" t="s">
        <v>92</v>
      </c>
      <c r="B41">
        <v>2E-3</v>
      </c>
      <c r="C41">
        <v>3.1731988472622479E-2</v>
      </c>
      <c r="D41">
        <v>1.1033333333333335</v>
      </c>
      <c r="E41">
        <v>1.9359999999999999</v>
      </c>
      <c r="F41">
        <v>2.9811845236666662E-2</v>
      </c>
    </row>
    <row r="42" spans="1:6" x14ac:dyDescent="0.35">
      <c r="A42" s="24" t="s">
        <v>143</v>
      </c>
      <c r="B42">
        <v>3.6125000000000004E-2</v>
      </c>
      <c r="C42">
        <v>0.13025</v>
      </c>
      <c r="D42">
        <v>2.2807499999999998</v>
      </c>
      <c r="E42">
        <v>3.32925</v>
      </c>
      <c r="F42">
        <v>3.9774999999999998E-2</v>
      </c>
    </row>
    <row r="43" spans="1:6" x14ac:dyDescent="0.35">
      <c r="A43" s="24" t="s">
        <v>181</v>
      </c>
      <c r="B43">
        <v>1.5000000000000002E-3</v>
      </c>
      <c r="C43">
        <v>4.4333333333333336E-2</v>
      </c>
      <c r="D43">
        <v>0.03</v>
      </c>
      <c r="E43">
        <v>1.5556666666666665</v>
      </c>
      <c r="F43">
        <v>6.2566666666666673E-2</v>
      </c>
    </row>
    <row r="44" spans="1:6" x14ac:dyDescent="0.35">
      <c r="A44" s="24" t="s">
        <v>2</v>
      </c>
      <c r="B44">
        <v>1.5000000000000002E-3</v>
      </c>
      <c r="C44">
        <v>2.6333333333333334E-2</v>
      </c>
      <c r="D44">
        <v>0.39500000000000002</v>
      </c>
      <c r="E44">
        <v>1.0076666666666665</v>
      </c>
      <c r="F44">
        <v>3.3833130333333329E-2</v>
      </c>
    </row>
    <row r="45" spans="1:6" x14ac:dyDescent="0.35">
      <c r="A45" s="23">
        <v>5</v>
      </c>
      <c r="B45">
        <v>0.19261538461538466</v>
      </c>
      <c r="C45">
        <v>0.26388415618963179</v>
      </c>
      <c r="D45">
        <v>3.2308461538461541</v>
      </c>
      <c r="E45">
        <v>4.2891538461538454</v>
      </c>
      <c r="F45">
        <v>8.4332354599230747E-2</v>
      </c>
    </row>
    <row r="46" spans="1:6" x14ac:dyDescent="0.35">
      <c r="A46" s="24" t="s">
        <v>92</v>
      </c>
      <c r="B46">
        <v>4.6000000000000006E-2</v>
      </c>
      <c r="C46">
        <v>0.13616467682173736</v>
      </c>
      <c r="D46">
        <v>5.455000000000001</v>
      </c>
      <c r="E46">
        <v>6.6239999999999997</v>
      </c>
      <c r="F46">
        <v>6.1676101166666664E-2</v>
      </c>
    </row>
    <row r="47" spans="1:6" x14ac:dyDescent="0.35">
      <c r="A47" s="24" t="s">
        <v>143</v>
      </c>
      <c r="B47">
        <v>9.6250000000000002E-2</v>
      </c>
      <c r="C47">
        <v>0.19625000000000001</v>
      </c>
      <c r="D47">
        <v>3.5649999999999999</v>
      </c>
      <c r="E47">
        <v>4.5139999999999993</v>
      </c>
      <c r="F47">
        <v>7.2599999999999998E-2</v>
      </c>
    </row>
    <row r="48" spans="1:6" x14ac:dyDescent="0.35">
      <c r="A48" s="24" t="s">
        <v>181</v>
      </c>
      <c r="B48">
        <v>0.20466666666666666</v>
      </c>
      <c r="C48">
        <v>0.27099999999999996</v>
      </c>
      <c r="D48">
        <v>2.0710000000000002</v>
      </c>
      <c r="E48">
        <v>3.2850000000000001</v>
      </c>
      <c r="F48">
        <v>9.1533333333333342E-2</v>
      </c>
    </row>
    <row r="49" spans="1:6" x14ac:dyDescent="0.35">
      <c r="A49" s="24" t="s">
        <v>2</v>
      </c>
      <c r="B49">
        <v>0.45566666666666666</v>
      </c>
      <c r="C49">
        <v>0.47466666666666663</v>
      </c>
      <c r="D49">
        <v>1.7210000000000001</v>
      </c>
      <c r="E49">
        <v>2.6586666666666665</v>
      </c>
      <c r="F49">
        <v>0.11543076876333334</v>
      </c>
    </row>
    <row r="50" spans="1:6" x14ac:dyDescent="0.35">
      <c r="A50" s="23">
        <v>6</v>
      </c>
      <c r="B50">
        <v>0.20084615384615379</v>
      </c>
      <c r="C50">
        <v>0.28928337080786654</v>
      </c>
      <c r="D50">
        <v>2.8626153846153843</v>
      </c>
      <c r="E50">
        <v>4.0189230769230768</v>
      </c>
      <c r="F50">
        <v>8.9326504127692288E-2</v>
      </c>
    </row>
    <row r="51" spans="1:6" x14ac:dyDescent="0.35">
      <c r="A51" s="23">
        <v>7</v>
      </c>
      <c r="B51">
        <v>0.1896153846153846</v>
      </c>
      <c r="C51">
        <v>0.30145178452671251</v>
      </c>
      <c r="D51">
        <v>2.944923076923077</v>
      </c>
      <c r="E51">
        <v>3.9983846153846154</v>
      </c>
      <c r="F51">
        <v>0.10632576254384614</v>
      </c>
    </row>
    <row r="52" spans="1:6" x14ac:dyDescent="0.35">
      <c r="A52" s="23" t="s">
        <v>482</v>
      </c>
      <c r="B52">
        <v>1.5E-3</v>
      </c>
      <c r="D52">
        <v>0.03</v>
      </c>
      <c r="F52">
        <v>3.6533333333333327E-2</v>
      </c>
    </row>
    <row r="53" spans="1:6" x14ac:dyDescent="0.35">
      <c r="A53" s="24" t="s">
        <v>92</v>
      </c>
      <c r="B53">
        <v>1.5E-3</v>
      </c>
      <c r="D53">
        <v>0.03</v>
      </c>
      <c r="F53">
        <v>6.1800000000000001E-2</v>
      </c>
    </row>
    <row r="54" spans="1:6" x14ac:dyDescent="0.35">
      <c r="A54" s="24" t="s">
        <v>143</v>
      </c>
      <c r="B54">
        <v>1.5E-3</v>
      </c>
      <c r="D54">
        <v>0.03</v>
      </c>
      <c r="F54">
        <v>2.3900000000000001E-2</v>
      </c>
    </row>
    <row r="55" spans="1:6" x14ac:dyDescent="0.35">
      <c r="A55" s="23" t="s">
        <v>463</v>
      </c>
      <c r="B55">
        <v>6.9150000000000003E-2</v>
      </c>
      <c r="C55">
        <v>0.1390782672338868</v>
      </c>
      <c r="D55">
        <v>3.6165999999999996</v>
      </c>
      <c r="E55">
        <v>5.3266666666666662</v>
      </c>
      <c r="F55">
        <v>0.12757720885450002</v>
      </c>
    </row>
    <row r="56" spans="1:6" x14ac:dyDescent="0.35">
      <c r="A56" s="24" t="s">
        <v>92</v>
      </c>
      <c r="B56">
        <v>7.4999999999999997E-3</v>
      </c>
      <c r="C56">
        <v>3.0568135034993827E-2</v>
      </c>
      <c r="D56">
        <v>5.2706666666666671</v>
      </c>
      <c r="E56">
        <v>6.5956666666666663</v>
      </c>
      <c r="F56">
        <v>8.8906961816666661E-3</v>
      </c>
    </row>
    <row r="57" spans="1:6" x14ac:dyDescent="0.35">
      <c r="A57" s="24" t="s">
        <v>143</v>
      </c>
      <c r="B57">
        <v>5.3000000000000005E-2</v>
      </c>
      <c r="C57">
        <v>0.13250000000000001</v>
      </c>
      <c r="D57">
        <v>4.49275</v>
      </c>
      <c r="E57">
        <v>6.0982500000000002</v>
      </c>
      <c r="F57">
        <v>6.1249999999999999E-2</v>
      </c>
    </row>
    <row r="58" spans="1:6" x14ac:dyDescent="0.35">
      <c r="A58" s="24" t="s">
        <v>181</v>
      </c>
      <c r="B58">
        <v>0.15233333333333335</v>
      </c>
      <c r="C58">
        <v>0.31499999999999995</v>
      </c>
      <c r="D58">
        <v>0.79433333333333345</v>
      </c>
      <c r="E58">
        <v>1.8800000000000001</v>
      </c>
      <c r="F58">
        <v>0.3347</v>
      </c>
    </row>
    <row r="59" spans="1:6" x14ac:dyDescent="0.35">
      <c r="A59" s="22">
        <v>2025</v>
      </c>
      <c r="B59">
        <v>0.15105555555555558</v>
      </c>
      <c r="C59">
        <v>0.16283333333333333</v>
      </c>
      <c r="D59">
        <v>0.4906666666666667</v>
      </c>
      <c r="E59">
        <v>1.6136111111111111</v>
      </c>
      <c r="F59">
        <v>9.4833333333333367E-2</v>
      </c>
    </row>
    <row r="60" spans="1:6" x14ac:dyDescent="0.35">
      <c r="A60" s="22" t="s">
        <v>709</v>
      </c>
    </row>
    <row r="61" spans="1:6" x14ac:dyDescent="0.35">
      <c r="A61" s="23" t="s">
        <v>709</v>
      </c>
    </row>
    <row r="62" spans="1:6" x14ac:dyDescent="0.35">
      <c r="A62" s="24" t="s">
        <v>709</v>
      </c>
    </row>
    <row r="63" spans="1:6" x14ac:dyDescent="0.35">
      <c r="A63" s="22" t="s">
        <v>710</v>
      </c>
      <c r="B63">
        <v>9.3014285714285772E-2</v>
      </c>
      <c r="C63">
        <v>0.1571621323567661</v>
      </c>
      <c r="D63">
        <v>2.4410678571428566</v>
      </c>
      <c r="E63">
        <v>3.444346570397113</v>
      </c>
      <c r="F63">
        <v>4.7375330704512435E-2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E477-B856-4A22-B2FA-FC09CE8EA7D2}">
  <dimension ref="A1:AD1130"/>
  <sheetViews>
    <sheetView topLeftCell="K4" workbookViewId="0">
      <selection activeCell="AB20" sqref="AB20"/>
    </sheetView>
  </sheetViews>
  <sheetFormatPr defaultRowHeight="14.5" x14ac:dyDescent="0.35"/>
  <cols>
    <col min="1" max="1" width="10.7265625" style="13" bestFit="1" customWidth="1"/>
    <col min="2" max="2" width="13.26953125" bestFit="1" customWidth="1"/>
    <col min="3" max="3" width="15.7265625" bestFit="1" customWidth="1"/>
    <col min="4" max="4" width="10.7265625" bestFit="1" customWidth="1"/>
    <col min="5" max="5" width="13.26953125" bestFit="1" customWidth="1"/>
    <col min="6" max="6" width="21.81640625" bestFit="1" customWidth="1"/>
    <col min="7" max="7" width="21.1796875" bestFit="1" customWidth="1"/>
    <col min="8" max="8" width="13.453125" bestFit="1" customWidth="1"/>
    <col min="9" max="9" width="15" bestFit="1" customWidth="1"/>
    <col min="10" max="10" width="12.7265625" bestFit="1" customWidth="1"/>
    <col min="11" max="11" width="1.7265625" style="40" customWidth="1"/>
    <col min="12" max="12" width="17.453125" bestFit="1" customWidth="1"/>
    <col min="13" max="13" width="9.1796875" bestFit="1" customWidth="1"/>
    <col min="14" max="14" width="11.54296875" bestFit="1" customWidth="1"/>
    <col min="15" max="15" width="13.26953125" bestFit="1" customWidth="1"/>
    <col min="16" max="16" width="14.7265625" bestFit="1" customWidth="1"/>
    <col min="17" max="17" width="2" customWidth="1"/>
    <col min="18" max="18" width="14.81640625" bestFit="1" customWidth="1"/>
    <col min="19" max="19" width="8.453125" bestFit="1" customWidth="1"/>
    <col min="20" max="20" width="11.54296875" bestFit="1" customWidth="1"/>
    <col min="21" max="21" width="13.26953125" bestFit="1" customWidth="1"/>
    <col min="22" max="22" width="9.81640625" bestFit="1" customWidth="1"/>
    <col min="23" max="23" width="9.81640625" customWidth="1"/>
    <col min="24" max="24" width="10.54296875" bestFit="1" customWidth="1"/>
    <col min="25" max="25" width="26.7265625" bestFit="1" customWidth="1"/>
    <col min="26" max="26" width="25.7265625" bestFit="1" customWidth="1"/>
    <col min="27" max="27" width="21.1796875" bestFit="1" customWidth="1"/>
    <col min="28" max="29" width="29" bestFit="1" customWidth="1"/>
    <col min="30" max="30" width="20.1796875" bestFit="1" customWidth="1"/>
  </cols>
  <sheetData>
    <row r="1" spans="1:30" x14ac:dyDescent="0.35">
      <c r="A1" s="13" t="s">
        <v>676</v>
      </c>
      <c r="B1" t="s">
        <v>705</v>
      </c>
      <c r="C1" t="s">
        <v>704</v>
      </c>
      <c r="D1" t="s">
        <v>706</v>
      </c>
      <c r="E1" t="s">
        <v>707</v>
      </c>
      <c r="F1" t="s">
        <v>702</v>
      </c>
      <c r="G1" t="s">
        <v>703</v>
      </c>
      <c r="H1" t="s">
        <v>724</v>
      </c>
      <c r="I1" t="s">
        <v>725</v>
      </c>
      <c r="J1" t="s">
        <v>726</v>
      </c>
      <c r="L1" s="45" t="s">
        <v>731</v>
      </c>
      <c r="M1" s="45" t="s">
        <v>677</v>
      </c>
      <c r="N1" s="45" t="s">
        <v>727</v>
      </c>
      <c r="O1" s="45" t="s">
        <v>728</v>
      </c>
      <c r="Q1" s="40"/>
      <c r="R1" s="45" t="s">
        <v>732</v>
      </c>
      <c r="S1" s="45" t="s">
        <v>677</v>
      </c>
      <c r="T1" s="45" t="s">
        <v>727</v>
      </c>
      <c r="U1" s="45" t="s">
        <v>728</v>
      </c>
      <c r="X1" t="s">
        <v>708</v>
      </c>
      <c r="Y1" t="s">
        <v>758</v>
      </c>
      <c r="Z1" t="s">
        <v>760</v>
      </c>
      <c r="AA1" t="s">
        <v>763</v>
      </c>
      <c r="AB1" t="s">
        <v>759</v>
      </c>
      <c r="AC1" t="s">
        <v>761</v>
      </c>
      <c r="AD1" t="s">
        <v>762</v>
      </c>
    </row>
    <row r="2" spans="1:30" x14ac:dyDescent="0.35">
      <c r="A2" s="13">
        <v>44508</v>
      </c>
      <c r="B2">
        <v>2021</v>
      </c>
      <c r="C2" t="s">
        <v>2</v>
      </c>
      <c r="D2">
        <v>2022</v>
      </c>
      <c r="E2" t="s">
        <v>2</v>
      </c>
      <c r="H2" s="41">
        <f>(SUMIF(F329:F420,"&gt;0",F329:F420))</f>
        <v>501530.4716796875</v>
      </c>
      <c r="I2" s="41">
        <f>(SUMIF(F329:F420,"&lt;0",F329:F420))</f>
        <v>-1128703.51953125</v>
      </c>
      <c r="L2" s="101" t="s">
        <v>721</v>
      </c>
      <c r="M2" s="26" t="s">
        <v>92</v>
      </c>
      <c r="N2" s="43">
        <v>1222229.0483398438</v>
      </c>
      <c r="O2" s="43">
        <v>-414535.33056640625</v>
      </c>
      <c r="P2" t="s">
        <v>730</v>
      </c>
      <c r="Q2" s="40"/>
      <c r="R2" s="101" t="s">
        <v>721</v>
      </c>
      <c r="S2" s="26" t="s">
        <v>92</v>
      </c>
      <c r="T2" s="43">
        <v>1270468.8935546875</v>
      </c>
      <c r="U2" s="43">
        <v>-605970.6376953125</v>
      </c>
      <c r="X2" t="s">
        <v>92</v>
      </c>
      <c r="Y2">
        <v>189056.01213539694</v>
      </c>
      <c r="Z2" s="79">
        <v>122190114595.31335</v>
      </c>
      <c r="AB2">
        <v>5295.8461230698558</v>
      </c>
      <c r="AC2" s="79">
        <v>3422795378.7241402</v>
      </c>
    </row>
    <row r="3" spans="1:30" x14ac:dyDescent="0.35">
      <c r="A3" s="13">
        <v>44509</v>
      </c>
      <c r="B3">
        <v>2021</v>
      </c>
      <c r="C3" t="s">
        <v>2</v>
      </c>
      <c r="D3">
        <v>2022</v>
      </c>
      <c r="E3" t="s">
        <v>2</v>
      </c>
      <c r="F3">
        <v>287408.591796875</v>
      </c>
      <c r="G3">
        <v>75178.0166015625</v>
      </c>
      <c r="L3" s="101"/>
      <c r="M3" s="26" t="s">
        <v>143</v>
      </c>
      <c r="N3" s="43">
        <v>7598551.541015625</v>
      </c>
      <c r="O3" s="43">
        <v>-7506733.568359375</v>
      </c>
      <c r="Q3" s="40"/>
      <c r="R3" s="101"/>
      <c r="S3" s="26" t="s">
        <v>143</v>
      </c>
      <c r="T3" s="43">
        <v>7564862.2143554688</v>
      </c>
      <c r="U3" s="43">
        <v>-7663417.2895507813</v>
      </c>
      <c r="X3" t="s">
        <v>143</v>
      </c>
      <c r="Y3">
        <v>128275.67427388419</v>
      </c>
      <c r="Z3" s="79">
        <v>82906748969.674011</v>
      </c>
      <c r="AB3">
        <v>3593.2643697202484</v>
      </c>
      <c r="AC3" s="79">
        <v>2322387847.6444817</v>
      </c>
    </row>
    <row r="4" spans="1:30" x14ac:dyDescent="0.35">
      <c r="A4" s="13">
        <v>44510</v>
      </c>
      <c r="B4">
        <v>2021</v>
      </c>
      <c r="C4" t="s">
        <v>2</v>
      </c>
      <c r="D4">
        <v>2022</v>
      </c>
      <c r="E4" t="s">
        <v>2</v>
      </c>
      <c r="F4">
        <v>-351738.798828125</v>
      </c>
      <c r="G4">
        <v>6305.17724609375</v>
      </c>
      <c r="L4" s="101"/>
      <c r="M4" s="26" t="s">
        <v>181</v>
      </c>
      <c r="N4" s="43">
        <v>442623.2294921875</v>
      </c>
      <c r="O4" s="43">
        <v>-1334454.2377929688</v>
      </c>
      <c r="Q4" s="40"/>
      <c r="R4" s="101"/>
      <c r="S4" s="26" t="s">
        <v>181</v>
      </c>
      <c r="T4" s="43">
        <v>464206.72509765625</v>
      </c>
      <c r="U4" s="43">
        <v>-995764.92724609375</v>
      </c>
      <c r="X4" t="s">
        <v>181</v>
      </c>
      <c r="Y4">
        <v>30811.938265417539</v>
      </c>
      <c r="Z4" s="79">
        <v>19914279503.889866</v>
      </c>
      <c r="AB4">
        <v>863.10549960356354</v>
      </c>
      <c r="AC4" s="79">
        <v>557839757.18727636</v>
      </c>
    </row>
    <row r="5" spans="1:30" x14ac:dyDescent="0.35">
      <c r="A5" s="13">
        <v>44511</v>
      </c>
      <c r="B5">
        <v>2021</v>
      </c>
      <c r="C5" t="s">
        <v>2</v>
      </c>
      <c r="D5">
        <v>2022</v>
      </c>
      <c r="E5" t="s">
        <v>2</v>
      </c>
      <c r="F5">
        <v>-254991.537109375</v>
      </c>
      <c r="G5">
        <v>11728.2587890625</v>
      </c>
      <c r="L5" s="101"/>
      <c r="M5" s="26" t="s">
        <v>2</v>
      </c>
      <c r="N5" s="43">
        <v>83106.80810546875</v>
      </c>
      <c r="O5" s="43">
        <v>-61221.39111328125</v>
      </c>
      <c r="P5" t="s">
        <v>729</v>
      </c>
      <c r="Q5" s="40"/>
      <c r="R5" s="101"/>
      <c r="S5" s="26" t="s">
        <v>2</v>
      </c>
      <c r="T5" s="43">
        <v>22911.73583984375</v>
      </c>
      <c r="U5" s="43">
        <v>-22763.58154296875</v>
      </c>
      <c r="X5" t="s">
        <v>2</v>
      </c>
      <c r="Y5">
        <v>81826.139316107961</v>
      </c>
      <c r="Z5" s="79">
        <v>52885624884.36895</v>
      </c>
      <c r="AB5">
        <v>2292.1177579512182</v>
      </c>
      <c r="AC5" s="79">
        <v>1481434672.9657576</v>
      </c>
    </row>
    <row r="6" spans="1:30" ht="15" thickBot="1" x14ac:dyDescent="0.4">
      <c r="A6" s="13">
        <v>44512</v>
      </c>
      <c r="B6">
        <v>2021</v>
      </c>
      <c r="C6" t="s">
        <v>2</v>
      </c>
      <c r="D6">
        <v>2022</v>
      </c>
      <c r="E6" t="s">
        <v>2</v>
      </c>
      <c r="F6">
        <v>-169653.416015625</v>
      </c>
      <c r="G6">
        <v>13159.5556640625</v>
      </c>
      <c r="L6" s="101"/>
      <c r="M6" s="26" t="s">
        <v>748</v>
      </c>
      <c r="N6" s="78">
        <f>SUM(N2:N5)</f>
        <v>9346510.626953125</v>
      </c>
      <c r="O6" s="78">
        <f>SUM(O2:O5)</f>
        <v>-9316944.5278320313</v>
      </c>
      <c r="P6" t="s">
        <v>730</v>
      </c>
      <c r="Q6" s="40"/>
      <c r="R6" s="102"/>
      <c r="S6" s="31" t="s">
        <v>748</v>
      </c>
      <c r="T6" s="44">
        <f>SUM(T2:T5)</f>
        <v>9322449.5688476563</v>
      </c>
      <c r="U6" s="44">
        <f>SUM(U2:U5)</f>
        <v>-9287916.4360351563</v>
      </c>
      <c r="V6" s="41">
        <f>SUM(T6,T11)</f>
        <v>63892706.922363281</v>
      </c>
      <c r="W6" s="41"/>
      <c r="X6">
        <v>2022</v>
      </c>
      <c r="Y6">
        <v>429969.76399080665</v>
      </c>
      <c r="Z6" s="79">
        <v>277896767953.24615</v>
      </c>
      <c r="AB6">
        <v>12044.333750344886</v>
      </c>
      <c r="AC6" s="79">
        <v>7784457656.5216551</v>
      </c>
    </row>
    <row r="7" spans="1:30" x14ac:dyDescent="0.35">
      <c r="A7" s="13">
        <v>44513</v>
      </c>
      <c r="B7">
        <v>2021</v>
      </c>
      <c r="C7" t="s">
        <v>2</v>
      </c>
      <c r="D7">
        <v>2022</v>
      </c>
      <c r="E7" t="s">
        <v>2</v>
      </c>
      <c r="F7">
        <v>-137052.251953125</v>
      </c>
      <c r="G7">
        <v>3714.9453125</v>
      </c>
      <c r="L7" s="101" t="s">
        <v>720</v>
      </c>
      <c r="M7" s="26" t="s">
        <v>92</v>
      </c>
      <c r="N7" s="43">
        <v>11793765.8046875</v>
      </c>
      <c r="O7" s="43">
        <v>-6364502.93359375</v>
      </c>
      <c r="Q7" s="40"/>
      <c r="R7" s="103" t="s">
        <v>720</v>
      </c>
      <c r="S7" s="36" t="s">
        <v>92</v>
      </c>
      <c r="T7" s="42">
        <v>13101802.01171875</v>
      </c>
      <c r="U7" s="42">
        <v>-10451798.935546875</v>
      </c>
      <c r="X7" t="s">
        <v>92</v>
      </c>
      <c r="Y7">
        <v>140998.71431772591</v>
      </c>
      <c r="Z7" s="79">
        <v>91129866041.689651</v>
      </c>
      <c r="AA7">
        <f>(T19/Z7)*100</f>
        <v>6.8275887454836384E-2</v>
      </c>
      <c r="AB7">
        <v>3949.6627805869016</v>
      </c>
      <c r="AC7" s="79">
        <v>2552734199.3605843</v>
      </c>
      <c r="AD7" s="80">
        <f>(T14/AC7)*100</f>
        <v>0.33215161466681314</v>
      </c>
    </row>
    <row r="8" spans="1:30" x14ac:dyDescent="0.35">
      <c r="A8" s="13">
        <v>44514</v>
      </c>
      <c r="B8">
        <v>2021</v>
      </c>
      <c r="C8" t="s">
        <v>2</v>
      </c>
      <c r="D8">
        <v>2022</v>
      </c>
      <c r="E8" t="s">
        <v>2</v>
      </c>
      <c r="F8">
        <v>-79814.80078125</v>
      </c>
      <c r="G8">
        <v>64.57861328125</v>
      </c>
      <c r="L8" s="101"/>
      <c r="M8" s="26" t="s">
        <v>143</v>
      </c>
      <c r="N8" s="43">
        <v>38281756.671875</v>
      </c>
      <c r="O8" s="43">
        <v>-40983853.3203125</v>
      </c>
      <c r="Q8" s="40"/>
      <c r="R8" s="101"/>
      <c r="S8" s="26" t="s">
        <v>143</v>
      </c>
      <c r="T8" s="43">
        <v>37495810.982421875</v>
      </c>
      <c r="U8" s="43">
        <v>-38354876.103515625</v>
      </c>
      <c r="X8" t="s">
        <v>143</v>
      </c>
      <c r="Y8">
        <v>74224.309165698767</v>
      </c>
      <c r="Z8" s="79">
        <v>47972432827.046928</v>
      </c>
      <c r="AA8">
        <f t="shared" ref="AA8:AA11" si="0">(T20/Z8)*100</f>
        <v>2.0791231942108968E-2</v>
      </c>
      <c r="AB8">
        <v>2079.1749254246938</v>
      </c>
      <c r="AC8" s="79">
        <v>1343806100.2757118</v>
      </c>
      <c r="AD8" s="80">
        <f t="shared" ref="AD8:AD11" si="1">(T15/AC8)*100</f>
        <v>3.356374631113946E-2</v>
      </c>
    </row>
    <row r="9" spans="1:30" x14ac:dyDescent="0.35">
      <c r="A9" s="13">
        <v>44515</v>
      </c>
      <c r="B9">
        <v>2021</v>
      </c>
      <c r="C9" t="s">
        <v>2</v>
      </c>
      <c r="D9">
        <v>2022</v>
      </c>
      <c r="E9" t="s">
        <v>2</v>
      </c>
      <c r="F9">
        <v>-55174.734375</v>
      </c>
      <c r="G9">
        <v>-7573.5986328125</v>
      </c>
      <c r="L9" s="101"/>
      <c r="M9" s="26" t="s">
        <v>181</v>
      </c>
      <c r="N9" s="43">
        <v>3046288.009765625</v>
      </c>
      <c r="O9" s="43">
        <v>-6018098.681640625</v>
      </c>
      <c r="P9" t="s">
        <v>729</v>
      </c>
      <c r="Q9" s="40"/>
      <c r="R9" s="101"/>
      <c r="S9" s="26" t="s">
        <v>181</v>
      </c>
      <c r="T9" s="43">
        <v>2990894.69921875</v>
      </c>
      <c r="U9" s="43">
        <v>-4779703.984375</v>
      </c>
      <c r="X9" t="s">
        <v>181</v>
      </c>
      <c r="Y9">
        <v>18544.148941850861</v>
      </c>
      <c r="Z9" s="79">
        <v>11985398711.650223</v>
      </c>
      <c r="AA9">
        <f t="shared" si="0"/>
        <v>1.9845121654285258E-2</v>
      </c>
      <c r="AB9">
        <v>519.45959385305139</v>
      </c>
      <c r="AC9" s="79">
        <v>335735566.32032263</v>
      </c>
      <c r="AD9" s="80">
        <f t="shared" si="1"/>
        <v>0.25850945507404138</v>
      </c>
    </row>
    <row r="10" spans="1:30" x14ac:dyDescent="0.35">
      <c r="A10" s="13">
        <v>44516</v>
      </c>
      <c r="B10">
        <v>2021</v>
      </c>
      <c r="C10" t="s">
        <v>2</v>
      </c>
      <c r="D10">
        <v>2022</v>
      </c>
      <c r="E10" t="s">
        <v>2</v>
      </c>
      <c r="F10">
        <v>-63991.134765625</v>
      </c>
      <c r="G10">
        <v>-1003.05517578125</v>
      </c>
      <c r="L10" s="101"/>
      <c r="M10" s="26" t="s">
        <v>2</v>
      </c>
      <c r="N10" s="43">
        <v>1195501.40234375</v>
      </c>
      <c r="O10" s="43">
        <v>-1195794.240234375</v>
      </c>
      <c r="Q10" s="40"/>
      <c r="R10" s="101"/>
      <c r="S10" s="26" t="s">
        <v>2</v>
      </c>
      <c r="T10" s="43">
        <v>981749.66015625</v>
      </c>
      <c r="U10" s="43">
        <v>-1035310.62890625</v>
      </c>
      <c r="X10" t="s">
        <v>2</v>
      </c>
      <c r="Y10">
        <v>9545.3847261104238</v>
      </c>
      <c r="Z10" s="79">
        <v>6169344420.0255108</v>
      </c>
      <c r="AA10">
        <f t="shared" si="0"/>
        <v>8.1293965376893918E-3</v>
      </c>
      <c r="AB10">
        <v>267.38577696634627</v>
      </c>
      <c r="AC10" s="79">
        <v>172815973.21155801</v>
      </c>
      <c r="AD10" s="80">
        <f t="shared" si="1"/>
        <v>1.6881703543527717E-2</v>
      </c>
    </row>
    <row r="11" spans="1:30" x14ac:dyDescent="0.35">
      <c r="A11" s="13">
        <v>44517</v>
      </c>
      <c r="B11">
        <v>2021</v>
      </c>
      <c r="C11" t="s">
        <v>2</v>
      </c>
      <c r="D11">
        <v>2022</v>
      </c>
      <c r="E11" t="s">
        <v>2</v>
      </c>
      <c r="F11">
        <v>-28167.9375</v>
      </c>
      <c r="G11">
        <v>2784.201171875</v>
      </c>
      <c r="L11" s="101"/>
      <c r="M11" s="26" t="s">
        <v>748</v>
      </c>
      <c r="N11" s="78">
        <f>SUM(N7:N10)</f>
        <v>54317311.888671875</v>
      </c>
      <c r="O11" s="78">
        <f>SUM(O7:O10)</f>
        <v>-54562249.17578125</v>
      </c>
      <c r="Q11" s="40"/>
      <c r="R11" s="101"/>
      <c r="S11" s="26" t="s">
        <v>748</v>
      </c>
      <c r="T11" s="43">
        <f>SUM(T7:T10)</f>
        <v>54570257.353515625</v>
      </c>
      <c r="U11" s="43">
        <f>SUM(U7:U10)</f>
        <v>-54621689.65234375</v>
      </c>
      <c r="X11">
        <v>2023</v>
      </c>
      <c r="Y11">
        <v>243312.55715138596</v>
      </c>
      <c r="Z11" s="79">
        <v>157257042000.41232</v>
      </c>
      <c r="AA11">
        <f t="shared" si="0"/>
        <v>4.7739567669263364E-2</v>
      </c>
      <c r="AB11">
        <v>6815.6830768309937</v>
      </c>
      <c r="AC11" s="79">
        <v>4405091839.1681776</v>
      </c>
      <c r="AD11" s="80">
        <f t="shared" si="1"/>
        <v>0.2230841570116231</v>
      </c>
    </row>
    <row r="12" spans="1:30" x14ac:dyDescent="0.35">
      <c r="A12" s="13">
        <v>44518</v>
      </c>
      <c r="B12">
        <v>2021</v>
      </c>
      <c r="C12" t="s">
        <v>2</v>
      </c>
      <c r="D12">
        <v>2022</v>
      </c>
      <c r="E12" t="s">
        <v>2</v>
      </c>
      <c r="F12">
        <v>53690.3828125</v>
      </c>
      <c r="G12">
        <v>10217.056640625</v>
      </c>
      <c r="N12" s="41"/>
      <c r="Q12" s="40"/>
      <c r="R12" s="40"/>
      <c r="S12" s="40"/>
      <c r="T12" s="40"/>
      <c r="U12" s="40"/>
      <c r="X12" t="s">
        <v>92</v>
      </c>
      <c r="Y12">
        <v>80744.333923891827</v>
      </c>
      <c r="Z12" s="79">
        <v>52186435668.687996</v>
      </c>
      <c r="AA12">
        <f>(T7/Z12)*100</f>
        <v>2.5105761380020571E-2</v>
      </c>
      <c r="AB12">
        <v>2261.8141731692581</v>
      </c>
      <c r="AC12" s="79">
        <v>1461848950.9602354</v>
      </c>
      <c r="AD12" s="80">
        <f>(T2/AC12)*100</f>
        <v>8.6908356210138038E-2</v>
      </c>
    </row>
    <row r="13" spans="1:30" x14ac:dyDescent="0.35">
      <c r="A13" s="13">
        <v>44519</v>
      </c>
      <c r="B13">
        <v>2021</v>
      </c>
      <c r="C13" t="s">
        <v>2</v>
      </c>
      <c r="D13">
        <v>2022</v>
      </c>
      <c r="E13" t="s">
        <v>2</v>
      </c>
      <c r="F13">
        <v>49841.275390625</v>
      </c>
      <c r="G13">
        <v>8405.52783203125</v>
      </c>
      <c r="Q13" s="40"/>
      <c r="R13" s="45" t="s">
        <v>737</v>
      </c>
      <c r="S13" s="45" t="s">
        <v>677</v>
      </c>
      <c r="T13" s="45" t="s">
        <v>727</v>
      </c>
      <c r="U13" s="45" t="s">
        <v>728</v>
      </c>
      <c r="X13" t="s">
        <v>143</v>
      </c>
      <c r="Y13">
        <v>138821.69684208665</v>
      </c>
      <c r="Z13" s="79">
        <v>89722822637.886917</v>
      </c>
      <c r="AA13">
        <f t="shared" ref="AA13:AA16" si="2">(T8/Z13)*100</f>
        <v>4.1790717099652035E-2</v>
      </c>
      <c r="AB13">
        <v>3888.6800621427856</v>
      </c>
      <c r="AC13" s="79">
        <v>2513320031.7239389</v>
      </c>
      <c r="AD13" s="80">
        <f t="shared" ref="AD13:AD16" si="3">(T3/AC13)*100</f>
        <v>0.30099080574178094</v>
      </c>
    </row>
    <row r="14" spans="1:30" x14ac:dyDescent="0.35">
      <c r="A14" s="13">
        <v>44520</v>
      </c>
      <c r="B14">
        <v>2021</v>
      </c>
      <c r="C14" t="s">
        <v>2</v>
      </c>
      <c r="D14">
        <v>2022</v>
      </c>
      <c r="E14" t="s">
        <v>2</v>
      </c>
      <c r="F14">
        <v>125883.61328125</v>
      </c>
      <c r="G14">
        <v>3309.53369140625</v>
      </c>
      <c r="Q14" s="40"/>
      <c r="R14" s="101" t="s">
        <v>721</v>
      </c>
      <c r="S14" s="26" t="s">
        <v>92</v>
      </c>
      <c r="T14" s="43">
        <v>8478947.861328125</v>
      </c>
      <c r="U14" s="43">
        <v>-6912382.5795898438</v>
      </c>
      <c r="X14" t="s">
        <v>181</v>
      </c>
      <c r="Y14">
        <v>21587.746695789483</v>
      </c>
      <c r="Z14" s="79">
        <v>13952527681.182571</v>
      </c>
      <c r="AA14">
        <f t="shared" si="2"/>
        <v>2.1436221217840661E-2</v>
      </c>
      <c r="AB14">
        <v>604.7170008157899</v>
      </c>
      <c r="AC14" s="79">
        <v>390838877.81625891</v>
      </c>
      <c r="AD14" s="80">
        <f t="shared" si="3"/>
        <v>0.11877189078305793</v>
      </c>
    </row>
    <row r="15" spans="1:30" x14ac:dyDescent="0.35">
      <c r="A15" s="13">
        <v>44521</v>
      </c>
      <c r="B15">
        <v>2021</v>
      </c>
      <c r="C15" t="s">
        <v>2</v>
      </c>
      <c r="D15">
        <v>2022</v>
      </c>
      <c r="E15" t="s">
        <v>2</v>
      </c>
      <c r="F15">
        <v>72445.529296875</v>
      </c>
      <c r="G15">
        <v>-1117.88720703125</v>
      </c>
      <c r="Q15" s="40"/>
      <c r="R15" s="101"/>
      <c r="S15" s="26" t="s">
        <v>143</v>
      </c>
      <c r="T15" s="43">
        <v>451031.67041015625</v>
      </c>
      <c r="U15" s="43">
        <v>-1114776.0073242188</v>
      </c>
      <c r="X15" t="s">
        <v>2</v>
      </c>
      <c r="Y15">
        <v>9693.4633997580022</v>
      </c>
      <c r="Z15" s="79">
        <v>6265050184.1413927</v>
      </c>
      <c r="AA15">
        <f t="shared" si="2"/>
        <v>1.5670260114457425E-2</v>
      </c>
      <c r="AB15">
        <v>271.53376390888394</v>
      </c>
      <c r="AC15" s="79">
        <v>175496887.68829814</v>
      </c>
      <c r="AD15" s="80">
        <f t="shared" si="3"/>
        <v>1.3055351659875316E-2</v>
      </c>
    </row>
    <row r="16" spans="1:30" x14ac:dyDescent="0.35">
      <c r="A16" s="13">
        <v>44522</v>
      </c>
      <c r="B16">
        <v>2021</v>
      </c>
      <c r="C16" t="s">
        <v>2</v>
      </c>
      <c r="D16">
        <v>2022</v>
      </c>
      <c r="E16" t="s">
        <v>2</v>
      </c>
      <c r="F16">
        <v>3902.408203125</v>
      </c>
      <c r="G16">
        <v>-2625.9052734375</v>
      </c>
      <c r="Q16" s="40"/>
      <c r="R16" s="101"/>
      <c r="S16" s="26" t="s">
        <v>181</v>
      </c>
      <c r="T16" s="43">
        <v>867908.18298441288</v>
      </c>
      <c r="U16" s="43">
        <v>-1773283.1698008191</v>
      </c>
      <c r="X16">
        <v>2024</v>
      </c>
      <c r="Y16">
        <v>250847.24086152596</v>
      </c>
      <c r="Z16" s="79">
        <v>162126836171.89886</v>
      </c>
      <c r="AA16">
        <f t="shared" si="2"/>
        <v>3.3658991097350599E-2</v>
      </c>
      <c r="AB16">
        <v>7026.7450000367171</v>
      </c>
      <c r="AC16" s="79">
        <v>4541504748.1887312</v>
      </c>
      <c r="AD16" s="80">
        <f t="shared" si="3"/>
        <v>0.20527226295570183</v>
      </c>
    </row>
    <row r="17" spans="1:23" x14ac:dyDescent="0.35">
      <c r="A17" s="13">
        <v>44523</v>
      </c>
      <c r="B17">
        <v>2021</v>
      </c>
      <c r="C17" t="s">
        <v>2</v>
      </c>
      <c r="D17">
        <v>2022</v>
      </c>
      <c r="E17" t="s">
        <v>2</v>
      </c>
      <c r="F17">
        <v>-30518.376953125</v>
      </c>
      <c r="G17">
        <v>-1614.07421875</v>
      </c>
      <c r="Q17" s="40"/>
      <c r="R17" s="101"/>
      <c r="S17" s="26" t="s">
        <v>2</v>
      </c>
      <c r="T17" s="43">
        <v>29174.2802734375</v>
      </c>
      <c r="U17" s="43">
        <v>-87236.94140625</v>
      </c>
    </row>
    <row r="18" spans="1:23" ht="15" thickBot="1" x14ac:dyDescent="0.4">
      <c r="A18" s="13">
        <v>44524</v>
      </c>
      <c r="B18">
        <v>2021</v>
      </c>
      <c r="C18" t="s">
        <v>2</v>
      </c>
      <c r="D18">
        <v>2022</v>
      </c>
      <c r="E18" t="s">
        <v>2</v>
      </c>
      <c r="F18">
        <v>-41077.0234375</v>
      </c>
      <c r="G18">
        <v>-7185.4033203125</v>
      </c>
      <c r="Q18" s="40"/>
      <c r="R18" s="102"/>
      <c r="S18" s="31" t="s">
        <v>748</v>
      </c>
      <c r="T18" s="44">
        <f>SUM(T14:T17)</f>
        <v>9827061.9949961323</v>
      </c>
      <c r="U18" s="44">
        <f>SUM(U14:U17)</f>
        <v>-9887678.6981211323</v>
      </c>
    </row>
    <row r="19" spans="1:23" x14ac:dyDescent="0.35">
      <c r="A19" s="13">
        <v>44525</v>
      </c>
      <c r="B19">
        <v>2021</v>
      </c>
      <c r="C19" t="s">
        <v>2</v>
      </c>
      <c r="D19">
        <v>2022</v>
      </c>
      <c r="E19" t="s">
        <v>2</v>
      </c>
      <c r="F19">
        <v>-35551.49609375</v>
      </c>
      <c r="G19">
        <v>-1504.9658203125</v>
      </c>
      <c r="Q19" s="40"/>
      <c r="R19" s="103" t="s">
        <v>720</v>
      </c>
      <c r="S19" s="36" t="s">
        <v>92</v>
      </c>
      <c r="T19" s="42">
        <v>62219724.776367188</v>
      </c>
      <c r="U19" s="42">
        <v>-47762157.837890625</v>
      </c>
    </row>
    <row r="20" spans="1:23" x14ac:dyDescent="0.35">
      <c r="A20" s="13">
        <v>44526</v>
      </c>
      <c r="B20">
        <v>2021</v>
      </c>
      <c r="C20" t="s">
        <v>2</v>
      </c>
      <c r="D20">
        <v>2022</v>
      </c>
      <c r="E20" t="s">
        <v>2</v>
      </c>
      <c r="F20">
        <v>-35599.083984375</v>
      </c>
      <c r="G20">
        <v>1971.4267578125</v>
      </c>
      <c r="Q20" s="40"/>
      <c r="R20" s="101"/>
      <c r="S20" s="26" t="s">
        <v>143</v>
      </c>
      <c r="T20" s="43">
        <v>9974059.77734375</v>
      </c>
      <c r="U20" s="43">
        <v>-23278019.015625</v>
      </c>
    </row>
    <row r="21" spans="1:23" x14ac:dyDescent="0.35">
      <c r="A21" s="13">
        <v>44527</v>
      </c>
      <c r="B21">
        <v>2021</v>
      </c>
      <c r="C21" t="s">
        <v>2</v>
      </c>
      <c r="D21">
        <v>2022</v>
      </c>
      <c r="E21" t="s">
        <v>2</v>
      </c>
      <c r="F21">
        <v>-55668.322265625</v>
      </c>
      <c r="G21">
        <v>-1065.09765625</v>
      </c>
      <c r="Q21" s="40"/>
      <c r="R21" s="101"/>
      <c r="S21" s="26" t="s">
        <v>181</v>
      </c>
      <c r="T21" s="43">
        <v>2378516.955078125</v>
      </c>
      <c r="U21" s="43">
        <v>-4797019.77734375</v>
      </c>
    </row>
    <row r="22" spans="1:23" x14ac:dyDescent="0.35">
      <c r="A22" s="13">
        <v>44528</v>
      </c>
      <c r="B22">
        <v>2021</v>
      </c>
      <c r="C22" t="s">
        <v>2</v>
      </c>
      <c r="D22">
        <v>2022</v>
      </c>
      <c r="E22" t="s">
        <v>2</v>
      </c>
      <c r="F22">
        <v>-3958.326171875</v>
      </c>
      <c r="G22">
        <v>-2399.8798828125</v>
      </c>
      <c r="Q22" s="40"/>
      <c r="R22" s="101"/>
      <c r="S22" s="26" t="s">
        <v>2</v>
      </c>
      <c r="T22" s="43">
        <v>501530.4716796875</v>
      </c>
      <c r="U22" s="43">
        <v>-1128703.51953125</v>
      </c>
    </row>
    <row r="23" spans="1:23" x14ac:dyDescent="0.35">
      <c r="A23" s="13">
        <v>44529</v>
      </c>
      <c r="B23">
        <v>2021</v>
      </c>
      <c r="C23" t="s">
        <v>2</v>
      </c>
      <c r="D23">
        <v>2022</v>
      </c>
      <c r="E23" t="s">
        <v>2</v>
      </c>
      <c r="F23">
        <v>-35430.666015625</v>
      </c>
      <c r="G23">
        <v>-3704.2109375</v>
      </c>
      <c r="Q23" s="40"/>
      <c r="R23" s="101"/>
      <c r="S23" s="26" t="s">
        <v>748</v>
      </c>
      <c r="T23" s="78">
        <f>SUM(T19:T22)</f>
        <v>75073831.98046875</v>
      </c>
      <c r="U23" s="78">
        <f>SUM(U19:U22)</f>
        <v>-76965900.150390625</v>
      </c>
      <c r="V23" s="41">
        <f>SUM(T18,T23)</f>
        <v>84900893.97546488</v>
      </c>
      <c r="W23" s="41"/>
    </row>
    <row r="24" spans="1:23" x14ac:dyDescent="0.35">
      <c r="A24" s="13">
        <v>44530</v>
      </c>
      <c r="B24">
        <v>2021</v>
      </c>
      <c r="C24" t="s">
        <v>2</v>
      </c>
      <c r="D24">
        <v>2022</v>
      </c>
      <c r="E24" t="s">
        <v>2</v>
      </c>
      <c r="F24">
        <v>-51123.41015625</v>
      </c>
      <c r="G24">
        <v>-9842.8203125</v>
      </c>
      <c r="Q24" s="40"/>
      <c r="T24">
        <f>((T11-T23)/T11)*100</f>
        <v>-37.572801781247612</v>
      </c>
    </row>
    <row r="25" spans="1:23" x14ac:dyDescent="0.35">
      <c r="A25" s="13">
        <v>44531</v>
      </c>
      <c r="B25">
        <v>2021</v>
      </c>
      <c r="C25" t="s">
        <v>2</v>
      </c>
      <c r="D25">
        <v>2022</v>
      </c>
      <c r="E25" t="s">
        <v>2</v>
      </c>
      <c r="F25">
        <v>-38891.1796875</v>
      </c>
      <c r="G25">
        <v>-5354.3642578125</v>
      </c>
    </row>
    <row r="26" spans="1:23" x14ac:dyDescent="0.35">
      <c r="A26" s="13">
        <v>44532</v>
      </c>
      <c r="B26">
        <v>2021</v>
      </c>
      <c r="C26" t="s">
        <v>2</v>
      </c>
      <c r="D26">
        <v>2022</v>
      </c>
      <c r="E26" t="s">
        <v>2</v>
      </c>
      <c r="F26">
        <v>-61762.99609375</v>
      </c>
      <c r="G26">
        <v>-11211.4794921875</v>
      </c>
    </row>
    <row r="27" spans="1:23" x14ac:dyDescent="0.35">
      <c r="A27" s="13">
        <v>44533</v>
      </c>
      <c r="B27">
        <v>2021</v>
      </c>
      <c r="C27" t="s">
        <v>2</v>
      </c>
      <c r="D27">
        <v>2022</v>
      </c>
      <c r="E27" t="s">
        <v>2</v>
      </c>
      <c r="F27">
        <v>-37366.28125</v>
      </c>
      <c r="G27">
        <v>-7045.708984375</v>
      </c>
    </row>
    <row r="28" spans="1:23" x14ac:dyDescent="0.35">
      <c r="A28" s="13">
        <v>44534</v>
      </c>
      <c r="B28">
        <v>2021</v>
      </c>
      <c r="C28" t="s">
        <v>2</v>
      </c>
      <c r="D28">
        <v>2022</v>
      </c>
      <c r="E28" t="s">
        <v>2</v>
      </c>
      <c r="F28">
        <v>-69679.943359375</v>
      </c>
      <c r="G28">
        <v>-12809.20703125</v>
      </c>
    </row>
    <row r="29" spans="1:23" x14ac:dyDescent="0.35">
      <c r="A29" s="13">
        <v>44535</v>
      </c>
      <c r="B29">
        <v>2021</v>
      </c>
      <c r="C29" t="s">
        <v>2</v>
      </c>
      <c r="D29">
        <v>2022</v>
      </c>
      <c r="E29" t="s">
        <v>2</v>
      </c>
      <c r="F29">
        <v>-63767.28125</v>
      </c>
      <c r="G29">
        <v>-15676.74169921875</v>
      </c>
    </row>
    <row r="30" spans="1:23" x14ac:dyDescent="0.35">
      <c r="A30" s="13">
        <v>44536</v>
      </c>
      <c r="B30">
        <v>2021</v>
      </c>
      <c r="C30" t="s">
        <v>2</v>
      </c>
      <c r="D30">
        <v>2022</v>
      </c>
      <c r="E30" t="s">
        <v>2</v>
      </c>
      <c r="F30">
        <v>127813.86328125</v>
      </c>
      <c r="G30">
        <v>19829.10009765625</v>
      </c>
    </row>
    <row r="31" spans="1:23" x14ac:dyDescent="0.35">
      <c r="A31" s="13">
        <v>44537</v>
      </c>
      <c r="B31">
        <v>2021</v>
      </c>
      <c r="C31" t="s">
        <v>2</v>
      </c>
      <c r="D31">
        <v>2022</v>
      </c>
      <c r="E31" t="s">
        <v>2</v>
      </c>
      <c r="F31">
        <v>628155.07421875</v>
      </c>
      <c r="G31">
        <v>54754.67724609375</v>
      </c>
    </row>
    <row r="32" spans="1:23" x14ac:dyDescent="0.35">
      <c r="A32" s="13">
        <v>44538</v>
      </c>
      <c r="B32">
        <v>2021</v>
      </c>
      <c r="C32" t="s">
        <v>2</v>
      </c>
      <c r="D32">
        <v>2022</v>
      </c>
      <c r="E32" t="s">
        <v>2</v>
      </c>
      <c r="F32">
        <v>582626.265625</v>
      </c>
      <c r="G32">
        <v>8827.75341796875</v>
      </c>
    </row>
    <row r="33" spans="1:7" x14ac:dyDescent="0.35">
      <c r="A33" s="13">
        <v>44539</v>
      </c>
      <c r="B33">
        <v>2021</v>
      </c>
      <c r="C33" t="s">
        <v>2</v>
      </c>
      <c r="D33">
        <v>2022</v>
      </c>
      <c r="E33" t="s">
        <v>2</v>
      </c>
      <c r="F33">
        <v>197145.7578125</v>
      </c>
      <c r="G33">
        <v>-8630.03662109375</v>
      </c>
    </row>
    <row r="34" spans="1:7" x14ac:dyDescent="0.35">
      <c r="A34" s="13">
        <v>44540</v>
      </c>
      <c r="B34">
        <v>2021</v>
      </c>
      <c r="C34" t="s">
        <v>2</v>
      </c>
      <c r="D34">
        <v>2022</v>
      </c>
      <c r="E34" t="s">
        <v>2</v>
      </c>
      <c r="F34">
        <v>-26081.2421875</v>
      </c>
      <c r="G34">
        <v>-7431.07177734375</v>
      </c>
    </row>
    <row r="35" spans="1:7" x14ac:dyDescent="0.35">
      <c r="A35" s="13">
        <v>44541</v>
      </c>
      <c r="B35">
        <v>2021</v>
      </c>
      <c r="C35" t="s">
        <v>2</v>
      </c>
      <c r="D35">
        <v>2022</v>
      </c>
      <c r="E35" t="s">
        <v>2</v>
      </c>
      <c r="F35">
        <v>662137.80078125</v>
      </c>
      <c r="G35">
        <v>37388.931640625</v>
      </c>
    </row>
    <row r="36" spans="1:7" x14ac:dyDescent="0.35">
      <c r="A36" s="13">
        <v>44542</v>
      </c>
      <c r="B36">
        <v>2021</v>
      </c>
      <c r="C36" t="s">
        <v>2</v>
      </c>
      <c r="D36">
        <v>2022</v>
      </c>
      <c r="E36" t="s">
        <v>2</v>
      </c>
      <c r="F36">
        <v>2276986.580078125</v>
      </c>
      <c r="G36">
        <v>16910.9423828125</v>
      </c>
    </row>
    <row r="37" spans="1:7" x14ac:dyDescent="0.35">
      <c r="A37" s="13">
        <v>44543</v>
      </c>
      <c r="B37">
        <v>2021</v>
      </c>
      <c r="C37" t="s">
        <v>2</v>
      </c>
      <c r="D37">
        <v>2022</v>
      </c>
      <c r="E37" t="s">
        <v>2</v>
      </c>
      <c r="F37">
        <v>1465499.751953125</v>
      </c>
      <c r="G37">
        <v>-7488.0927734375</v>
      </c>
    </row>
    <row r="38" spans="1:7" x14ac:dyDescent="0.35">
      <c r="A38" s="13">
        <v>44544</v>
      </c>
      <c r="B38">
        <v>2021</v>
      </c>
      <c r="C38" t="s">
        <v>2</v>
      </c>
      <c r="D38">
        <v>2022</v>
      </c>
      <c r="E38" t="s">
        <v>2</v>
      </c>
      <c r="F38">
        <v>367466.81640625</v>
      </c>
      <c r="G38">
        <v>-5370.7138671875</v>
      </c>
    </row>
    <row r="39" spans="1:7" x14ac:dyDescent="0.35">
      <c r="A39" s="13">
        <v>44545</v>
      </c>
      <c r="B39">
        <v>2021</v>
      </c>
      <c r="C39" t="s">
        <v>92</v>
      </c>
      <c r="D39">
        <v>2022</v>
      </c>
      <c r="E39" t="s">
        <v>2</v>
      </c>
      <c r="F39">
        <v>-231876.39453125</v>
      </c>
      <c r="G39">
        <v>-4023.728515625</v>
      </c>
    </row>
    <row r="40" spans="1:7" x14ac:dyDescent="0.35">
      <c r="A40" s="13">
        <v>44546</v>
      </c>
      <c r="B40">
        <v>2021</v>
      </c>
      <c r="C40" t="s">
        <v>92</v>
      </c>
      <c r="D40">
        <v>2022</v>
      </c>
      <c r="E40" t="s">
        <v>2</v>
      </c>
      <c r="F40">
        <v>-402432.91796875</v>
      </c>
      <c r="G40">
        <v>-1202.25390625</v>
      </c>
    </row>
    <row r="41" spans="1:7" x14ac:dyDescent="0.35">
      <c r="A41" s="13">
        <v>44547</v>
      </c>
      <c r="B41">
        <v>2021</v>
      </c>
      <c r="C41" t="s">
        <v>92</v>
      </c>
      <c r="D41">
        <v>2022</v>
      </c>
      <c r="E41" t="s">
        <v>2</v>
      </c>
      <c r="F41">
        <v>-451065.890625</v>
      </c>
      <c r="G41">
        <v>-3190.91845703125</v>
      </c>
    </row>
    <row r="42" spans="1:7" x14ac:dyDescent="0.35">
      <c r="A42" s="13">
        <v>44548</v>
      </c>
      <c r="B42">
        <v>2021</v>
      </c>
      <c r="C42" t="s">
        <v>92</v>
      </c>
      <c r="D42">
        <v>2022</v>
      </c>
      <c r="E42" t="s">
        <v>2</v>
      </c>
      <c r="F42">
        <v>-392874.07421875</v>
      </c>
      <c r="G42">
        <v>1379.61181640625</v>
      </c>
    </row>
    <row r="43" spans="1:7" x14ac:dyDescent="0.35">
      <c r="A43" s="13">
        <v>44549</v>
      </c>
      <c r="B43">
        <v>2021</v>
      </c>
      <c r="C43" t="s">
        <v>92</v>
      </c>
      <c r="D43">
        <v>2022</v>
      </c>
      <c r="E43" t="s">
        <v>2</v>
      </c>
      <c r="F43">
        <v>-49832.75</v>
      </c>
      <c r="G43">
        <v>6368.123046875</v>
      </c>
    </row>
    <row r="44" spans="1:7" x14ac:dyDescent="0.35">
      <c r="A44" s="13">
        <v>44550</v>
      </c>
      <c r="B44">
        <v>2021</v>
      </c>
      <c r="C44" t="s">
        <v>92</v>
      </c>
      <c r="D44">
        <v>2022</v>
      </c>
      <c r="E44" t="s">
        <v>2</v>
      </c>
      <c r="F44">
        <v>78618.923828125</v>
      </c>
      <c r="G44">
        <v>-1168.662109375</v>
      </c>
    </row>
    <row r="45" spans="1:7" x14ac:dyDescent="0.35">
      <c r="A45" s="13">
        <v>44551</v>
      </c>
      <c r="B45">
        <v>2021</v>
      </c>
      <c r="C45" t="s">
        <v>92</v>
      </c>
      <c r="D45">
        <v>2022</v>
      </c>
      <c r="E45" t="s">
        <v>2</v>
      </c>
      <c r="F45">
        <v>-206331.58203125</v>
      </c>
      <c r="G45">
        <v>-3934.11328125</v>
      </c>
    </row>
    <row r="46" spans="1:7" x14ac:dyDescent="0.35">
      <c r="A46" s="13">
        <v>44552</v>
      </c>
      <c r="B46">
        <v>2021</v>
      </c>
      <c r="C46" t="s">
        <v>92</v>
      </c>
      <c r="D46">
        <v>2022</v>
      </c>
      <c r="E46" t="s">
        <v>2</v>
      </c>
      <c r="F46">
        <v>-335895.26953125</v>
      </c>
      <c r="G46">
        <v>-3447.486328125</v>
      </c>
    </row>
    <row r="47" spans="1:7" x14ac:dyDescent="0.35">
      <c r="A47" s="13">
        <v>44553</v>
      </c>
      <c r="B47">
        <v>2021</v>
      </c>
      <c r="C47" t="s">
        <v>92</v>
      </c>
      <c r="D47">
        <v>2022</v>
      </c>
      <c r="E47" t="s">
        <v>2</v>
      </c>
      <c r="F47">
        <v>-421770.7109375</v>
      </c>
      <c r="G47">
        <v>-6915.30810546875</v>
      </c>
    </row>
    <row r="48" spans="1:7" x14ac:dyDescent="0.35">
      <c r="A48" s="13">
        <v>44554</v>
      </c>
      <c r="B48">
        <v>2021</v>
      </c>
      <c r="C48" t="s">
        <v>92</v>
      </c>
      <c r="D48">
        <v>2022</v>
      </c>
      <c r="E48" t="s">
        <v>2</v>
      </c>
      <c r="F48">
        <v>-410399.326171875</v>
      </c>
      <c r="G48">
        <v>-5094.24755859375</v>
      </c>
    </row>
    <row r="49" spans="1:7" x14ac:dyDescent="0.35">
      <c r="A49" s="13">
        <v>44555</v>
      </c>
      <c r="B49">
        <v>2021</v>
      </c>
      <c r="C49" t="s">
        <v>92</v>
      </c>
      <c r="D49">
        <v>2022</v>
      </c>
      <c r="E49" t="s">
        <v>2</v>
      </c>
      <c r="F49">
        <v>-229990.998046875</v>
      </c>
      <c r="G49">
        <v>3096.9560546875</v>
      </c>
    </row>
    <row r="50" spans="1:7" x14ac:dyDescent="0.35">
      <c r="A50" s="13">
        <v>44556</v>
      </c>
      <c r="B50">
        <v>2021</v>
      </c>
      <c r="C50" t="s">
        <v>92</v>
      </c>
      <c r="D50">
        <v>2022</v>
      </c>
      <c r="E50" t="s">
        <v>2</v>
      </c>
      <c r="F50">
        <v>626428.69140625</v>
      </c>
      <c r="G50">
        <v>20346.0576171875</v>
      </c>
    </row>
    <row r="51" spans="1:7" x14ac:dyDescent="0.35">
      <c r="A51" s="13">
        <v>44557</v>
      </c>
      <c r="B51">
        <v>2021</v>
      </c>
      <c r="C51" t="s">
        <v>92</v>
      </c>
      <c r="D51">
        <v>2022</v>
      </c>
      <c r="E51" t="s">
        <v>2</v>
      </c>
      <c r="F51">
        <v>1245253.986328125</v>
      </c>
      <c r="G51">
        <v>8011.0146484375</v>
      </c>
    </row>
    <row r="52" spans="1:7" x14ac:dyDescent="0.35">
      <c r="A52" s="13">
        <v>44558</v>
      </c>
      <c r="B52">
        <v>2021</v>
      </c>
      <c r="C52" t="s">
        <v>92</v>
      </c>
      <c r="D52">
        <v>2022</v>
      </c>
      <c r="E52" t="s">
        <v>2</v>
      </c>
      <c r="F52">
        <v>1418702.43359375</v>
      </c>
      <c r="G52">
        <v>5373.07373046875</v>
      </c>
    </row>
    <row r="53" spans="1:7" x14ac:dyDescent="0.35">
      <c r="A53" s="13">
        <v>44559</v>
      </c>
      <c r="B53">
        <v>2021</v>
      </c>
      <c r="C53" t="s">
        <v>92</v>
      </c>
      <c r="D53">
        <v>2022</v>
      </c>
      <c r="E53" t="s">
        <v>2</v>
      </c>
      <c r="F53">
        <v>11903268.435546875</v>
      </c>
      <c r="G53">
        <v>1531685.126953125</v>
      </c>
    </row>
    <row r="54" spans="1:7" x14ac:dyDescent="0.35">
      <c r="A54" s="13">
        <v>44560</v>
      </c>
      <c r="B54">
        <v>2021</v>
      </c>
      <c r="C54" t="s">
        <v>92</v>
      </c>
      <c r="D54">
        <v>2022</v>
      </c>
      <c r="E54" t="s">
        <v>2</v>
      </c>
      <c r="F54">
        <v>943321.826171875</v>
      </c>
      <c r="G54">
        <v>262681.31201171875</v>
      </c>
    </row>
    <row r="55" spans="1:7" x14ac:dyDescent="0.35">
      <c r="A55" s="13">
        <v>44561</v>
      </c>
      <c r="B55">
        <v>2021</v>
      </c>
      <c r="C55" t="s">
        <v>92</v>
      </c>
      <c r="D55">
        <v>2022</v>
      </c>
      <c r="E55" t="s">
        <v>2</v>
      </c>
      <c r="F55">
        <v>-1476898.259765625</v>
      </c>
      <c r="G55">
        <v>-269831.404296875</v>
      </c>
    </row>
    <row r="56" spans="1:7" x14ac:dyDescent="0.35">
      <c r="A56" s="13">
        <v>44562</v>
      </c>
      <c r="B56">
        <v>2022</v>
      </c>
      <c r="C56" t="s">
        <v>92</v>
      </c>
      <c r="D56">
        <v>2022</v>
      </c>
      <c r="E56" t="s">
        <v>92</v>
      </c>
      <c r="F56">
        <v>-234612.404296875</v>
      </c>
      <c r="G56">
        <v>-91823.1923828125</v>
      </c>
    </row>
    <row r="57" spans="1:7" x14ac:dyDescent="0.35">
      <c r="A57" s="13">
        <v>44563</v>
      </c>
      <c r="B57">
        <v>2022</v>
      </c>
      <c r="C57" t="s">
        <v>92</v>
      </c>
      <c r="D57">
        <v>2022</v>
      </c>
      <c r="E57" t="s">
        <v>92</v>
      </c>
      <c r="F57">
        <v>5467089.4453125</v>
      </c>
      <c r="G57">
        <v>1058151.5537109375</v>
      </c>
    </row>
    <row r="58" spans="1:7" x14ac:dyDescent="0.35">
      <c r="A58" s="13">
        <v>44564</v>
      </c>
      <c r="B58">
        <v>2022</v>
      </c>
      <c r="C58" t="s">
        <v>92</v>
      </c>
      <c r="D58">
        <v>2022</v>
      </c>
      <c r="E58" t="s">
        <v>92</v>
      </c>
      <c r="F58">
        <v>-3591972.740234375</v>
      </c>
      <c r="G58">
        <v>-682567.787109375</v>
      </c>
    </row>
    <row r="59" spans="1:7" x14ac:dyDescent="0.35">
      <c r="A59" s="13">
        <v>44565</v>
      </c>
      <c r="B59">
        <v>2022</v>
      </c>
      <c r="C59" t="s">
        <v>92</v>
      </c>
      <c r="D59">
        <v>2022</v>
      </c>
      <c r="E59" t="s">
        <v>92</v>
      </c>
      <c r="F59">
        <v>-1405731.568359375</v>
      </c>
      <c r="G59">
        <v>-243893.9306640625</v>
      </c>
    </row>
    <row r="60" spans="1:7" x14ac:dyDescent="0.35">
      <c r="A60" s="13">
        <v>44566</v>
      </c>
      <c r="B60">
        <v>2022</v>
      </c>
      <c r="C60" t="s">
        <v>92</v>
      </c>
      <c r="D60">
        <v>2022</v>
      </c>
      <c r="E60" t="s">
        <v>92</v>
      </c>
      <c r="F60">
        <v>-1525372.36328125</v>
      </c>
      <c r="G60">
        <v>-264808.337890625</v>
      </c>
    </row>
    <row r="61" spans="1:7" x14ac:dyDescent="0.35">
      <c r="A61" s="13">
        <v>44567</v>
      </c>
      <c r="B61">
        <v>2022</v>
      </c>
      <c r="C61" t="s">
        <v>92</v>
      </c>
      <c r="D61">
        <v>2022</v>
      </c>
      <c r="E61" t="s">
        <v>92</v>
      </c>
      <c r="F61">
        <v>-1492895.626953125</v>
      </c>
      <c r="G61">
        <v>-265759.09765625</v>
      </c>
    </row>
    <row r="62" spans="1:7" x14ac:dyDescent="0.35">
      <c r="A62" s="13">
        <v>44568</v>
      </c>
      <c r="B62">
        <v>2022</v>
      </c>
      <c r="C62" t="s">
        <v>92</v>
      </c>
      <c r="D62">
        <v>2022</v>
      </c>
      <c r="E62" t="s">
        <v>92</v>
      </c>
      <c r="F62">
        <v>-1468986.810546875</v>
      </c>
      <c r="G62">
        <v>-245086.85693359375</v>
      </c>
    </row>
    <row r="63" spans="1:7" x14ac:dyDescent="0.35">
      <c r="A63" s="13">
        <v>44569</v>
      </c>
      <c r="B63">
        <v>2022</v>
      </c>
      <c r="C63" t="s">
        <v>92</v>
      </c>
      <c r="D63">
        <v>2022</v>
      </c>
      <c r="E63" t="s">
        <v>92</v>
      </c>
      <c r="F63">
        <v>-1362562.26171875</v>
      </c>
      <c r="G63">
        <v>-218922.767578125</v>
      </c>
    </row>
    <row r="64" spans="1:7" x14ac:dyDescent="0.35">
      <c r="A64" s="13">
        <v>44570</v>
      </c>
      <c r="B64">
        <v>2022</v>
      </c>
      <c r="C64" t="s">
        <v>92</v>
      </c>
      <c r="D64">
        <v>2022</v>
      </c>
      <c r="E64" t="s">
        <v>92</v>
      </c>
      <c r="F64">
        <v>-742342.244140625</v>
      </c>
      <c r="G64">
        <v>-119058.00537109375</v>
      </c>
    </row>
    <row r="65" spans="1:7" x14ac:dyDescent="0.35">
      <c r="A65" s="13">
        <v>44571</v>
      </c>
      <c r="B65">
        <v>2022</v>
      </c>
      <c r="C65" t="s">
        <v>92</v>
      </c>
      <c r="D65">
        <v>2022</v>
      </c>
      <c r="E65" t="s">
        <v>92</v>
      </c>
      <c r="F65">
        <v>-252893.37109375</v>
      </c>
      <c r="G65">
        <v>-41075.36962890625</v>
      </c>
    </row>
    <row r="66" spans="1:7" x14ac:dyDescent="0.35">
      <c r="A66" s="13">
        <v>44572</v>
      </c>
      <c r="B66">
        <v>2022</v>
      </c>
      <c r="C66" t="s">
        <v>92</v>
      </c>
      <c r="D66">
        <v>2022</v>
      </c>
      <c r="E66" t="s">
        <v>92</v>
      </c>
      <c r="F66">
        <v>-446260.583984375</v>
      </c>
      <c r="G66">
        <v>-68458.89697265625</v>
      </c>
    </row>
    <row r="67" spans="1:7" x14ac:dyDescent="0.35">
      <c r="A67" s="13">
        <v>44573</v>
      </c>
      <c r="B67">
        <v>2022</v>
      </c>
      <c r="C67" t="s">
        <v>92</v>
      </c>
      <c r="D67">
        <v>2022</v>
      </c>
      <c r="E67" t="s">
        <v>92</v>
      </c>
      <c r="F67">
        <v>-647433.525390625</v>
      </c>
      <c r="G67">
        <v>-94662.93896484375</v>
      </c>
    </row>
    <row r="68" spans="1:7" x14ac:dyDescent="0.35">
      <c r="A68" s="13">
        <v>44574</v>
      </c>
      <c r="B68">
        <v>2022</v>
      </c>
      <c r="C68" t="s">
        <v>92</v>
      </c>
      <c r="D68">
        <v>2022</v>
      </c>
      <c r="E68" t="s">
        <v>92</v>
      </c>
      <c r="F68">
        <v>-590904.53515625</v>
      </c>
      <c r="G68">
        <v>-87716.68603515625</v>
      </c>
    </row>
    <row r="69" spans="1:7" x14ac:dyDescent="0.35">
      <c r="A69" s="13">
        <v>44575</v>
      </c>
      <c r="B69">
        <v>2022</v>
      </c>
      <c r="C69" t="s">
        <v>92</v>
      </c>
      <c r="D69">
        <v>2022</v>
      </c>
      <c r="E69" t="s">
        <v>92</v>
      </c>
      <c r="F69">
        <v>-602523.998046875</v>
      </c>
      <c r="G69">
        <v>-83889.27880859375</v>
      </c>
    </row>
    <row r="70" spans="1:7" x14ac:dyDescent="0.35">
      <c r="A70" s="13">
        <v>44576</v>
      </c>
      <c r="B70">
        <v>2022</v>
      </c>
      <c r="C70" t="s">
        <v>92</v>
      </c>
      <c r="D70">
        <v>2022</v>
      </c>
      <c r="E70" t="s">
        <v>92</v>
      </c>
      <c r="F70">
        <v>-610736.154296875</v>
      </c>
      <c r="G70">
        <v>-70708.31103515625</v>
      </c>
    </row>
    <row r="71" spans="1:7" x14ac:dyDescent="0.35">
      <c r="A71" s="13">
        <v>44577</v>
      </c>
      <c r="B71">
        <v>2022</v>
      </c>
      <c r="C71" t="s">
        <v>92</v>
      </c>
      <c r="D71">
        <v>2022</v>
      </c>
      <c r="E71" t="s">
        <v>92</v>
      </c>
      <c r="F71">
        <v>-732559.84375</v>
      </c>
      <c r="G71">
        <v>-18502.6279296875</v>
      </c>
    </row>
    <row r="72" spans="1:7" x14ac:dyDescent="0.35">
      <c r="A72" s="13">
        <v>44578</v>
      </c>
      <c r="B72">
        <v>2022</v>
      </c>
      <c r="C72" t="s">
        <v>92</v>
      </c>
      <c r="D72">
        <v>2022</v>
      </c>
      <c r="E72" t="s">
        <v>92</v>
      </c>
      <c r="F72">
        <v>-666999.8359375</v>
      </c>
      <c r="G72">
        <v>-4077.3837890625</v>
      </c>
    </row>
    <row r="73" spans="1:7" x14ac:dyDescent="0.35">
      <c r="A73" s="13">
        <v>44579</v>
      </c>
      <c r="B73">
        <v>2022</v>
      </c>
      <c r="C73" t="s">
        <v>92</v>
      </c>
      <c r="D73">
        <v>2022</v>
      </c>
      <c r="E73" t="s">
        <v>92</v>
      </c>
      <c r="F73">
        <v>-620203.041015625</v>
      </c>
      <c r="G73">
        <v>-1998.49609375</v>
      </c>
    </row>
    <row r="74" spans="1:7" x14ac:dyDescent="0.35">
      <c r="A74" s="13">
        <v>44580</v>
      </c>
      <c r="B74">
        <v>2022</v>
      </c>
      <c r="C74" t="s">
        <v>92</v>
      </c>
      <c r="D74">
        <v>2022</v>
      </c>
      <c r="E74" t="s">
        <v>92</v>
      </c>
      <c r="F74">
        <v>-542320.421875</v>
      </c>
      <c r="G74">
        <v>-2672.072265625</v>
      </c>
    </row>
    <row r="75" spans="1:7" x14ac:dyDescent="0.35">
      <c r="A75" s="13">
        <v>44581</v>
      </c>
      <c r="B75">
        <v>2022</v>
      </c>
      <c r="C75" t="s">
        <v>92</v>
      </c>
      <c r="D75">
        <v>2022</v>
      </c>
      <c r="E75" t="s">
        <v>92</v>
      </c>
      <c r="F75">
        <v>-469691.767578125</v>
      </c>
      <c r="G75">
        <v>969.94677734375</v>
      </c>
    </row>
    <row r="76" spans="1:7" x14ac:dyDescent="0.35">
      <c r="A76" s="13">
        <v>44582</v>
      </c>
      <c r="B76">
        <v>2022</v>
      </c>
      <c r="C76" t="s">
        <v>92</v>
      </c>
      <c r="D76">
        <v>2022</v>
      </c>
      <c r="E76" t="s">
        <v>92</v>
      </c>
      <c r="F76">
        <v>-504620.921875</v>
      </c>
      <c r="G76">
        <v>-2986.88916015625</v>
      </c>
    </row>
    <row r="77" spans="1:7" x14ac:dyDescent="0.35">
      <c r="A77" s="13">
        <v>44583</v>
      </c>
      <c r="B77">
        <v>2022</v>
      </c>
      <c r="C77" t="s">
        <v>92</v>
      </c>
      <c r="D77">
        <v>2022</v>
      </c>
      <c r="E77" t="s">
        <v>92</v>
      </c>
      <c r="F77">
        <v>-466900.275390625</v>
      </c>
      <c r="G77">
        <v>-2205.4423828125</v>
      </c>
    </row>
    <row r="78" spans="1:7" x14ac:dyDescent="0.35">
      <c r="A78" s="13">
        <v>44584</v>
      </c>
      <c r="B78">
        <v>2022</v>
      </c>
      <c r="C78" t="s">
        <v>92</v>
      </c>
      <c r="D78">
        <v>2022</v>
      </c>
      <c r="E78" t="s">
        <v>92</v>
      </c>
      <c r="F78">
        <v>-340800.419921875</v>
      </c>
      <c r="G78">
        <v>1607.828125</v>
      </c>
    </row>
    <row r="79" spans="1:7" x14ac:dyDescent="0.35">
      <c r="A79" s="13">
        <v>44585</v>
      </c>
      <c r="B79">
        <v>2022</v>
      </c>
      <c r="C79" t="s">
        <v>92</v>
      </c>
      <c r="D79">
        <v>2022</v>
      </c>
      <c r="E79" t="s">
        <v>92</v>
      </c>
      <c r="F79">
        <v>-271986.189453125</v>
      </c>
      <c r="G79">
        <v>-4431.0498046875</v>
      </c>
    </row>
    <row r="80" spans="1:7" x14ac:dyDescent="0.35">
      <c r="A80" s="13">
        <v>44586</v>
      </c>
      <c r="B80">
        <v>2022</v>
      </c>
      <c r="C80" t="s">
        <v>92</v>
      </c>
      <c r="D80">
        <v>2022</v>
      </c>
      <c r="E80" t="s">
        <v>92</v>
      </c>
      <c r="F80">
        <v>-237729.0546875</v>
      </c>
      <c r="G80">
        <v>254.19921875</v>
      </c>
    </row>
    <row r="81" spans="1:7" x14ac:dyDescent="0.35">
      <c r="A81" s="13">
        <v>44587</v>
      </c>
      <c r="B81">
        <v>2022</v>
      </c>
      <c r="C81" t="s">
        <v>92</v>
      </c>
      <c r="D81">
        <v>2022</v>
      </c>
      <c r="E81" t="s">
        <v>92</v>
      </c>
      <c r="F81">
        <v>-240459.416015625</v>
      </c>
      <c r="G81">
        <v>-5041.029296875</v>
      </c>
    </row>
    <row r="82" spans="1:7" x14ac:dyDescent="0.35">
      <c r="A82" s="13">
        <v>44588</v>
      </c>
      <c r="B82">
        <v>2022</v>
      </c>
      <c r="C82" t="s">
        <v>92</v>
      </c>
      <c r="D82">
        <v>2022</v>
      </c>
      <c r="E82" t="s">
        <v>92</v>
      </c>
      <c r="F82">
        <v>-166627.244140625</v>
      </c>
      <c r="G82">
        <v>-1079.240234375</v>
      </c>
    </row>
    <row r="83" spans="1:7" x14ac:dyDescent="0.35">
      <c r="A83" s="13">
        <v>44589</v>
      </c>
      <c r="B83">
        <v>2022</v>
      </c>
      <c r="C83" t="s">
        <v>92</v>
      </c>
      <c r="D83">
        <v>2022</v>
      </c>
      <c r="E83" t="s">
        <v>92</v>
      </c>
      <c r="F83">
        <v>-151462.271484375</v>
      </c>
      <c r="G83">
        <v>-456.8818359375</v>
      </c>
    </row>
    <row r="84" spans="1:7" x14ac:dyDescent="0.35">
      <c r="A84" s="13">
        <v>44590</v>
      </c>
      <c r="B84">
        <v>2022</v>
      </c>
      <c r="C84" t="s">
        <v>92</v>
      </c>
      <c r="D84">
        <v>2022</v>
      </c>
      <c r="E84" t="s">
        <v>92</v>
      </c>
      <c r="F84">
        <v>-201051.244140625</v>
      </c>
      <c r="G84">
        <v>-3876.5322265625</v>
      </c>
    </row>
    <row r="85" spans="1:7" x14ac:dyDescent="0.35">
      <c r="A85" s="13">
        <v>44591</v>
      </c>
      <c r="B85">
        <v>2022</v>
      </c>
      <c r="C85" t="s">
        <v>92</v>
      </c>
      <c r="D85">
        <v>2022</v>
      </c>
      <c r="E85" t="s">
        <v>92</v>
      </c>
      <c r="F85">
        <v>-188404.87890625</v>
      </c>
      <c r="G85">
        <v>558.08056640625</v>
      </c>
    </row>
    <row r="86" spans="1:7" x14ac:dyDescent="0.35">
      <c r="A86" s="13">
        <v>44592</v>
      </c>
      <c r="B86">
        <v>2022</v>
      </c>
      <c r="C86" t="s">
        <v>92</v>
      </c>
      <c r="D86">
        <v>2022</v>
      </c>
      <c r="E86" t="s">
        <v>92</v>
      </c>
      <c r="F86">
        <v>-214376.423828125</v>
      </c>
      <c r="G86">
        <v>-2881.05029296875</v>
      </c>
    </row>
    <row r="87" spans="1:7" x14ac:dyDescent="0.35">
      <c r="A87" s="13">
        <v>44593</v>
      </c>
      <c r="B87">
        <v>2022</v>
      </c>
      <c r="C87" t="s">
        <v>92</v>
      </c>
      <c r="D87">
        <v>2022</v>
      </c>
      <c r="E87" t="s">
        <v>92</v>
      </c>
      <c r="F87">
        <v>-214365.59375</v>
      </c>
      <c r="G87">
        <v>-4302.16650390625</v>
      </c>
    </row>
    <row r="88" spans="1:7" x14ac:dyDescent="0.35">
      <c r="A88" s="13">
        <v>44594</v>
      </c>
      <c r="B88">
        <v>2022</v>
      </c>
      <c r="C88" t="s">
        <v>92</v>
      </c>
      <c r="D88">
        <v>2022</v>
      </c>
      <c r="E88" t="s">
        <v>92</v>
      </c>
      <c r="F88">
        <v>143103.41015625</v>
      </c>
      <c r="G88">
        <v>7538.18408203125</v>
      </c>
    </row>
    <row r="89" spans="1:7" x14ac:dyDescent="0.35">
      <c r="A89" s="13">
        <v>44595</v>
      </c>
      <c r="B89">
        <v>2022</v>
      </c>
      <c r="C89" t="s">
        <v>92</v>
      </c>
      <c r="D89">
        <v>2022</v>
      </c>
      <c r="E89" t="s">
        <v>92</v>
      </c>
      <c r="F89">
        <v>1274793.900390625</v>
      </c>
      <c r="G89">
        <v>23694.89599609375</v>
      </c>
    </row>
    <row r="90" spans="1:7" x14ac:dyDescent="0.35">
      <c r="A90" s="13">
        <v>44596</v>
      </c>
      <c r="B90">
        <v>2022</v>
      </c>
      <c r="C90" t="s">
        <v>92</v>
      </c>
      <c r="D90">
        <v>2022</v>
      </c>
      <c r="E90" t="s">
        <v>92</v>
      </c>
      <c r="F90">
        <v>1304479.486328125</v>
      </c>
      <c r="G90">
        <v>-954.05322265625</v>
      </c>
    </row>
    <row r="91" spans="1:7" x14ac:dyDescent="0.35">
      <c r="A91" s="13">
        <v>44597</v>
      </c>
      <c r="B91">
        <v>2022</v>
      </c>
      <c r="C91" t="s">
        <v>92</v>
      </c>
      <c r="D91">
        <v>2022</v>
      </c>
      <c r="E91" t="s">
        <v>92</v>
      </c>
      <c r="F91">
        <v>382571.19140625</v>
      </c>
      <c r="G91">
        <v>-4821.498046875</v>
      </c>
    </row>
    <row r="92" spans="1:7" x14ac:dyDescent="0.35">
      <c r="A92" s="13">
        <v>44598</v>
      </c>
      <c r="B92">
        <v>2022</v>
      </c>
      <c r="C92" t="s">
        <v>92</v>
      </c>
      <c r="D92">
        <v>2022</v>
      </c>
      <c r="E92" t="s">
        <v>92</v>
      </c>
      <c r="F92">
        <v>-62857.69140625</v>
      </c>
      <c r="G92">
        <v>-5938.2529296875</v>
      </c>
    </row>
    <row r="93" spans="1:7" x14ac:dyDescent="0.35">
      <c r="A93" s="13">
        <v>44599</v>
      </c>
      <c r="B93">
        <v>2022</v>
      </c>
      <c r="C93" t="s">
        <v>92</v>
      </c>
      <c r="D93">
        <v>2022</v>
      </c>
      <c r="E93" t="s">
        <v>92</v>
      </c>
      <c r="F93">
        <v>-212481.77734375</v>
      </c>
      <c r="G93">
        <v>-3279.94384765625</v>
      </c>
    </row>
    <row r="94" spans="1:7" x14ac:dyDescent="0.35">
      <c r="A94" s="13">
        <v>44600</v>
      </c>
      <c r="B94">
        <v>2022</v>
      </c>
      <c r="C94" t="s">
        <v>92</v>
      </c>
      <c r="D94">
        <v>2022</v>
      </c>
      <c r="E94" t="s">
        <v>92</v>
      </c>
      <c r="F94">
        <v>-365598.23828125</v>
      </c>
      <c r="G94">
        <v>-4189.79150390625</v>
      </c>
    </row>
    <row r="95" spans="1:7" x14ac:dyDescent="0.35">
      <c r="A95" s="13">
        <v>44601</v>
      </c>
      <c r="B95">
        <v>2022</v>
      </c>
      <c r="C95" t="s">
        <v>92</v>
      </c>
      <c r="D95">
        <v>2022</v>
      </c>
      <c r="E95" t="s">
        <v>92</v>
      </c>
      <c r="F95">
        <v>-415047.779296875</v>
      </c>
      <c r="G95">
        <v>-3649.57666015625</v>
      </c>
    </row>
    <row r="96" spans="1:7" x14ac:dyDescent="0.35">
      <c r="A96" s="13">
        <v>44602</v>
      </c>
      <c r="B96">
        <v>2022</v>
      </c>
      <c r="C96" t="s">
        <v>92</v>
      </c>
      <c r="D96">
        <v>2022</v>
      </c>
      <c r="E96" t="s">
        <v>92</v>
      </c>
      <c r="F96">
        <v>-255727.25390625</v>
      </c>
      <c r="G96">
        <v>4676.46630859375</v>
      </c>
    </row>
    <row r="97" spans="1:7" x14ac:dyDescent="0.35">
      <c r="A97" s="13">
        <v>44603</v>
      </c>
      <c r="B97">
        <v>2022</v>
      </c>
      <c r="C97" t="s">
        <v>92</v>
      </c>
      <c r="D97">
        <v>2022</v>
      </c>
      <c r="E97" t="s">
        <v>92</v>
      </c>
      <c r="F97">
        <v>-173676.861328125</v>
      </c>
      <c r="G97">
        <v>3213.146484375</v>
      </c>
    </row>
    <row r="98" spans="1:7" x14ac:dyDescent="0.35">
      <c r="A98" s="13">
        <v>44604</v>
      </c>
      <c r="B98">
        <v>2022</v>
      </c>
      <c r="C98" t="s">
        <v>92</v>
      </c>
      <c r="D98">
        <v>2022</v>
      </c>
      <c r="E98" t="s">
        <v>92</v>
      </c>
      <c r="F98">
        <v>78254.142578125</v>
      </c>
      <c r="G98">
        <v>6774.09765625</v>
      </c>
    </row>
    <row r="99" spans="1:7" x14ac:dyDescent="0.35">
      <c r="A99" s="13">
        <v>44605</v>
      </c>
      <c r="B99">
        <v>2022</v>
      </c>
      <c r="C99" t="s">
        <v>92</v>
      </c>
      <c r="D99">
        <v>2022</v>
      </c>
      <c r="E99" t="s">
        <v>92</v>
      </c>
      <c r="F99">
        <v>308590.697265625</v>
      </c>
      <c r="G99">
        <v>5914.39453125</v>
      </c>
    </row>
    <row r="100" spans="1:7" x14ac:dyDescent="0.35">
      <c r="A100" s="13">
        <v>44606</v>
      </c>
      <c r="B100">
        <v>2022</v>
      </c>
      <c r="C100" t="s">
        <v>92</v>
      </c>
      <c r="D100">
        <v>2022</v>
      </c>
      <c r="E100" t="s">
        <v>92</v>
      </c>
      <c r="F100">
        <v>133251.6171875</v>
      </c>
      <c r="G100">
        <v>-3714.14208984375</v>
      </c>
    </row>
    <row r="101" spans="1:7" x14ac:dyDescent="0.35">
      <c r="A101" s="13">
        <v>44607</v>
      </c>
      <c r="B101">
        <v>2022</v>
      </c>
      <c r="C101" t="s">
        <v>92</v>
      </c>
      <c r="D101">
        <v>2022</v>
      </c>
      <c r="E101" t="s">
        <v>92</v>
      </c>
      <c r="F101">
        <v>-148272.69921875</v>
      </c>
      <c r="G101">
        <v>-4727.65966796875</v>
      </c>
    </row>
    <row r="102" spans="1:7" x14ac:dyDescent="0.35">
      <c r="A102" s="13">
        <v>44608</v>
      </c>
      <c r="B102">
        <v>2022</v>
      </c>
      <c r="C102" t="s">
        <v>92</v>
      </c>
      <c r="D102">
        <v>2022</v>
      </c>
      <c r="E102" t="s">
        <v>92</v>
      </c>
      <c r="F102">
        <v>-136859.66796875</v>
      </c>
      <c r="G102">
        <v>-3427.595703125</v>
      </c>
    </row>
    <row r="103" spans="1:7" x14ac:dyDescent="0.35">
      <c r="A103" s="13">
        <v>44609</v>
      </c>
      <c r="B103">
        <v>2022</v>
      </c>
      <c r="C103" t="s">
        <v>92</v>
      </c>
      <c r="D103">
        <v>2022</v>
      </c>
      <c r="E103" t="s">
        <v>92</v>
      </c>
      <c r="F103">
        <v>5773792.369140625</v>
      </c>
      <c r="G103">
        <v>570682.099609375</v>
      </c>
    </row>
    <row r="104" spans="1:7" x14ac:dyDescent="0.35">
      <c r="A104" s="13">
        <v>44610</v>
      </c>
      <c r="B104">
        <v>2022</v>
      </c>
      <c r="C104" t="s">
        <v>92</v>
      </c>
      <c r="D104">
        <v>2022</v>
      </c>
      <c r="E104" t="s">
        <v>92</v>
      </c>
      <c r="F104">
        <v>21530606.345703125</v>
      </c>
      <c r="G104">
        <v>3612066.6743164063</v>
      </c>
    </row>
    <row r="105" spans="1:7" x14ac:dyDescent="0.35">
      <c r="A105" s="13">
        <v>44611</v>
      </c>
      <c r="B105">
        <v>2022</v>
      </c>
      <c r="C105" t="s">
        <v>92</v>
      </c>
      <c r="D105">
        <v>2022</v>
      </c>
      <c r="E105" t="s">
        <v>92</v>
      </c>
      <c r="F105">
        <v>-8796464.337890625</v>
      </c>
      <c r="G105">
        <v>-1739037.7836914063</v>
      </c>
    </row>
    <row r="106" spans="1:7" x14ac:dyDescent="0.35">
      <c r="A106" s="13">
        <v>44612</v>
      </c>
      <c r="B106">
        <v>2022</v>
      </c>
      <c r="C106" t="s">
        <v>92</v>
      </c>
      <c r="D106">
        <v>2022</v>
      </c>
      <c r="E106" t="s">
        <v>92</v>
      </c>
      <c r="F106">
        <v>-3441455.04296875</v>
      </c>
      <c r="G106">
        <v>-686077.64453125</v>
      </c>
    </row>
    <row r="107" spans="1:7" x14ac:dyDescent="0.35">
      <c r="A107" s="13">
        <v>44613</v>
      </c>
      <c r="B107">
        <v>2022</v>
      </c>
      <c r="C107" t="s">
        <v>92</v>
      </c>
      <c r="D107">
        <v>2022</v>
      </c>
      <c r="E107" t="s">
        <v>92</v>
      </c>
      <c r="F107">
        <v>-1107789.57421875</v>
      </c>
      <c r="G107">
        <v>-189400.25634765625</v>
      </c>
    </row>
    <row r="108" spans="1:7" x14ac:dyDescent="0.35">
      <c r="A108" s="13">
        <v>44614</v>
      </c>
      <c r="B108">
        <v>2022</v>
      </c>
      <c r="C108" t="s">
        <v>92</v>
      </c>
      <c r="D108">
        <v>2022</v>
      </c>
      <c r="E108" t="s">
        <v>92</v>
      </c>
      <c r="F108">
        <v>-665460.533203125</v>
      </c>
      <c r="G108">
        <v>-126083.04736328125</v>
      </c>
    </row>
    <row r="109" spans="1:7" x14ac:dyDescent="0.35">
      <c r="A109" s="13">
        <v>44615</v>
      </c>
      <c r="B109">
        <v>2022</v>
      </c>
      <c r="C109" t="s">
        <v>92</v>
      </c>
      <c r="D109">
        <v>2022</v>
      </c>
      <c r="E109" t="s">
        <v>92</v>
      </c>
      <c r="F109">
        <v>422425.904296875</v>
      </c>
      <c r="G109">
        <v>62622.26171875</v>
      </c>
    </row>
    <row r="110" spans="1:7" x14ac:dyDescent="0.35">
      <c r="A110" s="13">
        <v>44616</v>
      </c>
      <c r="B110">
        <v>2022</v>
      </c>
      <c r="C110" t="s">
        <v>92</v>
      </c>
      <c r="D110">
        <v>2022</v>
      </c>
      <c r="E110" t="s">
        <v>92</v>
      </c>
      <c r="F110">
        <v>-92363.140625</v>
      </c>
      <c r="G110">
        <v>-10753.8359375</v>
      </c>
    </row>
    <row r="111" spans="1:7" x14ac:dyDescent="0.35">
      <c r="A111" s="13">
        <v>44617</v>
      </c>
      <c r="B111">
        <v>2022</v>
      </c>
      <c r="C111" t="s">
        <v>92</v>
      </c>
      <c r="D111">
        <v>2022</v>
      </c>
      <c r="E111" t="s">
        <v>92</v>
      </c>
      <c r="F111">
        <v>-107207.62890625</v>
      </c>
      <c r="G111">
        <v>-15601.5458984375</v>
      </c>
    </row>
    <row r="112" spans="1:7" x14ac:dyDescent="0.35">
      <c r="A112" s="13">
        <v>44618</v>
      </c>
      <c r="B112">
        <v>2022</v>
      </c>
      <c r="C112" t="s">
        <v>92</v>
      </c>
      <c r="D112">
        <v>2022</v>
      </c>
      <c r="E112" t="s">
        <v>92</v>
      </c>
      <c r="F112">
        <v>-485512.626953125</v>
      </c>
      <c r="G112">
        <v>-85010.3115234375</v>
      </c>
    </row>
    <row r="113" spans="1:7" x14ac:dyDescent="0.35">
      <c r="A113" s="13">
        <v>44619</v>
      </c>
      <c r="B113">
        <v>2022</v>
      </c>
      <c r="C113" t="s">
        <v>92</v>
      </c>
      <c r="D113">
        <v>2022</v>
      </c>
      <c r="E113" t="s">
        <v>92</v>
      </c>
      <c r="F113">
        <v>-758267.029296875</v>
      </c>
      <c r="G113">
        <v>-127132.224609375</v>
      </c>
    </row>
    <row r="114" spans="1:7" x14ac:dyDescent="0.35">
      <c r="A114" s="13">
        <v>44620</v>
      </c>
      <c r="B114">
        <v>2022</v>
      </c>
      <c r="C114" t="s">
        <v>92</v>
      </c>
      <c r="D114">
        <v>2022</v>
      </c>
      <c r="E114" t="s">
        <v>92</v>
      </c>
      <c r="F114">
        <v>-817783.6953125</v>
      </c>
      <c r="G114">
        <v>-139566.69677734375</v>
      </c>
    </row>
    <row r="115" spans="1:7" x14ac:dyDescent="0.35">
      <c r="A115" s="13">
        <v>44621</v>
      </c>
      <c r="B115">
        <v>2022</v>
      </c>
      <c r="C115" t="s">
        <v>92</v>
      </c>
      <c r="D115">
        <v>2022</v>
      </c>
      <c r="E115" t="s">
        <v>92</v>
      </c>
      <c r="F115">
        <v>-738058.80859375</v>
      </c>
      <c r="G115">
        <v>-120905.55126953125</v>
      </c>
    </row>
    <row r="116" spans="1:7" x14ac:dyDescent="0.35">
      <c r="A116" s="13">
        <v>44622</v>
      </c>
      <c r="B116">
        <v>2022</v>
      </c>
      <c r="C116" t="s">
        <v>92</v>
      </c>
      <c r="D116">
        <v>2022</v>
      </c>
      <c r="E116" t="s">
        <v>92</v>
      </c>
      <c r="F116">
        <v>-701664.357421875</v>
      </c>
      <c r="G116">
        <v>-117499.4990234375</v>
      </c>
    </row>
    <row r="117" spans="1:7" x14ac:dyDescent="0.35">
      <c r="A117" s="13">
        <v>44623</v>
      </c>
      <c r="B117">
        <v>2022</v>
      </c>
      <c r="C117" t="s">
        <v>92</v>
      </c>
      <c r="D117">
        <v>2022</v>
      </c>
      <c r="E117" t="s">
        <v>92</v>
      </c>
      <c r="F117">
        <v>-694828.15625</v>
      </c>
      <c r="G117">
        <v>-115305.046875</v>
      </c>
    </row>
    <row r="118" spans="1:7" x14ac:dyDescent="0.35">
      <c r="A118" s="13">
        <v>44624</v>
      </c>
      <c r="B118">
        <v>2022</v>
      </c>
      <c r="C118" t="s">
        <v>92</v>
      </c>
      <c r="D118">
        <v>2022</v>
      </c>
      <c r="E118" t="s">
        <v>92</v>
      </c>
      <c r="F118">
        <v>-753210.705078125</v>
      </c>
      <c r="G118">
        <v>-122572.5537109375</v>
      </c>
    </row>
    <row r="119" spans="1:7" x14ac:dyDescent="0.35">
      <c r="A119" s="13">
        <v>44625</v>
      </c>
      <c r="B119">
        <v>2022</v>
      </c>
      <c r="C119" t="s">
        <v>92</v>
      </c>
      <c r="D119">
        <v>2022</v>
      </c>
      <c r="E119" t="s">
        <v>92</v>
      </c>
      <c r="F119">
        <v>-735108.23828125</v>
      </c>
      <c r="G119">
        <v>-117387.16455078125</v>
      </c>
    </row>
    <row r="120" spans="1:7" x14ac:dyDescent="0.35">
      <c r="A120" s="13">
        <v>44626</v>
      </c>
      <c r="B120">
        <v>2022</v>
      </c>
      <c r="C120" t="s">
        <v>92</v>
      </c>
      <c r="D120">
        <v>2022</v>
      </c>
      <c r="E120" t="s">
        <v>92</v>
      </c>
      <c r="F120">
        <v>-660159.109375</v>
      </c>
      <c r="G120">
        <v>-95356.43896484375</v>
      </c>
    </row>
    <row r="121" spans="1:7" x14ac:dyDescent="0.35">
      <c r="A121" s="13">
        <v>44627</v>
      </c>
      <c r="B121">
        <v>2022</v>
      </c>
      <c r="C121" t="s">
        <v>92</v>
      </c>
      <c r="D121">
        <v>2022</v>
      </c>
      <c r="E121" t="s">
        <v>92</v>
      </c>
      <c r="F121">
        <v>12332410.501953125</v>
      </c>
      <c r="G121">
        <v>1957168.4912109375</v>
      </c>
    </row>
    <row r="122" spans="1:7" x14ac:dyDescent="0.35">
      <c r="A122" s="13">
        <v>44628</v>
      </c>
      <c r="B122">
        <v>2022</v>
      </c>
      <c r="C122" t="s">
        <v>92</v>
      </c>
      <c r="D122">
        <v>2022</v>
      </c>
      <c r="E122" t="s">
        <v>92</v>
      </c>
      <c r="F122">
        <v>7050521.12109375</v>
      </c>
      <c r="G122">
        <v>1669288.310546875</v>
      </c>
    </row>
    <row r="123" spans="1:7" x14ac:dyDescent="0.35">
      <c r="A123" s="13">
        <v>44629</v>
      </c>
      <c r="B123">
        <v>2022</v>
      </c>
      <c r="C123" t="s">
        <v>92</v>
      </c>
      <c r="D123">
        <v>2022</v>
      </c>
      <c r="E123" t="s">
        <v>92</v>
      </c>
      <c r="F123">
        <v>-9661225.2109375</v>
      </c>
      <c r="G123">
        <v>-1938226.3247070313</v>
      </c>
    </row>
    <row r="124" spans="1:7" x14ac:dyDescent="0.35">
      <c r="A124" s="13">
        <v>44630</v>
      </c>
      <c r="B124">
        <v>2022</v>
      </c>
      <c r="C124" t="s">
        <v>92</v>
      </c>
      <c r="D124">
        <v>2022</v>
      </c>
      <c r="E124" t="s">
        <v>92</v>
      </c>
      <c r="F124">
        <v>-1896033.685546875</v>
      </c>
      <c r="G124">
        <v>-386620.0849609375</v>
      </c>
    </row>
    <row r="125" spans="1:7" x14ac:dyDescent="0.35">
      <c r="A125" s="13">
        <v>44631</v>
      </c>
      <c r="B125">
        <v>2022</v>
      </c>
      <c r="C125" t="s">
        <v>92</v>
      </c>
      <c r="D125">
        <v>2022</v>
      </c>
      <c r="E125" t="s">
        <v>92</v>
      </c>
      <c r="F125">
        <v>-718911.439453125</v>
      </c>
      <c r="G125">
        <v>-129443.49658203125</v>
      </c>
    </row>
    <row r="126" spans="1:7" x14ac:dyDescent="0.35">
      <c r="A126" s="13">
        <v>44632</v>
      </c>
      <c r="B126">
        <v>2022</v>
      </c>
      <c r="C126" t="s">
        <v>92</v>
      </c>
      <c r="D126">
        <v>2022</v>
      </c>
      <c r="E126" t="s">
        <v>92</v>
      </c>
      <c r="F126">
        <v>-753884.7578125</v>
      </c>
      <c r="G126">
        <v>-130623.76025390625</v>
      </c>
    </row>
    <row r="127" spans="1:7" x14ac:dyDescent="0.35">
      <c r="A127" s="13">
        <v>44633</v>
      </c>
      <c r="B127">
        <v>2022</v>
      </c>
      <c r="C127" t="s">
        <v>92</v>
      </c>
      <c r="D127">
        <v>2022</v>
      </c>
      <c r="E127" t="s">
        <v>92</v>
      </c>
      <c r="F127">
        <v>-877578.30078125</v>
      </c>
      <c r="G127">
        <v>-154155.08935546875</v>
      </c>
    </row>
    <row r="128" spans="1:7" x14ac:dyDescent="0.35">
      <c r="A128" s="13">
        <v>44634</v>
      </c>
      <c r="B128">
        <v>2022</v>
      </c>
      <c r="C128" t="s">
        <v>92</v>
      </c>
      <c r="D128">
        <v>2022</v>
      </c>
      <c r="E128" t="s">
        <v>92</v>
      </c>
      <c r="F128">
        <v>-863952.04296875</v>
      </c>
      <c r="G128">
        <v>-150074.9072265625</v>
      </c>
    </row>
    <row r="129" spans="1:7" x14ac:dyDescent="0.35">
      <c r="A129" s="13">
        <v>44635</v>
      </c>
      <c r="B129">
        <v>2022</v>
      </c>
      <c r="C129" t="s">
        <v>143</v>
      </c>
      <c r="D129">
        <v>2022</v>
      </c>
      <c r="E129" t="s">
        <v>92</v>
      </c>
      <c r="F129">
        <v>-896125.224609375</v>
      </c>
      <c r="G129">
        <v>-148449.30078125</v>
      </c>
    </row>
    <row r="130" spans="1:7" x14ac:dyDescent="0.35">
      <c r="A130" s="13">
        <v>44636</v>
      </c>
      <c r="B130">
        <v>2022</v>
      </c>
      <c r="C130" t="s">
        <v>143</v>
      </c>
      <c r="D130">
        <v>2022</v>
      </c>
      <c r="E130" t="s">
        <v>92</v>
      </c>
      <c r="F130">
        <v>-812759.255859375</v>
      </c>
      <c r="G130">
        <v>-135889.8037109375</v>
      </c>
    </row>
    <row r="131" spans="1:7" x14ac:dyDescent="0.35">
      <c r="A131" s="13">
        <v>44637</v>
      </c>
      <c r="B131">
        <v>2022</v>
      </c>
      <c r="C131" t="s">
        <v>143</v>
      </c>
      <c r="D131">
        <v>2022</v>
      </c>
      <c r="E131" t="s">
        <v>92</v>
      </c>
      <c r="F131">
        <v>-734380.28125</v>
      </c>
      <c r="G131">
        <v>-123188.2529296875</v>
      </c>
    </row>
    <row r="132" spans="1:7" x14ac:dyDescent="0.35">
      <c r="A132" s="13">
        <v>44638</v>
      </c>
      <c r="B132">
        <v>2022</v>
      </c>
      <c r="C132" t="s">
        <v>143</v>
      </c>
      <c r="D132">
        <v>2022</v>
      </c>
      <c r="E132" t="s">
        <v>92</v>
      </c>
      <c r="F132">
        <v>-661053.138671875</v>
      </c>
      <c r="G132">
        <v>-106502.591796875</v>
      </c>
    </row>
    <row r="133" spans="1:7" x14ac:dyDescent="0.35">
      <c r="A133" s="13">
        <v>44639</v>
      </c>
      <c r="B133">
        <v>2022</v>
      </c>
      <c r="C133" t="s">
        <v>143</v>
      </c>
      <c r="D133">
        <v>2022</v>
      </c>
      <c r="E133" t="s">
        <v>92</v>
      </c>
      <c r="F133">
        <v>-322902.7734375</v>
      </c>
      <c r="G133">
        <v>-48187.25390625</v>
      </c>
    </row>
    <row r="134" spans="1:7" x14ac:dyDescent="0.35">
      <c r="A134" s="13">
        <v>44640</v>
      </c>
      <c r="B134">
        <v>2022</v>
      </c>
      <c r="C134" t="s">
        <v>143</v>
      </c>
      <c r="D134">
        <v>2022</v>
      </c>
      <c r="E134" t="s">
        <v>92</v>
      </c>
      <c r="F134">
        <v>-224551.583984375</v>
      </c>
      <c r="G134">
        <v>-39222.240234375</v>
      </c>
    </row>
    <row r="135" spans="1:7" x14ac:dyDescent="0.35">
      <c r="A135" s="13">
        <v>44641</v>
      </c>
      <c r="B135">
        <v>2022</v>
      </c>
      <c r="C135" t="s">
        <v>143</v>
      </c>
      <c r="D135">
        <v>2022</v>
      </c>
      <c r="E135" t="s">
        <v>92</v>
      </c>
      <c r="F135">
        <v>-130733.326171875</v>
      </c>
      <c r="G135">
        <v>-21174.81201171875</v>
      </c>
    </row>
    <row r="136" spans="1:7" x14ac:dyDescent="0.35">
      <c r="A136" s="13">
        <v>44642</v>
      </c>
      <c r="B136">
        <v>2022</v>
      </c>
      <c r="C136" t="s">
        <v>143</v>
      </c>
      <c r="D136">
        <v>2022</v>
      </c>
      <c r="E136" t="s">
        <v>92</v>
      </c>
      <c r="F136">
        <v>-99788.091796875</v>
      </c>
      <c r="G136">
        <v>-14680.89453125</v>
      </c>
    </row>
    <row r="137" spans="1:7" x14ac:dyDescent="0.35">
      <c r="A137" s="13">
        <v>44643</v>
      </c>
      <c r="B137">
        <v>2022</v>
      </c>
      <c r="C137" t="s">
        <v>143</v>
      </c>
      <c r="D137">
        <v>2022</v>
      </c>
      <c r="E137" t="s">
        <v>92</v>
      </c>
      <c r="F137">
        <v>-24460.21484375</v>
      </c>
      <c r="G137">
        <v>-3260.23095703125</v>
      </c>
    </row>
    <row r="138" spans="1:7" x14ac:dyDescent="0.35">
      <c r="A138" s="13">
        <v>44644</v>
      </c>
      <c r="B138">
        <v>2022</v>
      </c>
      <c r="C138" t="s">
        <v>143</v>
      </c>
      <c r="D138">
        <v>2022</v>
      </c>
      <c r="E138" t="s">
        <v>92</v>
      </c>
      <c r="F138">
        <v>50931.23046875</v>
      </c>
      <c r="G138">
        <v>7782.0009765625</v>
      </c>
    </row>
    <row r="139" spans="1:7" x14ac:dyDescent="0.35">
      <c r="A139" s="13">
        <v>44645</v>
      </c>
      <c r="B139">
        <v>2022</v>
      </c>
      <c r="C139" t="s">
        <v>143</v>
      </c>
      <c r="D139">
        <v>2022</v>
      </c>
      <c r="E139" t="s">
        <v>92</v>
      </c>
      <c r="F139">
        <v>5408.126953125</v>
      </c>
      <c r="G139">
        <v>946.91455078125</v>
      </c>
    </row>
    <row r="140" spans="1:7" x14ac:dyDescent="0.35">
      <c r="A140" s="13">
        <v>44646</v>
      </c>
      <c r="B140">
        <v>2022</v>
      </c>
      <c r="C140" t="s">
        <v>143</v>
      </c>
      <c r="D140">
        <v>2022</v>
      </c>
      <c r="E140" t="s">
        <v>92</v>
      </c>
      <c r="F140">
        <v>-147878.6796875</v>
      </c>
      <c r="G140">
        <v>-24828.03076171875</v>
      </c>
    </row>
    <row r="141" spans="1:7" x14ac:dyDescent="0.35">
      <c r="A141" s="13">
        <v>44647</v>
      </c>
      <c r="B141">
        <v>2022</v>
      </c>
      <c r="C141" t="s">
        <v>143</v>
      </c>
      <c r="D141">
        <v>2022</v>
      </c>
      <c r="E141" t="s">
        <v>92</v>
      </c>
      <c r="F141">
        <v>-272817.861328125</v>
      </c>
      <c r="G141">
        <v>-42717.33251953125</v>
      </c>
    </row>
    <row r="142" spans="1:7" x14ac:dyDescent="0.35">
      <c r="A142" s="13">
        <v>44648</v>
      </c>
      <c r="B142">
        <v>2022</v>
      </c>
      <c r="C142" t="s">
        <v>143</v>
      </c>
      <c r="D142">
        <v>2022</v>
      </c>
      <c r="E142" t="s">
        <v>92</v>
      </c>
      <c r="F142">
        <v>-307520.5234375</v>
      </c>
      <c r="G142">
        <v>-47620.37939453125</v>
      </c>
    </row>
    <row r="143" spans="1:7" x14ac:dyDescent="0.35">
      <c r="A143" s="13">
        <v>44649</v>
      </c>
      <c r="B143">
        <v>2022</v>
      </c>
      <c r="C143" t="s">
        <v>143</v>
      </c>
      <c r="D143">
        <v>2022</v>
      </c>
      <c r="E143" t="s">
        <v>92</v>
      </c>
      <c r="F143">
        <v>-319903.060546875</v>
      </c>
      <c r="G143">
        <v>-51575.69580078125</v>
      </c>
    </row>
    <row r="144" spans="1:7" x14ac:dyDescent="0.35">
      <c r="A144" s="13">
        <v>44650</v>
      </c>
      <c r="B144">
        <v>2022</v>
      </c>
      <c r="C144" t="s">
        <v>143</v>
      </c>
      <c r="D144">
        <v>2022</v>
      </c>
      <c r="E144" t="s">
        <v>92</v>
      </c>
      <c r="F144">
        <v>-338462.45703125</v>
      </c>
      <c r="G144">
        <v>-46743.04638671875</v>
      </c>
    </row>
    <row r="145" spans="1:7" x14ac:dyDescent="0.35">
      <c r="A145" s="13">
        <v>44651</v>
      </c>
      <c r="B145">
        <v>2022</v>
      </c>
      <c r="C145" t="s">
        <v>143</v>
      </c>
      <c r="D145">
        <v>2022</v>
      </c>
      <c r="E145" t="s">
        <v>92</v>
      </c>
      <c r="F145">
        <v>-257308.3203125</v>
      </c>
      <c r="G145">
        <v>-36831.0341796875</v>
      </c>
    </row>
    <row r="146" spans="1:7" x14ac:dyDescent="0.35">
      <c r="A146" s="13">
        <v>44652</v>
      </c>
      <c r="B146">
        <v>2022</v>
      </c>
      <c r="C146" t="s">
        <v>143</v>
      </c>
      <c r="D146">
        <v>2022</v>
      </c>
      <c r="E146" t="s">
        <v>143</v>
      </c>
      <c r="F146">
        <v>-277949.119140625</v>
      </c>
      <c r="G146">
        <v>-43427.4326171875</v>
      </c>
    </row>
    <row r="147" spans="1:7" x14ac:dyDescent="0.35">
      <c r="A147" s="13">
        <v>44653</v>
      </c>
      <c r="B147">
        <v>2022</v>
      </c>
      <c r="C147" t="s">
        <v>143</v>
      </c>
      <c r="D147">
        <v>2022</v>
      </c>
      <c r="E147" t="s">
        <v>143</v>
      </c>
      <c r="F147">
        <v>-278147.830078125</v>
      </c>
      <c r="G147">
        <v>-41369.421875</v>
      </c>
    </row>
    <row r="148" spans="1:7" x14ac:dyDescent="0.35">
      <c r="A148" s="13">
        <v>44654</v>
      </c>
      <c r="B148">
        <v>2022</v>
      </c>
      <c r="C148" t="s">
        <v>143</v>
      </c>
      <c r="D148">
        <v>2022</v>
      </c>
      <c r="E148" t="s">
        <v>143</v>
      </c>
      <c r="F148">
        <v>-258027.404296875</v>
      </c>
      <c r="G148">
        <v>-37119.8916015625</v>
      </c>
    </row>
    <row r="149" spans="1:7" x14ac:dyDescent="0.35">
      <c r="A149" s="13">
        <v>44655</v>
      </c>
      <c r="B149">
        <v>2022</v>
      </c>
      <c r="C149" t="s">
        <v>143</v>
      </c>
      <c r="D149">
        <v>2022</v>
      </c>
      <c r="E149" t="s">
        <v>143</v>
      </c>
      <c r="F149">
        <v>-207921.3671875</v>
      </c>
      <c r="G149">
        <v>-30578.45458984375</v>
      </c>
    </row>
    <row r="150" spans="1:7" x14ac:dyDescent="0.35">
      <c r="A150" s="13">
        <v>44656</v>
      </c>
      <c r="B150">
        <v>2022</v>
      </c>
      <c r="C150" t="s">
        <v>143</v>
      </c>
      <c r="D150">
        <v>2022</v>
      </c>
      <c r="E150" t="s">
        <v>143</v>
      </c>
      <c r="F150">
        <v>-189259.701171875</v>
      </c>
      <c r="G150">
        <v>-29004.77294921875</v>
      </c>
    </row>
    <row r="151" spans="1:7" x14ac:dyDescent="0.35">
      <c r="A151" s="13">
        <v>44657</v>
      </c>
      <c r="B151">
        <v>2022</v>
      </c>
      <c r="C151" t="s">
        <v>143</v>
      </c>
      <c r="D151">
        <v>2022</v>
      </c>
      <c r="E151" t="s">
        <v>143</v>
      </c>
      <c r="F151">
        <v>-151112.8203125</v>
      </c>
      <c r="G151">
        <v>-19729.732421875</v>
      </c>
    </row>
    <row r="152" spans="1:7" x14ac:dyDescent="0.35">
      <c r="A152" s="13">
        <v>44658</v>
      </c>
      <c r="B152">
        <v>2022</v>
      </c>
      <c r="C152" t="s">
        <v>143</v>
      </c>
      <c r="D152">
        <v>2022</v>
      </c>
      <c r="E152" t="s">
        <v>143</v>
      </c>
      <c r="F152">
        <v>-138273.3359375</v>
      </c>
      <c r="G152">
        <v>-15641.1103515625</v>
      </c>
    </row>
    <row r="153" spans="1:7" x14ac:dyDescent="0.35">
      <c r="A153" s="13">
        <v>44659</v>
      </c>
      <c r="B153">
        <v>2022</v>
      </c>
      <c r="C153" t="s">
        <v>143</v>
      </c>
      <c r="D153">
        <v>2022</v>
      </c>
      <c r="E153" t="s">
        <v>143</v>
      </c>
      <c r="F153">
        <v>-124582.7421875</v>
      </c>
      <c r="G153">
        <v>-20640.67578125</v>
      </c>
    </row>
    <row r="154" spans="1:7" x14ac:dyDescent="0.35">
      <c r="A154" s="13">
        <v>44660</v>
      </c>
      <c r="B154">
        <v>2022</v>
      </c>
      <c r="C154" t="s">
        <v>143</v>
      </c>
      <c r="D154">
        <v>2022</v>
      </c>
      <c r="E154" t="s">
        <v>143</v>
      </c>
      <c r="F154">
        <v>-95934.12890625</v>
      </c>
      <c r="G154">
        <v>-11325.623046875</v>
      </c>
    </row>
    <row r="155" spans="1:7" x14ac:dyDescent="0.35">
      <c r="A155" s="13">
        <v>44661</v>
      </c>
      <c r="B155">
        <v>2022</v>
      </c>
      <c r="C155" t="s">
        <v>143</v>
      </c>
      <c r="D155">
        <v>2022</v>
      </c>
      <c r="E155" t="s">
        <v>143</v>
      </c>
      <c r="F155">
        <v>-136878.423828125</v>
      </c>
      <c r="G155">
        <v>-13364.146484375</v>
      </c>
    </row>
    <row r="156" spans="1:7" x14ac:dyDescent="0.35">
      <c r="A156" s="13">
        <v>44662</v>
      </c>
      <c r="B156">
        <v>2022</v>
      </c>
      <c r="C156" t="s">
        <v>143</v>
      </c>
      <c r="D156">
        <v>2022</v>
      </c>
      <c r="E156" t="s">
        <v>143</v>
      </c>
      <c r="F156">
        <v>-109161.232421875</v>
      </c>
      <c r="G156">
        <v>-9114.001953125</v>
      </c>
    </row>
    <row r="157" spans="1:7" x14ac:dyDescent="0.35">
      <c r="A157" s="13">
        <v>44663</v>
      </c>
      <c r="B157">
        <v>2022</v>
      </c>
      <c r="C157" t="s">
        <v>143</v>
      </c>
      <c r="D157">
        <v>2022</v>
      </c>
      <c r="E157" t="s">
        <v>143</v>
      </c>
      <c r="F157">
        <v>43918.439453125</v>
      </c>
      <c r="G157">
        <v>1667.49072265625</v>
      </c>
    </row>
    <row r="158" spans="1:7" x14ac:dyDescent="0.35">
      <c r="A158" s="13">
        <v>44664</v>
      </c>
      <c r="B158">
        <v>2022</v>
      </c>
      <c r="C158" t="s">
        <v>143</v>
      </c>
      <c r="D158">
        <v>2022</v>
      </c>
      <c r="E158" t="s">
        <v>143</v>
      </c>
      <c r="F158">
        <v>177158.478515625</v>
      </c>
      <c r="G158">
        <v>18375.15283203125</v>
      </c>
    </row>
    <row r="159" spans="1:7" x14ac:dyDescent="0.35">
      <c r="A159" s="13">
        <v>44665</v>
      </c>
      <c r="B159">
        <v>2022</v>
      </c>
      <c r="C159" t="s">
        <v>143</v>
      </c>
      <c r="D159">
        <v>2022</v>
      </c>
      <c r="E159" t="s">
        <v>143</v>
      </c>
      <c r="F159">
        <v>893041.529296875</v>
      </c>
      <c r="G159">
        <v>124281.216796875</v>
      </c>
    </row>
    <row r="160" spans="1:7" x14ac:dyDescent="0.35">
      <c r="A160" s="13">
        <v>44666</v>
      </c>
      <c r="B160">
        <v>2022</v>
      </c>
      <c r="C160" t="s">
        <v>143</v>
      </c>
      <c r="D160">
        <v>2022</v>
      </c>
      <c r="E160" t="s">
        <v>143</v>
      </c>
      <c r="F160">
        <v>1235573.96484375</v>
      </c>
      <c r="G160">
        <v>187603.58837890625</v>
      </c>
    </row>
    <row r="161" spans="1:7" x14ac:dyDescent="0.35">
      <c r="A161" s="13">
        <v>44667</v>
      </c>
      <c r="B161">
        <v>2022</v>
      </c>
      <c r="C161" t="s">
        <v>143</v>
      </c>
      <c r="D161">
        <v>2022</v>
      </c>
      <c r="E161" t="s">
        <v>143</v>
      </c>
      <c r="F161">
        <v>565307.6796875</v>
      </c>
      <c r="G161">
        <v>84092.2080078125</v>
      </c>
    </row>
    <row r="162" spans="1:7" x14ac:dyDescent="0.35">
      <c r="A162" s="13">
        <v>44668</v>
      </c>
      <c r="B162">
        <v>2022</v>
      </c>
      <c r="C162" t="s">
        <v>143</v>
      </c>
      <c r="D162">
        <v>2022</v>
      </c>
      <c r="E162" t="s">
        <v>143</v>
      </c>
      <c r="F162">
        <v>115776.265625</v>
      </c>
      <c r="G162">
        <v>7793.498046875</v>
      </c>
    </row>
    <row r="163" spans="1:7" x14ac:dyDescent="0.35">
      <c r="A163" s="13">
        <v>44669</v>
      </c>
      <c r="B163">
        <v>2022</v>
      </c>
      <c r="C163" t="s">
        <v>143</v>
      </c>
      <c r="D163">
        <v>2022</v>
      </c>
      <c r="E163" t="s">
        <v>143</v>
      </c>
      <c r="F163">
        <v>-108068.169921875</v>
      </c>
      <c r="G163">
        <v>-19400.54052734375</v>
      </c>
    </row>
    <row r="164" spans="1:7" x14ac:dyDescent="0.35">
      <c r="A164" s="13">
        <v>44670</v>
      </c>
      <c r="B164">
        <v>2022</v>
      </c>
      <c r="C164" t="s">
        <v>143</v>
      </c>
      <c r="D164">
        <v>2022</v>
      </c>
      <c r="E164" t="s">
        <v>143</v>
      </c>
      <c r="F164">
        <v>-242775.859375</v>
      </c>
      <c r="G164">
        <v>-36968.23779296875</v>
      </c>
    </row>
    <row r="165" spans="1:7" x14ac:dyDescent="0.35">
      <c r="A165" s="13">
        <v>44671</v>
      </c>
      <c r="B165">
        <v>2022</v>
      </c>
      <c r="C165" t="s">
        <v>143</v>
      </c>
      <c r="D165">
        <v>2022</v>
      </c>
      <c r="E165" t="s">
        <v>143</v>
      </c>
      <c r="F165">
        <v>-283891.125</v>
      </c>
      <c r="G165">
        <v>-43594.77587890625</v>
      </c>
    </row>
    <row r="166" spans="1:7" x14ac:dyDescent="0.35">
      <c r="A166" s="13">
        <v>44672</v>
      </c>
      <c r="B166">
        <v>2022</v>
      </c>
      <c r="C166" t="s">
        <v>143</v>
      </c>
      <c r="D166">
        <v>2022</v>
      </c>
      <c r="E166" t="s">
        <v>143</v>
      </c>
      <c r="F166">
        <v>-241465.591796875</v>
      </c>
      <c r="G166">
        <v>-38505.3466796875</v>
      </c>
    </row>
    <row r="167" spans="1:7" x14ac:dyDescent="0.35">
      <c r="A167" s="13">
        <v>44673</v>
      </c>
      <c r="B167">
        <v>2022</v>
      </c>
      <c r="C167" t="s">
        <v>143</v>
      </c>
      <c r="D167">
        <v>2022</v>
      </c>
      <c r="E167" t="s">
        <v>143</v>
      </c>
      <c r="F167">
        <v>-269512.79296875</v>
      </c>
      <c r="G167">
        <v>-40922.1328125</v>
      </c>
    </row>
    <row r="168" spans="1:7" x14ac:dyDescent="0.35">
      <c r="A168" s="13">
        <v>44674</v>
      </c>
      <c r="B168">
        <v>2022</v>
      </c>
      <c r="C168" t="s">
        <v>143</v>
      </c>
      <c r="D168">
        <v>2022</v>
      </c>
      <c r="E168" t="s">
        <v>143</v>
      </c>
      <c r="F168">
        <v>-286793.791015625</v>
      </c>
      <c r="G168">
        <v>-37928.73828125</v>
      </c>
    </row>
    <row r="169" spans="1:7" x14ac:dyDescent="0.35">
      <c r="A169" s="13">
        <v>44675</v>
      </c>
      <c r="B169">
        <v>2022</v>
      </c>
      <c r="C169" t="s">
        <v>143</v>
      </c>
      <c r="D169">
        <v>2022</v>
      </c>
      <c r="E169" t="s">
        <v>143</v>
      </c>
      <c r="F169">
        <v>-274364.013671875</v>
      </c>
      <c r="G169">
        <v>-34996.78271484375</v>
      </c>
    </row>
    <row r="170" spans="1:7" x14ac:dyDescent="0.35">
      <c r="A170" s="13">
        <v>44676</v>
      </c>
      <c r="B170">
        <v>2022</v>
      </c>
      <c r="C170" t="s">
        <v>143</v>
      </c>
      <c r="D170">
        <v>2022</v>
      </c>
      <c r="E170" t="s">
        <v>143</v>
      </c>
      <c r="F170">
        <v>-241948.017578125</v>
      </c>
      <c r="G170">
        <v>-35142.22705078125</v>
      </c>
    </row>
    <row r="171" spans="1:7" x14ac:dyDescent="0.35">
      <c r="A171" s="13">
        <v>44677</v>
      </c>
      <c r="B171">
        <v>2022</v>
      </c>
      <c r="C171" t="s">
        <v>143</v>
      </c>
      <c r="D171">
        <v>2022</v>
      </c>
      <c r="E171" t="s">
        <v>143</v>
      </c>
      <c r="F171">
        <v>-160923.294921875</v>
      </c>
      <c r="G171">
        <v>-21336.8369140625</v>
      </c>
    </row>
    <row r="172" spans="1:7" x14ac:dyDescent="0.35">
      <c r="A172" s="13">
        <v>44678</v>
      </c>
      <c r="B172">
        <v>2022</v>
      </c>
      <c r="C172" t="s">
        <v>143</v>
      </c>
      <c r="D172">
        <v>2022</v>
      </c>
      <c r="E172" t="s">
        <v>143</v>
      </c>
      <c r="F172">
        <v>-131796.59375</v>
      </c>
      <c r="G172">
        <v>-14517.53466796875</v>
      </c>
    </row>
    <row r="173" spans="1:7" x14ac:dyDescent="0.35">
      <c r="A173" s="13">
        <v>44679</v>
      </c>
      <c r="B173">
        <v>2022</v>
      </c>
      <c r="C173" t="s">
        <v>143</v>
      </c>
      <c r="D173">
        <v>2022</v>
      </c>
      <c r="E173" t="s">
        <v>143</v>
      </c>
      <c r="F173">
        <v>-152044.185546875</v>
      </c>
      <c r="G173">
        <v>-23154</v>
      </c>
    </row>
    <row r="174" spans="1:7" x14ac:dyDescent="0.35">
      <c r="A174" s="13">
        <v>44680</v>
      </c>
      <c r="B174">
        <v>2022</v>
      </c>
      <c r="C174" t="s">
        <v>143</v>
      </c>
      <c r="D174">
        <v>2022</v>
      </c>
      <c r="E174" t="s">
        <v>143</v>
      </c>
      <c r="F174">
        <v>-198228.669921875</v>
      </c>
      <c r="G174">
        <v>-26134.62109375</v>
      </c>
    </row>
    <row r="175" spans="1:7" x14ac:dyDescent="0.35">
      <c r="A175" s="13">
        <v>44681</v>
      </c>
      <c r="B175">
        <v>2022</v>
      </c>
      <c r="C175" t="s">
        <v>143</v>
      </c>
      <c r="D175">
        <v>2022</v>
      </c>
      <c r="E175" t="s">
        <v>143</v>
      </c>
      <c r="F175">
        <v>-133374.232421875</v>
      </c>
      <c r="G175">
        <v>-17300.265625</v>
      </c>
    </row>
    <row r="176" spans="1:7" x14ac:dyDescent="0.35">
      <c r="A176" s="13">
        <v>44682</v>
      </c>
      <c r="B176">
        <v>2022</v>
      </c>
      <c r="C176" t="s">
        <v>143</v>
      </c>
      <c r="D176">
        <v>2022</v>
      </c>
      <c r="E176" t="s">
        <v>143</v>
      </c>
      <c r="F176">
        <v>-161117.12890625</v>
      </c>
      <c r="G176">
        <v>-16172.07763671875</v>
      </c>
    </row>
    <row r="177" spans="1:7" x14ac:dyDescent="0.35">
      <c r="A177" s="13">
        <v>44683</v>
      </c>
      <c r="B177">
        <v>2022</v>
      </c>
      <c r="C177" t="s">
        <v>143</v>
      </c>
      <c r="D177">
        <v>2022</v>
      </c>
      <c r="E177" t="s">
        <v>143</v>
      </c>
      <c r="F177">
        <v>-313873.296875</v>
      </c>
      <c r="G177">
        <v>20723.1328125</v>
      </c>
    </row>
    <row r="178" spans="1:7" x14ac:dyDescent="0.35">
      <c r="A178" s="13">
        <v>44684</v>
      </c>
      <c r="B178">
        <v>2022</v>
      </c>
      <c r="C178" t="s">
        <v>143</v>
      </c>
      <c r="D178">
        <v>2022</v>
      </c>
      <c r="E178" t="s">
        <v>143</v>
      </c>
      <c r="F178">
        <v>-259215.021484375</v>
      </c>
      <c r="G178">
        <v>45461.640625</v>
      </c>
    </row>
    <row r="179" spans="1:7" x14ac:dyDescent="0.35">
      <c r="A179" s="13">
        <v>44685</v>
      </c>
      <c r="B179">
        <v>2022</v>
      </c>
      <c r="C179" t="s">
        <v>143</v>
      </c>
      <c r="D179">
        <v>2022</v>
      </c>
      <c r="E179" t="s">
        <v>143</v>
      </c>
      <c r="F179">
        <v>5313.794921875</v>
      </c>
      <c r="G179">
        <v>-926.490234375</v>
      </c>
    </row>
    <row r="180" spans="1:7" x14ac:dyDescent="0.35">
      <c r="A180" s="13">
        <v>44686</v>
      </c>
      <c r="B180">
        <v>2022</v>
      </c>
      <c r="C180" t="s">
        <v>143</v>
      </c>
      <c r="D180">
        <v>2022</v>
      </c>
      <c r="E180" t="s">
        <v>143</v>
      </c>
      <c r="F180">
        <v>45236.357421875</v>
      </c>
      <c r="G180">
        <v>-2295.6064453125</v>
      </c>
    </row>
    <row r="181" spans="1:7" x14ac:dyDescent="0.35">
      <c r="A181" s="13">
        <v>44687</v>
      </c>
      <c r="B181">
        <v>2022</v>
      </c>
      <c r="C181" t="s">
        <v>143</v>
      </c>
      <c r="D181">
        <v>2022</v>
      </c>
      <c r="E181" t="s">
        <v>143</v>
      </c>
      <c r="F181">
        <v>156943.64453125</v>
      </c>
      <c r="G181">
        <v>-241369.1220703125</v>
      </c>
    </row>
    <row r="182" spans="1:7" x14ac:dyDescent="0.35">
      <c r="A182" s="13">
        <v>44688</v>
      </c>
      <c r="B182">
        <v>2022</v>
      </c>
      <c r="C182" t="s">
        <v>143</v>
      </c>
      <c r="D182">
        <v>2022</v>
      </c>
      <c r="E182" t="s">
        <v>143</v>
      </c>
      <c r="F182">
        <v>893735.6171875</v>
      </c>
      <c r="G182">
        <v>20527.892578125</v>
      </c>
    </row>
    <row r="183" spans="1:7" x14ac:dyDescent="0.35">
      <c r="A183" s="13">
        <v>44689</v>
      </c>
      <c r="B183">
        <v>2022</v>
      </c>
      <c r="C183" t="s">
        <v>143</v>
      </c>
      <c r="D183">
        <v>2022</v>
      </c>
      <c r="E183" t="s">
        <v>143</v>
      </c>
      <c r="F183">
        <v>1417929.787109375</v>
      </c>
      <c r="G183">
        <v>148424.1513671875</v>
      </c>
    </row>
    <row r="184" spans="1:7" x14ac:dyDescent="0.35">
      <c r="A184" s="13">
        <v>44690</v>
      </c>
      <c r="B184">
        <v>2022</v>
      </c>
      <c r="C184" t="s">
        <v>143</v>
      </c>
      <c r="D184">
        <v>2022</v>
      </c>
      <c r="E184" t="s">
        <v>143</v>
      </c>
      <c r="F184">
        <v>527338.84765625</v>
      </c>
      <c r="G184">
        <v>68197.1298828125</v>
      </c>
    </row>
    <row r="185" spans="1:7" x14ac:dyDescent="0.35">
      <c r="A185" s="13">
        <v>44691</v>
      </c>
      <c r="B185">
        <v>2022</v>
      </c>
      <c r="C185" t="s">
        <v>143</v>
      </c>
      <c r="D185">
        <v>2022</v>
      </c>
      <c r="E185" t="s">
        <v>143</v>
      </c>
      <c r="F185">
        <v>-33326.326171875</v>
      </c>
      <c r="G185">
        <v>-6585.734375</v>
      </c>
    </row>
    <row r="186" spans="1:7" x14ac:dyDescent="0.35">
      <c r="A186" s="13">
        <v>44692</v>
      </c>
      <c r="B186">
        <v>2022</v>
      </c>
      <c r="C186" t="s">
        <v>143</v>
      </c>
      <c r="D186">
        <v>2022</v>
      </c>
      <c r="E186" t="s">
        <v>143</v>
      </c>
      <c r="F186">
        <v>-249192.3984375</v>
      </c>
      <c r="G186">
        <v>-34598.7216796875</v>
      </c>
    </row>
    <row r="187" spans="1:7" x14ac:dyDescent="0.35">
      <c r="A187" s="13">
        <v>44693</v>
      </c>
      <c r="B187">
        <v>2022</v>
      </c>
      <c r="C187" t="s">
        <v>143</v>
      </c>
      <c r="D187">
        <v>2022</v>
      </c>
      <c r="E187" t="s">
        <v>143</v>
      </c>
      <c r="F187">
        <v>-357781.154296875</v>
      </c>
      <c r="G187">
        <v>-45865.73828125</v>
      </c>
    </row>
    <row r="188" spans="1:7" x14ac:dyDescent="0.35">
      <c r="A188" s="13">
        <v>44694</v>
      </c>
      <c r="B188">
        <v>2022</v>
      </c>
      <c r="C188" t="s">
        <v>143</v>
      </c>
      <c r="D188">
        <v>2022</v>
      </c>
      <c r="E188" t="s">
        <v>143</v>
      </c>
      <c r="F188">
        <v>-391526.33203125</v>
      </c>
      <c r="G188">
        <v>-48213.3544921875</v>
      </c>
    </row>
    <row r="189" spans="1:7" x14ac:dyDescent="0.35">
      <c r="A189" s="13">
        <v>44695</v>
      </c>
      <c r="B189">
        <v>2022</v>
      </c>
      <c r="C189" t="s">
        <v>143</v>
      </c>
      <c r="D189">
        <v>2022</v>
      </c>
      <c r="E189" t="s">
        <v>143</v>
      </c>
      <c r="F189">
        <v>-415864.166015625</v>
      </c>
      <c r="G189">
        <v>-48490.1923828125</v>
      </c>
    </row>
    <row r="190" spans="1:7" x14ac:dyDescent="0.35">
      <c r="A190" s="13">
        <v>44696</v>
      </c>
      <c r="B190">
        <v>2022</v>
      </c>
      <c r="C190" t="s">
        <v>143</v>
      </c>
      <c r="D190">
        <v>2022</v>
      </c>
      <c r="E190" t="s">
        <v>143</v>
      </c>
      <c r="F190">
        <v>-386982.7578125</v>
      </c>
      <c r="G190">
        <v>-43933.38037109375</v>
      </c>
    </row>
    <row r="191" spans="1:7" x14ac:dyDescent="0.35">
      <c r="A191" s="13">
        <v>44697</v>
      </c>
      <c r="B191">
        <v>2022</v>
      </c>
      <c r="C191" t="s">
        <v>143</v>
      </c>
      <c r="D191">
        <v>2022</v>
      </c>
      <c r="E191" t="s">
        <v>143</v>
      </c>
      <c r="F191">
        <v>-340270.583984375</v>
      </c>
      <c r="G191">
        <v>-23767.94580078125</v>
      </c>
    </row>
    <row r="192" spans="1:7" x14ac:dyDescent="0.35">
      <c r="A192" s="13">
        <v>44698</v>
      </c>
      <c r="B192">
        <v>2022</v>
      </c>
      <c r="C192" t="s">
        <v>143</v>
      </c>
      <c r="D192">
        <v>2022</v>
      </c>
      <c r="E192" t="s">
        <v>143</v>
      </c>
      <c r="F192">
        <v>-393146.29296875</v>
      </c>
      <c r="G192">
        <v>-9862.46142578125</v>
      </c>
    </row>
    <row r="193" spans="1:7" x14ac:dyDescent="0.35">
      <c r="A193" s="13">
        <v>44699</v>
      </c>
      <c r="B193">
        <v>2022</v>
      </c>
      <c r="C193" t="s">
        <v>143</v>
      </c>
      <c r="D193">
        <v>2022</v>
      </c>
      <c r="E193" t="s">
        <v>143</v>
      </c>
      <c r="F193">
        <v>-378586.3359375</v>
      </c>
      <c r="G193">
        <v>499.36689985822886</v>
      </c>
    </row>
    <row r="194" spans="1:7" x14ac:dyDescent="0.35">
      <c r="A194" s="13">
        <v>44700</v>
      </c>
      <c r="B194">
        <v>2022</v>
      </c>
      <c r="C194" t="s">
        <v>143</v>
      </c>
      <c r="D194">
        <v>2022</v>
      </c>
      <c r="E194" t="s">
        <v>143</v>
      </c>
      <c r="F194">
        <v>-260694.896484375</v>
      </c>
      <c r="G194">
        <v>9456.4745712657459</v>
      </c>
    </row>
    <row r="195" spans="1:7" x14ac:dyDescent="0.35">
      <c r="A195" s="13">
        <v>44701</v>
      </c>
      <c r="B195">
        <v>2022</v>
      </c>
      <c r="C195" t="s">
        <v>143</v>
      </c>
      <c r="D195">
        <v>2022</v>
      </c>
      <c r="E195" t="s">
        <v>143</v>
      </c>
      <c r="F195">
        <v>-263914.728515625</v>
      </c>
      <c r="G195">
        <v>9975.8497298986185</v>
      </c>
    </row>
    <row r="196" spans="1:7" x14ac:dyDescent="0.35">
      <c r="A196" s="13">
        <v>44702</v>
      </c>
      <c r="B196">
        <v>2022</v>
      </c>
      <c r="C196" t="s">
        <v>143</v>
      </c>
      <c r="D196">
        <v>2022</v>
      </c>
      <c r="E196" t="s">
        <v>143</v>
      </c>
      <c r="F196">
        <v>-235558.005859375</v>
      </c>
      <c r="G196">
        <v>9263.9725734251551</v>
      </c>
    </row>
    <row r="197" spans="1:7" x14ac:dyDescent="0.35">
      <c r="A197" s="13">
        <v>44703</v>
      </c>
      <c r="B197">
        <v>2022</v>
      </c>
      <c r="C197" t="s">
        <v>143</v>
      </c>
      <c r="D197">
        <v>2022</v>
      </c>
      <c r="E197" t="s">
        <v>143</v>
      </c>
      <c r="F197">
        <v>117976.826171875</v>
      </c>
      <c r="G197">
        <v>-4683.2689388066065</v>
      </c>
    </row>
    <row r="198" spans="1:7" x14ac:dyDescent="0.35">
      <c r="A198" s="13">
        <v>44704</v>
      </c>
      <c r="B198">
        <v>2022</v>
      </c>
      <c r="C198" t="s">
        <v>143</v>
      </c>
      <c r="D198">
        <v>2022</v>
      </c>
      <c r="E198" t="s">
        <v>143</v>
      </c>
      <c r="F198">
        <v>177649.59765625</v>
      </c>
      <c r="G198">
        <v>-6888.0026513296179</v>
      </c>
    </row>
    <row r="199" spans="1:7" x14ac:dyDescent="0.35">
      <c r="A199" s="13">
        <v>44705</v>
      </c>
      <c r="B199">
        <v>2022</v>
      </c>
      <c r="C199" t="s">
        <v>143</v>
      </c>
      <c r="D199">
        <v>2022</v>
      </c>
      <c r="E199" t="s">
        <v>143</v>
      </c>
      <c r="F199">
        <v>50296.998046875</v>
      </c>
      <c r="G199">
        <v>-1915.1401728123892</v>
      </c>
    </row>
    <row r="200" spans="1:7" x14ac:dyDescent="0.35">
      <c r="A200" s="13">
        <v>44706</v>
      </c>
      <c r="B200">
        <v>2022</v>
      </c>
      <c r="C200" t="s">
        <v>143</v>
      </c>
      <c r="D200">
        <v>2022</v>
      </c>
      <c r="E200" t="s">
        <v>143</v>
      </c>
      <c r="F200">
        <v>15747.91015625</v>
      </c>
      <c r="G200">
        <v>-596.50078843324445</v>
      </c>
    </row>
    <row r="201" spans="1:7" x14ac:dyDescent="0.35">
      <c r="A201" s="13">
        <v>44707</v>
      </c>
      <c r="B201">
        <v>2022</v>
      </c>
      <c r="C201" t="s">
        <v>143</v>
      </c>
      <c r="D201">
        <v>2022</v>
      </c>
      <c r="E201" t="s">
        <v>143</v>
      </c>
      <c r="F201">
        <v>852033.2578125</v>
      </c>
      <c r="G201">
        <v>-30186.507294160081</v>
      </c>
    </row>
    <row r="202" spans="1:7" x14ac:dyDescent="0.35">
      <c r="A202" s="13">
        <v>44708</v>
      </c>
      <c r="B202">
        <v>2022</v>
      </c>
      <c r="C202" t="s">
        <v>143</v>
      </c>
      <c r="D202">
        <v>2022</v>
      </c>
      <c r="E202" t="s">
        <v>143</v>
      </c>
      <c r="F202">
        <v>1566165.201171875</v>
      </c>
      <c r="G202">
        <v>-46641.349833667045</v>
      </c>
    </row>
    <row r="203" spans="1:7" x14ac:dyDescent="0.35">
      <c r="A203" s="13">
        <v>44709</v>
      </c>
      <c r="B203">
        <v>2022</v>
      </c>
      <c r="C203" t="s">
        <v>143</v>
      </c>
      <c r="D203">
        <v>2022</v>
      </c>
      <c r="E203" t="s">
        <v>143</v>
      </c>
      <c r="F203">
        <v>1518816.1171875</v>
      </c>
      <c r="G203">
        <v>-37976.695042580366</v>
      </c>
    </row>
    <row r="204" spans="1:7" x14ac:dyDescent="0.35">
      <c r="A204" s="13">
        <v>44710</v>
      </c>
      <c r="B204">
        <v>2022</v>
      </c>
      <c r="C204" t="s">
        <v>143</v>
      </c>
      <c r="D204">
        <v>2022</v>
      </c>
      <c r="E204" t="s">
        <v>143</v>
      </c>
      <c r="F204">
        <v>597062.57421875</v>
      </c>
      <c r="G204">
        <v>-13903.371139191557</v>
      </c>
    </row>
    <row r="205" spans="1:7" x14ac:dyDescent="0.35">
      <c r="A205" s="13">
        <v>44711</v>
      </c>
      <c r="B205">
        <v>2022</v>
      </c>
      <c r="C205" t="s">
        <v>143</v>
      </c>
      <c r="D205">
        <v>2022</v>
      </c>
      <c r="E205" t="s">
        <v>143</v>
      </c>
      <c r="F205">
        <v>-35112.755859375</v>
      </c>
      <c r="G205">
        <v>809.83728406275623</v>
      </c>
    </row>
    <row r="206" spans="1:7" x14ac:dyDescent="0.35">
      <c r="A206" s="13">
        <v>44712</v>
      </c>
      <c r="B206">
        <v>2022</v>
      </c>
      <c r="C206" t="s">
        <v>143</v>
      </c>
      <c r="D206">
        <v>2022</v>
      </c>
      <c r="E206" t="s">
        <v>143</v>
      </c>
      <c r="F206">
        <v>-323091.08984375</v>
      </c>
      <c r="G206">
        <v>7492.0128965929616</v>
      </c>
    </row>
    <row r="207" spans="1:7" x14ac:dyDescent="0.35">
      <c r="A207" s="13">
        <v>44713</v>
      </c>
      <c r="B207">
        <v>2022</v>
      </c>
      <c r="C207" t="s">
        <v>143</v>
      </c>
      <c r="D207">
        <v>2022</v>
      </c>
      <c r="E207" t="s">
        <v>143</v>
      </c>
      <c r="F207">
        <v>-413614.8359375</v>
      </c>
      <c r="G207">
        <v>9744.1920158141293</v>
      </c>
    </row>
    <row r="208" spans="1:7" x14ac:dyDescent="0.35">
      <c r="A208" s="13">
        <v>44714</v>
      </c>
      <c r="B208">
        <v>2022</v>
      </c>
      <c r="C208" t="s">
        <v>143</v>
      </c>
      <c r="D208">
        <v>2022</v>
      </c>
      <c r="E208" t="s">
        <v>143</v>
      </c>
      <c r="F208">
        <v>303494.150390625</v>
      </c>
      <c r="G208">
        <v>-7169.5852568640839</v>
      </c>
    </row>
    <row r="209" spans="1:7" x14ac:dyDescent="0.35">
      <c r="A209" s="13">
        <v>44715</v>
      </c>
      <c r="B209">
        <v>2022</v>
      </c>
      <c r="C209" t="s">
        <v>143</v>
      </c>
      <c r="D209">
        <v>2022</v>
      </c>
      <c r="E209" t="s">
        <v>143</v>
      </c>
      <c r="F209">
        <v>-370000.994140625</v>
      </c>
      <c r="G209">
        <v>8757.5637735861819</v>
      </c>
    </row>
    <row r="210" spans="1:7" x14ac:dyDescent="0.35">
      <c r="A210" s="13">
        <v>44716</v>
      </c>
      <c r="B210">
        <v>2022</v>
      </c>
      <c r="C210" t="s">
        <v>143</v>
      </c>
      <c r="D210">
        <v>2022</v>
      </c>
      <c r="E210" t="s">
        <v>143</v>
      </c>
      <c r="F210">
        <v>-353731.84765625</v>
      </c>
      <c r="G210">
        <v>8569.368879546877</v>
      </c>
    </row>
    <row r="211" spans="1:7" x14ac:dyDescent="0.35">
      <c r="A211" s="13">
        <v>44717</v>
      </c>
      <c r="B211">
        <v>2022</v>
      </c>
      <c r="C211" t="s">
        <v>143</v>
      </c>
      <c r="D211">
        <v>2022</v>
      </c>
      <c r="E211" t="s">
        <v>143</v>
      </c>
      <c r="F211">
        <v>-403925.9296875</v>
      </c>
      <c r="G211">
        <v>10089.727486365708</v>
      </c>
    </row>
    <row r="212" spans="1:7" x14ac:dyDescent="0.35">
      <c r="A212" s="13">
        <v>44718</v>
      </c>
      <c r="B212">
        <v>2022</v>
      </c>
      <c r="C212" t="s">
        <v>143</v>
      </c>
      <c r="D212">
        <v>2022</v>
      </c>
      <c r="E212" t="s">
        <v>143</v>
      </c>
      <c r="F212">
        <v>-382328.689453125</v>
      </c>
      <c r="G212">
        <v>9917.7604946349747</v>
      </c>
    </row>
    <row r="213" spans="1:7" x14ac:dyDescent="0.35">
      <c r="A213" s="13">
        <v>44719</v>
      </c>
      <c r="B213">
        <v>2022</v>
      </c>
      <c r="C213" t="s">
        <v>143</v>
      </c>
      <c r="D213">
        <v>2022</v>
      </c>
      <c r="E213" t="s">
        <v>143</v>
      </c>
      <c r="F213">
        <v>-313754.73046875</v>
      </c>
      <c r="G213">
        <v>8453.9811181055848</v>
      </c>
    </row>
    <row r="214" spans="1:7" x14ac:dyDescent="0.35">
      <c r="A214" s="13">
        <v>44720</v>
      </c>
      <c r="B214">
        <v>2022</v>
      </c>
      <c r="C214" t="s">
        <v>143</v>
      </c>
      <c r="D214">
        <v>2022</v>
      </c>
      <c r="E214" t="s">
        <v>143</v>
      </c>
      <c r="F214">
        <v>-276199.158203125</v>
      </c>
      <c r="G214">
        <v>7708.8081026768778</v>
      </c>
    </row>
    <row r="215" spans="1:7" x14ac:dyDescent="0.35">
      <c r="A215" s="13">
        <v>44721</v>
      </c>
      <c r="B215">
        <v>2022</v>
      </c>
      <c r="C215" t="s">
        <v>143</v>
      </c>
      <c r="D215">
        <v>2022</v>
      </c>
      <c r="E215" t="s">
        <v>143</v>
      </c>
      <c r="F215">
        <v>-87620.56640625</v>
      </c>
      <c r="G215">
        <v>2502.0237072405871</v>
      </c>
    </row>
    <row r="216" spans="1:7" x14ac:dyDescent="0.35">
      <c r="A216" s="13">
        <v>44722</v>
      </c>
      <c r="B216">
        <v>2022</v>
      </c>
      <c r="C216" t="s">
        <v>143</v>
      </c>
      <c r="D216">
        <v>2022</v>
      </c>
      <c r="E216" t="s">
        <v>143</v>
      </c>
      <c r="F216">
        <v>46917.8359375</v>
      </c>
      <c r="G216">
        <v>-1343.2547086344566</v>
      </c>
    </row>
    <row r="217" spans="1:7" x14ac:dyDescent="0.35">
      <c r="A217" s="13">
        <v>44723</v>
      </c>
      <c r="B217">
        <v>2022</v>
      </c>
      <c r="C217" t="s">
        <v>143</v>
      </c>
      <c r="D217">
        <v>2022</v>
      </c>
      <c r="E217" t="s">
        <v>143</v>
      </c>
      <c r="F217">
        <v>-11280.568359375</v>
      </c>
      <c r="G217">
        <v>322.21973017742857</v>
      </c>
    </row>
    <row r="218" spans="1:7" x14ac:dyDescent="0.35">
      <c r="A218" s="13">
        <v>44724</v>
      </c>
      <c r="B218">
        <v>2022</v>
      </c>
      <c r="C218" t="s">
        <v>143</v>
      </c>
      <c r="D218">
        <v>2022</v>
      </c>
      <c r="E218" t="s">
        <v>143</v>
      </c>
      <c r="F218">
        <v>414394.763671875</v>
      </c>
      <c r="G218">
        <v>-11543.440561122959</v>
      </c>
    </row>
    <row r="219" spans="1:7" x14ac:dyDescent="0.35">
      <c r="A219" s="13">
        <v>44725</v>
      </c>
      <c r="B219">
        <v>2022</v>
      </c>
      <c r="C219" t="s">
        <v>143</v>
      </c>
      <c r="D219">
        <v>2022</v>
      </c>
      <c r="E219" t="s">
        <v>143</v>
      </c>
      <c r="F219">
        <v>1125457.775390625</v>
      </c>
      <c r="G219">
        <v>-28836.970317222644</v>
      </c>
    </row>
    <row r="220" spans="1:7" x14ac:dyDescent="0.35">
      <c r="A220" s="13">
        <v>44726</v>
      </c>
      <c r="B220">
        <v>2022</v>
      </c>
      <c r="C220" t="s">
        <v>143</v>
      </c>
      <c r="D220">
        <v>2022</v>
      </c>
      <c r="E220" t="s">
        <v>143</v>
      </c>
      <c r="F220">
        <v>900492.962890625</v>
      </c>
      <c r="G220">
        <v>-21316.828239851398</v>
      </c>
    </row>
    <row r="221" spans="1:7" x14ac:dyDescent="0.35">
      <c r="A221" s="13">
        <v>44727</v>
      </c>
      <c r="B221">
        <v>2022</v>
      </c>
      <c r="C221" t="s">
        <v>181</v>
      </c>
      <c r="D221">
        <v>2022</v>
      </c>
      <c r="E221" t="s">
        <v>143</v>
      </c>
      <c r="F221">
        <v>302781.310546875</v>
      </c>
      <c r="G221">
        <v>-6986.5672552301548</v>
      </c>
    </row>
    <row r="222" spans="1:7" x14ac:dyDescent="0.35">
      <c r="A222" s="13">
        <v>44728</v>
      </c>
      <c r="B222">
        <v>2022</v>
      </c>
      <c r="C222" t="s">
        <v>181</v>
      </c>
      <c r="D222">
        <v>2022</v>
      </c>
      <c r="E222" t="s">
        <v>143</v>
      </c>
      <c r="F222">
        <v>-34272.9140625</v>
      </c>
      <c r="G222">
        <v>788.41475319466554</v>
      </c>
    </row>
    <row r="223" spans="1:7" x14ac:dyDescent="0.35">
      <c r="A223" s="13">
        <v>44729</v>
      </c>
      <c r="B223">
        <v>2022</v>
      </c>
      <c r="C223" t="s">
        <v>181</v>
      </c>
      <c r="D223">
        <v>2022</v>
      </c>
      <c r="E223" t="s">
        <v>143</v>
      </c>
      <c r="F223">
        <v>-398613.146484375</v>
      </c>
      <c r="G223">
        <v>9219.5730735610705</v>
      </c>
    </row>
    <row r="224" spans="1:7" x14ac:dyDescent="0.35">
      <c r="A224" s="13">
        <v>44730</v>
      </c>
      <c r="B224">
        <v>2022</v>
      </c>
      <c r="C224" t="s">
        <v>181</v>
      </c>
      <c r="D224">
        <v>2022</v>
      </c>
      <c r="E224" t="s">
        <v>143</v>
      </c>
      <c r="F224">
        <v>-574962.92578125</v>
      </c>
      <c r="G224">
        <v>13572.997673523845</v>
      </c>
    </row>
    <row r="225" spans="1:7" x14ac:dyDescent="0.35">
      <c r="A225" s="13">
        <v>44731</v>
      </c>
      <c r="B225">
        <v>2022</v>
      </c>
      <c r="C225" t="s">
        <v>181</v>
      </c>
      <c r="D225">
        <v>2022</v>
      </c>
      <c r="E225" t="s">
        <v>143</v>
      </c>
      <c r="F225">
        <v>-567689.44140625</v>
      </c>
      <c r="G225">
        <v>13919.470889941091</v>
      </c>
    </row>
    <row r="226" spans="1:7" x14ac:dyDescent="0.35">
      <c r="A226" s="13">
        <v>44732</v>
      </c>
      <c r="B226">
        <v>2022</v>
      </c>
      <c r="C226" t="s">
        <v>181</v>
      </c>
      <c r="D226">
        <v>2022</v>
      </c>
      <c r="E226" t="s">
        <v>143</v>
      </c>
      <c r="F226">
        <v>-546408.232421875</v>
      </c>
      <c r="G226">
        <v>14089.597406124463</v>
      </c>
    </row>
    <row r="227" spans="1:7" x14ac:dyDescent="0.35">
      <c r="A227" s="13">
        <v>44733</v>
      </c>
      <c r="B227">
        <v>2022</v>
      </c>
      <c r="C227" t="s">
        <v>181</v>
      </c>
      <c r="D227">
        <v>2022</v>
      </c>
      <c r="E227" t="s">
        <v>143</v>
      </c>
      <c r="F227">
        <v>-520195.41796875</v>
      </c>
      <c r="G227">
        <v>14225.688346048817</v>
      </c>
    </row>
    <row r="228" spans="1:7" x14ac:dyDescent="0.35">
      <c r="A228" s="13">
        <v>44734</v>
      </c>
      <c r="B228">
        <v>2022</v>
      </c>
      <c r="C228" t="s">
        <v>181</v>
      </c>
      <c r="D228">
        <v>2022</v>
      </c>
      <c r="E228" t="s">
        <v>143</v>
      </c>
      <c r="F228">
        <v>-528393.537109375</v>
      </c>
      <c r="G228">
        <v>15437.504766393919</v>
      </c>
    </row>
    <row r="229" spans="1:7" x14ac:dyDescent="0.35">
      <c r="A229" s="13">
        <v>44735</v>
      </c>
      <c r="B229">
        <v>2022</v>
      </c>
      <c r="C229" t="s">
        <v>181</v>
      </c>
      <c r="D229">
        <v>2022</v>
      </c>
      <c r="E229" t="s">
        <v>143</v>
      </c>
      <c r="F229">
        <v>-496731.99609375</v>
      </c>
      <c r="G229">
        <v>15577.533126587514</v>
      </c>
    </row>
    <row r="230" spans="1:7" x14ac:dyDescent="0.35">
      <c r="A230" s="13">
        <v>44736</v>
      </c>
      <c r="B230">
        <v>2022</v>
      </c>
      <c r="C230" t="s">
        <v>181</v>
      </c>
      <c r="D230">
        <v>2022</v>
      </c>
      <c r="E230" t="s">
        <v>143</v>
      </c>
      <c r="F230">
        <v>-560251.515625</v>
      </c>
      <c r="G230">
        <v>18995.845881390851</v>
      </c>
    </row>
    <row r="231" spans="1:7" x14ac:dyDescent="0.35">
      <c r="A231" s="13">
        <v>44737</v>
      </c>
      <c r="B231">
        <v>2022</v>
      </c>
      <c r="C231" t="s">
        <v>181</v>
      </c>
      <c r="D231">
        <v>2022</v>
      </c>
      <c r="E231" t="s">
        <v>143</v>
      </c>
      <c r="F231">
        <v>-542046.44921875</v>
      </c>
      <c r="G231">
        <v>20008.821792670991</v>
      </c>
    </row>
    <row r="232" spans="1:7" x14ac:dyDescent="0.35">
      <c r="A232" s="13">
        <v>44738</v>
      </c>
      <c r="B232">
        <v>2022</v>
      </c>
      <c r="C232" t="s">
        <v>181</v>
      </c>
      <c r="D232">
        <v>2022</v>
      </c>
      <c r="E232" t="s">
        <v>143</v>
      </c>
      <c r="F232">
        <v>-505053.421875</v>
      </c>
      <c r="G232">
        <v>20256.20053523453</v>
      </c>
    </row>
    <row r="233" spans="1:7" x14ac:dyDescent="0.35">
      <c r="A233" s="13">
        <v>44739</v>
      </c>
      <c r="B233">
        <v>2022</v>
      </c>
      <c r="C233" t="s">
        <v>181</v>
      </c>
      <c r="D233">
        <v>2022</v>
      </c>
      <c r="E233" t="s">
        <v>143</v>
      </c>
      <c r="F233">
        <v>-393226.8203125</v>
      </c>
      <c r="G233">
        <v>16950.232975823805</v>
      </c>
    </row>
    <row r="234" spans="1:7" x14ac:dyDescent="0.35">
      <c r="A234" s="13">
        <v>44740</v>
      </c>
      <c r="B234">
        <v>2022</v>
      </c>
      <c r="C234" t="s">
        <v>181</v>
      </c>
      <c r="D234">
        <v>2022</v>
      </c>
      <c r="E234" t="s">
        <v>143</v>
      </c>
      <c r="F234">
        <v>-533174.767578125</v>
      </c>
      <c r="G234">
        <v>24772.906863205368</v>
      </c>
    </row>
    <row r="235" spans="1:7" x14ac:dyDescent="0.35">
      <c r="A235" s="13">
        <v>44741</v>
      </c>
      <c r="B235">
        <v>2022</v>
      </c>
      <c r="C235" t="s">
        <v>181</v>
      </c>
      <c r="D235">
        <v>2022</v>
      </c>
      <c r="E235" t="s">
        <v>143</v>
      </c>
      <c r="F235">
        <v>-481996.65234375</v>
      </c>
      <c r="G235">
        <v>24306.234246965731</v>
      </c>
    </row>
    <row r="236" spans="1:7" x14ac:dyDescent="0.35">
      <c r="A236" s="13">
        <v>44742</v>
      </c>
      <c r="B236">
        <v>2022</v>
      </c>
      <c r="C236" t="s">
        <v>181</v>
      </c>
      <c r="D236">
        <v>2022</v>
      </c>
      <c r="E236" t="s">
        <v>143</v>
      </c>
      <c r="F236">
        <v>-472212.859375</v>
      </c>
      <c r="G236">
        <v>25706.876629514387</v>
      </c>
    </row>
    <row r="237" spans="1:7" x14ac:dyDescent="0.35">
      <c r="A237" s="13">
        <v>44743</v>
      </c>
      <c r="B237">
        <v>2022</v>
      </c>
      <c r="C237" t="s">
        <v>181</v>
      </c>
      <c r="D237">
        <v>2022</v>
      </c>
      <c r="E237" t="s">
        <v>181</v>
      </c>
      <c r="F237">
        <v>-467929.1875</v>
      </c>
      <c r="G237">
        <v>27447.973209936055</v>
      </c>
    </row>
    <row r="238" spans="1:7" x14ac:dyDescent="0.35">
      <c r="A238" s="13">
        <v>44744</v>
      </c>
      <c r="B238">
        <v>2022</v>
      </c>
      <c r="C238" t="s">
        <v>181</v>
      </c>
      <c r="D238">
        <v>2022</v>
      </c>
      <c r="E238" t="s">
        <v>181</v>
      </c>
      <c r="F238">
        <v>-383421.8203125</v>
      </c>
      <c r="G238">
        <v>24042.270889178151</v>
      </c>
    </row>
    <row r="239" spans="1:7" x14ac:dyDescent="0.35">
      <c r="A239" s="13">
        <v>44745</v>
      </c>
      <c r="B239">
        <v>2022</v>
      </c>
      <c r="C239" t="s">
        <v>181</v>
      </c>
      <c r="D239">
        <v>2022</v>
      </c>
      <c r="E239" t="s">
        <v>181</v>
      </c>
      <c r="F239">
        <v>-447271.046875</v>
      </c>
      <c r="G239">
        <v>29908.195196460001</v>
      </c>
    </row>
    <row r="240" spans="1:7" x14ac:dyDescent="0.35">
      <c r="A240" s="13">
        <v>44746</v>
      </c>
      <c r="B240">
        <v>2022</v>
      </c>
      <c r="C240" t="s">
        <v>181</v>
      </c>
      <c r="D240">
        <v>2022</v>
      </c>
      <c r="E240" t="s">
        <v>181</v>
      </c>
      <c r="F240">
        <v>-428344.328125</v>
      </c>
      <c r="G240">
        <v>30616.978567066253</v>
      </c>
    </row>
    <row r="241" spans="1:7" x14ac:dyDescent="0.35">
      <c r="A241" s="13">
        <v>44747</v>
      </c>
      <c r="B241">
        <v>2022</v>
      </c>
      <c r="C241" t="s">
        <v>181</v>
      </c>
      <c r="D241">
        <v>2022</v>
      </c>
      <c r="E241" t="s">
        <v>181</v>
      </c>
      <c r="F241">
        <v>-79178.619140625</v>
      </c>
      <c r="G241">
        <v>5878.7004498559982</v>
      </c>
    </row>
    <row r="242" spans="1:7" x14ac:dyDescent="0.35">
      <c r="A242" s="13">
        <v>44748</v>
      </c>
      <c r="B242">
        <v>2022</v>
      </c>
      <c r="C242" t="s">
        <v>181</v>
      </c>
      <c r="D242">
        <v>2022</v>
      </c>
      <c r="E242" t="s">
        <v>181</v>
      </c>
      <c r="F242">
        <v>413966.32421875</v>
      </c>
      <c r="G242">
        <v>-116780.56298836647</v>
      </c>
    </row>
    <row r="243" spans="1:7" x14ac:dyDescent="0.35">
      <c r="A243" s="13">
        <v>44749</v>
      </c>
      <c r="B243">
        <v>2022</v>
      </c>
      <c r="C243" t="s">
        <v>181</v>
      </c>
      <c r="D243">
        <v>2022</v>
      </c>
      <c r="E243" t="s">
        <v>181</v>
      </c>
      <c r="F243">
        <v>883143.802734375</v>
      </c>
      <c r="G243">
        <v>2074.3837890625</v>
      </c>
    </row>
    <row r="244" spans="1:7" x14ac:dyDescent="0.35">
      <c r="A244" s="13">
        <v>44750</v>
      </c>
      <c r="B244">
        <v>2022</v>
      </c>
      <c r="C244" t="s">
        <v>181</v>
      </c>
      <c r="D244">
        <v>2022</v>
      </c>
      <c r="E244" t="s">
        <v>181</v>
      </c>
      <c r="F244">
        <v>846440.458984375</v>
      </c>
      <c r="G244">
        <v>-1463.5751953125</v>
      </c>
    </row>
    <row r="245" spans="1:7" x14ac:dyDescent="0.35">
      <c r="A245" s="13">
        <v>44751</v>
      </c>
      <c r="B245">
        <v>2022</v>
      </c>
      <c r="C245" t="s">
        <v>181</v>
      </c>
      <c r="D245">
        <v>2022</v>
      </c>
      <c r="E245" t="s">
        <v>181</v>
      </c>
      <c r="F245">
        <v>322689.47265625</v>
      </c>
      <c r="G245">
        <v>-3344.5771484375</v>
      </c>
    </row>
    <row r="246" spans="1:7" x14ac:dyDescent="0.35">
      <c r="A246" s="13">
        <v>44752</v>
      </c>
      <c r="B246">
        <v>2022</v>
      </c>
      <c r="C246" t="s">
        <v>181</v>
      </c>
      <c r="D246">
        <v>2022</v>
      </c>
      <c r="E246" t="s">
        <v>181</v>
      </c>
      <c r="F246">
        <v>-195259.693359375</v>
      </c>
      <c r="G246">
        <v>7075.20703125</v>
      </c>
    </row>
    <row r="247" spans="1:7" x14ac:dyDescent="0.35">
      <c r="A247" s="13">
        <v>44753</v>
      </c>
      <c r="B247">
        <v>2022</v>
      </c>
      <c r="C247" t="s">
        <v>181</v>
      </c>
      <c r="D247">
        <v>2022</v>
      </c>
      <c r="E247" t="s">
        <v>181</v>
      </c>
      <c r="F247">
        <v>-279427.296875</v>
      </c>
      <c r="G247">
        <v>52791.158203125</v>
      </c>
    </row>
    <row r="248" spans="1:7" x14ac:dyDescent="0.35">
      <c r="A248" s="13">
        <v>44754</v>
      </c>
      <c r="B248">
        <v>2022</v>
      </c>
      <c r="C248" t="s">
        <v>181</v>
      </c>
      <c r="D248">
        <v>2022</v>
      </c>
      <c r="E248" t="s">
        <v>181</v>
      </c>
      <c r="F248">
        <v>-363094.435546875</v>
      </c>
      <c r="G248">
        <v>59959.2529296875</v>
      </c>
    </row>
    <row r="249" spans="1:7" x14ac:dyDescent="0.35">
      <c r="A249" s="13">
        <v>44755</v>
      </c>
      <c r="B249">
        <v>2022</v>
      </c>
      <c r="C249" t="s">
        <v>181</v>
      </c>
      <c r="D249">
        <v>2022</v>
      </c>
      <c r="E249" t="s">
        <v>181</v>
      </c>
      <c r="F249">
        <v>-418524.599609375</v>
      </c>
      <c r="G249">
        <v>2078.5673828125</v>
      </c>
    </row>
    <row r="250" spans="1:7" x14ac:dyDescent="0.35">
      <c r="A250" s="13">
        <v>44756</v>
      </c>
      <c r="B250">
        <v>2022</v>
      </c>
      <c r="C250" t="s">
        <v>181</v>
      </c>
      <c r="D250">
        <v>2022</v>
      </c>
      <c r="E250" t="s">
        <v>181</v>
      </c>
      <c r="F250">
        <v>-398610.142578125</v>
      </c>
      <c r="G250">
        <v>-59423.205864955555</v>
      </c>
    </row>
    <row r="251" spans="1:7" x14ac:dyDescent="0.35">
      <c r="A251" s="13">
        <v>44757</v>
      </c>
      <c r="B251">
        <v>2022</v>
      </c>
      <c r="C251" t="s">
        <v>181</v>
      </c>
      <c r="D251">
        <v>2022</v>
      </c>
      <c r="E251" t="s">
        <v>181</v>
      </c>
      <c r="F251">
        <v>-414169.3515625</v>
      </c>
      <c r="G251">
        <v>28237.87504087959</v>
      </c>
    </row>
    <row r="252" spans="1:7" x14ac:dyDescent="0.35">
      <c r="A252" s="13">
        <v>44758</v>
      </c>
      <c r="B252">
        <v>2022</v>
      </c>
      <c r="C252" t="s">
        <v>181</v>
      </c>
      <c r="D252">
        <v>2022</v>
      </c>
      <c r="E252" t="s">
        <v>181</v>
      </c>
      <c r="F252">
        <v>-331811.529296875</v>
      </c>
      <c r="G252">
        <v>23939.004191851476</v>
      </c>
    </row>
    <row r="253" spans="1:7" x14ac:dyDescent="0.35">
      <c r="A253" s="13">
        <v>44759</v>
      </c>
      <c r="B253">
        <v>2022</v>
      </c>
      <c r="C253" t="s">
        <v>181</v>
      </c>
      <c r="D253">
        <v>2022</v>
      </c>
      <c r="E253" t="s">
        <v>181</v>
      </c>
      <c r="F253">
        <v>131772.619140625</v>
      </c>
      <c r="G253">
        <v>-9650.3278634522576</v>
      </c>
    </row>
    <row r="254" spans="1:7" x14ac:dyDescent="0.35">
      <c r="A254" s="13">
        <v>44760</v>
      </c>
      <c r="B254">
        <v>2022</v>
      </c>
      <c r="C254" t="s">
        <v>181</v>
      </c>
      <c r="D254">
        <v>2022</v>
      </c>
      <c r="E254" t="s">
        <v>181</v>
      </c>
      <c r="F254">
        <v>412972.080078125</v>
      </c>
      <c r="G254">
        <v>-29029.552852098248</v>
      </c>
    </row>
    <row r="255" spans="1:7" x14ac:dyDescent="0.35">
      <c r="A255" s="13">
        <v>44761</v>
      </c>
      <c r="B255">
        <v>2022</v>
      </c>
      <c r="C255" t="s">
        <v>181</v>
      </c>
      <c r="D255">
        <v>2022</v>
      </c>
      <c r="E255" t="s">
        <v>181</v>
      </c>
      <c r="F255">
        <v>517270.01953125</v>
      </c>
      <c r="G255">
        <v>-33865.911155528971</v>
      </c>
    </row>
    <row r="256" spans="1:7" x14ac:dyDescent="0.35">
      <c r="A256" s="13">
        <v>44762</v>
      </c>
      <c r="B256">
        <v>2022</v>
      </c>
      <c r="C256" t="s">
        <v>181</v>
      </c>
      <c r="D256">
        <v>2022</v>
      </c>
      <c r="E256" t="s">
        <v>181</v>
      </c>
      <c r="F256">
        <v>152298.16796875</v>
      </c>
      <c r="G256">
        <v>-9464.3260868038051</v>
      </c>
    </row>
    <row r="257" spans="1:7" x14ac:dyDescent="0.35">
      <c r="A257" s="13">
        <v>44763</v>
      </c>
      <c r="B257">
        <v>2022</v>
      </c>
      <c r="C257" t="s">
        <v>181</v>
      </c>
      <c r="D257">
        <v>2022</v>
      </c>
      <c r="E257" t="s">
        <v>181</v>
      </c>
      <c r="F257">
        <v>-111545.603515625</v>
      </c>
      <c r="G257">
        <v>6909.7426465686876</v>
      </c>
    </row>
    <row r="258" spans="1:7" x14ac:dyDescent="0.35">
      <c r="A258" s="13">
        <v>44764</v>
      </c>
      <c r="B258">
        <v>2022</v>
      </c>
      <c r="C258" t="s">
        <v>181</v>
      </c>
      <c r="D258">
        <v>2022</v>
      </c>
      <c r="E258" t="s">
        <v>181</v>
      </c>
      <c r="F258">
        <v>-313226.79296875</v>
      </c>
      <c r="G258">
        <v>20056.499184989603</v>
      </c>
    </row>
    <row r="259" spans="1:7" x14ac:dyDescent="0.35">
      <c r="A259" s="13">
        <v>44765</v>
      </c>
      <c r="B259">
        <v>2022</v>
      </c>
      <c r="C259" t="s">
        <v>181</v>
      </c>
      <c r="D259">
        <v>2022</v>
      </c>
      <c r="E259" t="s">
        <v>181</v>
      </c>
      <c r="F259">
        <v>-166241.56640625</v>
      </c>
      <c r="G259">
        <v>11045.694053105661</v>
      </c>
    </row>
    <row r="260" spans="1:7" x14ac:dyDescent="0.35">
      <c r="A260" s="13">
        <v>44766</v>
      </c>
      <c r="B260">
        <v>2022</v>
      </c>
      <c r="C260" t="s">
        <v>181</v>
      </c>
      <c r="D260">
        <v>2022</v>
      </c>
      <c r="E260" t="s">
        <v>181</v>
      </c>
      <c r="F260">
        <v>-162490.556640625</v>
      </c>
      <c r="G260">
        <v>11072.007039156626</v>
      </c>
    </row>
    <row r="261" spans="1:7" x14ac:dyDescent="0.35">
      <c r="A261" s="13">
        <v>44767</v>
      </c>
      <c r="B261">
        <v>2022</v>
      </c>
      <c r="C261" t="s">
        <v>181</v>
      </c>
      <c r="D261">
        <v>2022</v>
      </c>
      <c r="E261" t="s">
        <v>181</v>
      </c>
      <c r="F261">
        <v>-255997.3046875</v>
      </c>
      <c r="G261">
        <v>18008.663351258729</v>
      </c>
    </row>
    <row r="262" spans="1:7" x14ac:dyDescent="0.35">
      <c r="A262" s="13">
        <v>44768</v>
      </c>
      <c r="B262">
        <v>2022</v>
      </c>
      <c r="C262" t="s">
        <v>181</v>
      </c>
      <c r="D262">
        <v>2022</v>
      </c>
      <c r="E262" t="s">
        <v>181</v>
      </c>
      <c r="F262">
        <v>-218936.197265625</v>
      </c>
      <c r="G262">
        <v>15963.316102092387</v>
      </c>
    </row>
    <row r="263" spans="1:7" x14ac:dyDescent="0.35">
      <c r="A263" s="13">
        <v>44769</v>
      </c>
      <c r="B263">
        <v>2022</v>
      </c>
      <c r="C263" t="s">
        <v>181</v>
      </c>
      <c r="D263">
        <v>2022</v>
      </c>
      <c r="E263" t="s">
        <v>181</v>
      </c>
      <c r="F263">
        <v>-134856.92578125</v>
      </c>
      <c r="G263">
        <v>10096.43471461162</v>
      </c>
    </row>
    <row r="264" spans="1:7" x14ac:dyDescent="0.35">
      <c r="A264" s="13">
        <v>44770</v>
      </c>
      <c r="B264">
        <v>2022</v>
      </c>
      <c r="C264" t="s">
        <v>181</v>
      </c>
      <c r="D264">
        <v>2022</v>
      </c>
      <c r="E264" t="s">
        <v>181</v>
      </c>
      <c r="F264">
        <v>-160328.5859375</v>
      </c>
      <c r="G264">
        <v>12269.779774263967</v>
      </c>
    </row>
    <row r="265" spans="1:7" x14ac:dyDescent="0.35">
      <c r="A265" s="13">
        <v>44771</v>
      </c>
      <c r="B265">
        <v>2022</v>
      </c>
      <c r="C265" t="s">
        <v>181</v>
      </c>
      <c r="D265">
        <v>2022</v>
      </c>
      <c r="E265" t="s">
        <v>181</v>
      </c>
      <c r="F265">
        <v>-403357.814453125</v>
      </c>
      <c r="G265">
        <v>32179.868189267814</v>
      </c>
    </row>
    <row r="266" spans="1:7" x14ac:dyDescent="0.35">
      <c r="A266" s="13">
        <v>44772</v>
      </c>
      <c r="B266">
        <v>2022</v>
      </c>
      <c r="C266" t="s">
        <v>181</v>
      </c>
      <c r="D266">
        <v>2022</v>
      </c>
      <c r="E266" t="s">
        <v>181</v>
      </c>
      <c r="F266">
        <v>-305169.30078125</v>
      </c>
      <c r="G266">
        <v>25630.993827670813</v>
      </c>
    </row>
    <row r="267" spans="1:7" x14ac:dyDescent="0.35">
      <c r="A267" s="13">
        <v>44773</v>
      </c>
      <c r="B267">
        <v>2022</v>
      </c>
      <c r="C267" t="s">
        <v>181</v>
      </c>
      <c r="D267">
        <v>2022</v>
      </c>
      <c r="E267" t="s">
        <v>181</v>
      </c>
      <c r="F267">
        <v>-325622.06640625</v>
      </c>
      <c r="G267">
        <v>-4277.4443526598625</v>
      </c>
    </row>
    <row r="268" spans="1:7" x14ac:dyDescent="0.35">
      <c r="A268" s="13">
        <v>44774</v>
      </c>
      <c r="B268">
        <v>2022</v>
      </c>
      <c r="C268" t="s">
        <v>181</v>
      </c>
      <c r="D268">
        <v>2022</v>
      </c>
      <c r="E268" t="s">
        <v>181</v>
      </c>
      <c r="F268">
        <v>-284149.396484375</v>
      </c>
      <c r="G268">
        <v>-4277.4443526596297</v>
      </c>
    </row>
    <row r="269" spans="1:7" x14ac:dyDescent="0.35">
      <c r="A269" s="13">
        <v>44775</v>
      </c>
      <c r="B269">
        <v>2022</v>
      </c>
      <c r="C269" t="s">
        <v>181</v>
      </c>
      <c r="D269">
        <v>2022</v>
      </c>
      <c r="E269" t="s">
        <v>181</v>
      </c>
      <c r="F269">
        <v>-251716.916015625</v>
      </c>
      <c r="G269">
        <v>-8554.8887053194921</v>
      </c>
    </row>
    <row r="270" spans="1:7" x14ac:dyDescent="0.35">
      <c r="A270" s="13">
        <v>44776</v>
      </c>
      <c r="B270">
        <v>2022</v>
      </c>
      <c r="C270" t="s">
        <v>181</v>
      </c>
      <c r="D270">
        <v>2022</v>
      </c>
      <c r="E270" t="s">
        <v>181</v>
      </c>
      <c r="F270">
        <v>-281322.923828125</v>
      </c>
      <c r="G270">
        <v>-17109.777410638751</v>
      </c>
    </row>
    <row r="271" spans="1:7" x14ac:dyDescent="0.35">
      <c r="A271" s="13">
        <v>44777</v>
      </c>
      <c r="B271">
        <v>2022</v>
      </c>
      <c r="C271" t="s">
        <v>181</v>
      </c>
      <c r="D271">
        <v>2022</v>
      </c>
      <c r="E271" t="s">
        <v>181</v>
      </c>
      <c r="F271">
        <v>-339974.56640625</v>
      </c>
      <c r="G271">
        <v>-34219.554821277736</v>
      </c>
    </row>
    <row r="272" spans="1:7" x14ac:dyDescent="0.35">
      <c r="A272" s="13">
        <v>44778</v>
      </c>
      <c r="B272">
        <v>2022</v>
      </c>
      <c r="C272" t="s">
        <v>181</v>
      </c>
      <c r="D272">
        <v>2022</v>
      </c>
      <c r="E272" t="s">
        <v>181</v>
      </c>
      <c r="F272">
        <v>-424759.12890625</v>
      </c>
      <c r="G272">
        <v>-68439.109642555472</v>
      </c>
    </row>
    <row r="273" spans="1:7" x14ac:dyDescent="0.35">
      <c r="A273" s="13">
        <v>44779</v>
      </c>
      <c r="B273">
        <v>2022</v>
      </c>
      <c r="C273" t="s">
        <v>181</v>
      </c>
      <c r="D273">
        <v>2022</v>
      </c>
      <c r="E273" t="s">
        <v>181</v>
      </c>
      <c r="F273">
        <v>-195697.443359375</v>
      </c>
      <c r="G273">
        <v>-68439.109642555472</v>
      </c>
    </row>
    <row r="274" spans="1:7" x14ac:dyDescent="0.35">
      <c r="A274" s="13">
        <v>44780</v>
      </c>
      <c r="B274">
        <v>2022</v>
      </c>
      <c r="C274" t="s">
        <v>181</v>
      </c>
      <c r="D274">
        <v>2022</v>
      </c>
      <c r="E274" t="s">
        <v>181</v>
      </c>
      <c r="F274">
        <v>-299590.33203125</v>
      </c>
      <c r="G274">
        <v>-34219.554821277736</v>
      </c>
    </row>
    <row r="275" spans="1:7" x14ac:dyDescent="0.35">
      <c r="A275" s="13">
        <v>44781</v>
      </c>
      <c r="B275">
        <v>2022</v>
      </c>
      <c r="C275" t="s">
        <v>181</v>
      </c>
      <c r="D275">
        <v>2022</v>
      </c>
      <c r="E275" t="s">
        <v>181</v>
      </c>
      <c r="F275">
        <v>-230797.4140625</v>
      </c>
      <c r="G275">
        <v>-17109.777410638868</v>
      </c>
    </row>
    <row r="276" spans="1:7" x14ac:dyDescent="0.35">
      <c r="A276" s="13">
        <v>44782</v>
      </c>
      <c r="B276">
        <v>2022</v>
      </c>
      <c r="C276" t="s">
        <v>181</v>
      </c>
      <c r="D276">
        <v>2022</v>
      </c>
      <c r="E276" t="s">
        <v>181</v>
      </c>
      <c r="F276">
        <v>-266940.068359375</v>
      </c>
      <c r="G276">
        <v>-8554.8887053193757</v>
      </c>
    </row>
    <row r="277" spans="1:7" x14ac:dyDescent="0.35">
      <c r="A277" s="13">
        <v>44783</v>
      </c>
      <c r="B277">
        <v>2022</v>
      </c>
      <c r="C277" t="s">
        <v>181</v>
      </c>
      <c r="D277">
        <v>2022</v>
      </c>
      <c r="E277" t="s">
        <v>181</v>
      </c>
      <c r="F277">
        <v>502561.587890625</v>
      </c>
      <c r="G277">
        <v>-4277.4443526597461</v>
      </c>
    </row>
    <row r="278" spans="1:7" x14ac:dyDescent="0.35">
      <c r="A278" s="13">
        <v>44784</v>
      </c>
      <c r="B278">
        <v>2022</v>
      </c>
      <c r="C278" t="s">
        <v>181</v>
      </c>
      <c r="D278">
        <v>2022</v>
      </c>
      <c r="E278" t="s">
        <v>181</v>
      </c>
      <c r="F278">
        <v>-31705.328125</v>
      </c>
      <c r="G278">
        <v>-4277.4443526597461</v>
      </c>
    </row>
    <row r="279" spans="1:7" x14ac:dyDescent="0.35">
      <c r="A279" s="13">
        <v>44785</v>
      </c>
      <c r="B279">
        <v>2022</v>
      </c>
      <c r="C279" t="s">
        <v>181</v>
      </c>
      <c r="D279">
        <v>2022</v>
      </c>
      <c r="E279" t="s">
        <v>181</v>
      </c>
      <c r="F279">
        <v>-576186.30859375</v>
      </c>
      <c r="G279">
        <v>-19343.7890625</v>
      </c>
    </row>
    <row r="280" spans="1:7" x14ac:dyDescent="0.35">
      <c r="A280" s="13">
        <v>44786</v>
      </c>
      <c r="B280">
        <v>2022</v>
      </c>
      <c r="C280" t="s">
        <v>181</v>
      </c>
      <c r="D280">
        <v>2022</v>
      </c>
      <c r="E280" t="s">
        <v>181</v>
      </c>
      <c r="F280">
        <v>-615633.681640625</v>
      </c>
      <c r="G280">
        <v>-34579.59375</v>
      </c>
    </row>
    <row r="281" spans="1:7" x14ac:dyDescent="0.35">
      <c r="A281" s="13">
        <v>44787</v>
      </c>
      <c r="B281">
        <v>2022</v>
      </c>
      <c r="C281" t="s">
        <v>181</v>
      </c>
      <c r="D281">
        <v>2022</v>
      </c>
      <c r="E281" t="s">
        <v>181</v>
      </c>
      <c r="F281">
        <v>799571.12109375</v>
      </c>
      <c r="G281">
        <v>-42596.95263671875</v>
      </c>
    </row>
    <row r="282" spans="1:7" x14ac:dyDescent="0.35">
      <c r="A282" s="13">
        <v>44788</v>
      </c>
      <c r="B282">
        <v>2022</v>
      </c>
      <c r="C282" t="s">
        <v>181</v>
      </c>
      <c r="D282">
        <v>2022</v>
      </c>
      <c r="E282" t="s">
        <v>181</v>
      </c>
      <c r="F282">
        <v>1254954.01953125</v>
      </c>
      <c r="G282">
        <v>-42937.63525390625</v>
      </c>
    </row>
    <row r="283" spans="1:7" x14ac:dyDescent="0.35">
      <c r="A283" s="13">
        <v>44789</v>
      </c>
      <c r="B283">
        <v>2022</v>
      </c>
      <c r="C283" t="s">
        <v>181</v>
      </c>
      <c r="D283">
        <v>2022</v>
      </c>
      <c r="E283" t="s">
        <v>181</v>
      </c>
      <c r="F283">
        <v>793937.017578125</v>
      </c>
      <c r="G283">
        <v>-42605.37451171875</v>
      </c>
    </row>
    <row r="284" spans="1:7" x14ac:dyDescent="0.35">
      <c r="A284" s="13">
        <v>44790</v>
      </c>
      <c r="B284">
        <v>2022</v>
      </c>
      <c r="C284" t="s">
        <v>181</v>
      </c>
      <c r="D284">
        <v>2022</v>
      </c>
      <c r="E284" t="s">
        <v>181</v>
      </c>
      <c r="F284">
        <v>39124.73046875</v>
      </c>
      <c r="G284">
        <v>-44280.01513671875</v>
      </c>
    </row>
    <row r="285" spans="1:7" x14ac:dyDescent="0.35">
      <c r="A285" s="13">
        <v>44791</v>
      </c>
      <c r="B285">
        <v>2022</v>
      </c>
      <c r="C285" t="s">
        <v>181</v>
      </c>
      <c r="D285">
        <v>2022</v>
      </c>
      <c r="E285" t="s">
        <v>181</v>
      </c>
      <c r="F285">
        <v>-51668.10546875</v>
      </c>
      <c r="G285">
        <v>-42014.1103515625</v>
      </c>
    </row>
    <row r="286" spans="1:7" x14ac:dyDescent="0.35">
      <c r="A286" s="13">
        <v>44792</v>
      </c>
      <c r="B286">
        <v>2022</v>
      </c>
      <c r="C286" t="s">
        <v>181</v>
      </c>
      <c r="D286">
        <v>2022</v>
      </c>
      <c r="E286" t="s">
        <v>181</v>
      </c>
      <c r="F286">
        <v>-76291.421875</v>
      </c>
      <c r="G286">
        <v>-44468.37451171875</v>
      </c>
    </row>
    <row r="287" spans="1:7" x14ac:dyDescent="0.35">
      <c r="A287" s="13">
        <v>44793</v>
      </c>
      <c r="B287">
        <v>2022</v>
      </c>
      <c r="C287" t="s">
        <v>181</v>
      </c>
      <c r="D287">
        <v>2022</v>
      </c>
      <c r="E287" t="s">
        <v>181</v>
      </c>
      <c r="F287">
        <v>-72361.72265625</v>
      </c>
      <c r="G287">
        <v>-33657.623046875</v>
      </c>
    </row>
    <row r="288" spans="1:7" x14ac:dyDescent="0.35">
      <c r="A288" s="13">
        <v>44794</v>
      </c>
      <c r="B288">
        <v>2022</v>
      </c>
      <c r="C288" t="s">
        <v>181</v>
      </c>
      <c r="D288">
        <v>2022</v>
      </c>
      <c r="E288" t="s">
        <v>181</v>
      </c>
      <c r="F288">
        <v>-35361.298828125</v>
      </c>
      <c r="G288">
        <v>-27676.1845703125</v>
      </c>
    </row>
    <row r="289" spans="1:7" x14ac:dyDescent="0.35">
      <c r="A289" s="13">
        <v>44795</v>
      </c>
      <c r="B289">
        <v>2022</v>
      </c>
      <c r="C289" t="s">
        <v>181</v>
      </c>
      <c r="D289">
        <v>2022</v>
      </c>
      <c r="E289" t="s">
        <v>181</v>
      </c>
      <c r="F289">
        <v>77036.96875</v>
      </c>
      <c r="G289">
        <v>-11174.8515625</v>
      </c>
    </row>
    <row r="290" spans="1:7" x14ac:dyDescent="0.35">
      <c r="A290" s="13">
        <v>44796</v>
      </c>
      <c r="B290">
        <v>2022</v>
      </c>
      <c r="C290" t="s">
        <v>181</v>
      </c>
      <c r="D290">
        <v>2022</v>
      </c>
      <c r="E290" t="s">
        <v>181</v>
      </c>
      <c r="F290">
        <v>123447.044921875</v>
      </c>
      <c r="G290">
        <v>-1969.34814453125</v>
      </c>
    </row>
    <row r="291" spans="1:7" x14ac:dyDescent="0.35">
      <c r="A291" s="13">
        <v>44797</v>
      </c>
      <c r="B291">
        <v>2022</v>
      </c>
      <c r="C291" t="s">
        <v>181</v>
      </c>
      <c r="D291">
        <v>2022</v>
      </c>
      <c r="E291" t="s">
        <v>181</v>
      </c>
      <c r="F291">
        <v>51548.439453125</v>
      </c>
      <c r="G291">
        <v>-11680.86767578125</v>
      </c>
    </row>
    <row r="292" spans="1:7" x14ac:dyDescent="0.35">
      <c r="A292" s="13">
        <v>44798</v>
      </c>
      <c r="B292">
        <v>2022</v>
      </c>
      <c r="C292" t="s">
        <v>181</v>
      </c>
      <c r="D292">
        <v>2022</v>
      </c>
      <c r="E292" t="s">
        <v>181</v>
      </c>
      <c r="F292">
        <v>-50512.666015625</v>
      </c>
      <c r="G292">
        <v>-18740.9052734375</v>
      </c>
    </row>
    <row r="293" spans="1:7" x14ac:dyDescent="0.35">
      <c r="A293" s="13">
        <v>44799</v>
      </c>
      <c r="B293">
        <v>2022</v>
      </c>
      <c r="C293" t="s">
        <v>181</v>
      </c>
      <c r="D293">
        <v>2022</v>
      </c>
      <c r="E293" t="s">
        <v>181</v>
      </c>
      <c r="F293">
        <v>-104080.287109375</v>
      </c>
      <c r="G293">
        <v>-15537.08642578125</v>
      </c>
    </row>
    <row r="294" spans="1:7" x14ac:dyDescent="0.35">
      <c r="A294" s="13">
        <v>44800</v>
      </c>
      <c r="B294">
        <v>2022</v>
      </c>
      <c r="C294" t="s">
        <v>181</v>
      </c>
      <c r="D294">
        <v>2022</v>
      </c>
      <c r="E294" t="s">
        <v>181</v>
      </c>
      <c r="F294">
        <v>-119670.373046875</v>
      </c>
      <c r="G294">
        <v>-16364.10986328125</v>
      </c>
    </row>
    <row r="295" spans="1:7" x14ac:dyDescent="0.35">
      <c r="A295" s="13">
        <v>44801</v>
      </c>
      <c r="B295">
        <v>2022</v>
      </c>
      <c r="C295" t="s">
        <v>181</v>
      </c>
      <c r="D295">
        <v>2022</v>
      </c>
      <c r="E295" t="s">
        <v>181</v>
      </c>
      <c r="F295">
        <v>-102180.9453125</v>
      </c>
      <c r="G295">
        <v>-19584.349609375</v>
      </c>
    </row>
    <row r="296" spans="1:7" x14ac:dyDescent="0.35">
      <c r="A296" s="13">
        <v>44802</v>
      </c>
      <c r="B296">
        <v>2022</v>
      </c>
      <c r="C296" t="s">
        <v>181</v>
      </c>
      <c r="D296">
        <v>2022</v>
      </c>
      <c r="E296" t="s">
        <v>181</v>
      </c>
      <c r="F296">
        <v>-12907.505859375</v>
      </c>
      <c r="G296">
        <v>-15215.0478515625</v>
      </c>
    </row>
    <row r="297" spans="1:7" x14ac:dyDescent="0.35">
      <c r="A297" s="13">
        <v>44803</v>
      </c>
      <c r="B297">
        <v>2022</v>
      </c>
      <c r="C297" t="s">
        <v>181</v>
      </c>
      <c r="D297">
        <v>2022</v>
      </c>
      <c r="E297" t="s">
        <v>181</v>
      </c>
      <c r="F297">
        <v>-17399.28515625</v>
      </c>
      <c r="G297">
        <v>-10538.87646484375</v>
      </c>
    </row>
    <row r="298" spans="1:7" x14ac:dyDescent="0.35">
      <c r="A298" s="13">
        <v>44804</v>
      </c>
      <c r="B298">
        <v>2022</v>
      </c>
      <c r="C298" t="s">
        <v>181</v>
      </c>
      <c r="D298">
        <v>2022</v>
      </c>
      <c r="E298" t="s">
        <v>181</v>
      </c>
      <c r="F298">
        <v>-72593.40625</v>
      </c>
      <c r="G298">
        <v>-15931.83837890625</v>
      </c>
    </row>
    <row r="299" spans="1:7" x14ac:dyDescent="0.35">
      <c r="A299" s="13">
        <v>44805</v>
      </c>
      <c r="B299">
        <v>2022</v>
      </c>
      <c r="C299" t="s">
        <v>181</v>
      </c>
      <c r="D299">
        <v>2022</v>
      </c>
      <c r="E299" t="s">
        <v>181</v>
      </c>
      <c r="F299">
        <v>-67963.49609375</v>
      </c>
      <c r="G299">
        <v>-11747.06982421875</v>
      </c>
    </row>
    <row r="300" spans="1:7" x14ac:dyDescent="0.35">
      <c r="A300" s="13">
        <v>44806</v>
      </c>
      <c r="B300">
        <v>2022</v>
      </c>
      <c r="C300" t="s">
        <v>181</v>
      </c>
      <c r="D300">
        <v>2022</v>
      </c>
      <c r="E300" t="s">
        <v>181</v>
      </c>
      <c r="F300">
        <v>-55121.412109375</v>
      </c>
      <c r="G300">
        <v>-11693.23291015625</v>
      </c>
    </row>
    <row r="301" spans="1:7" x14ac:dyDescent="0.35">
      <c r="A301" s="13">
        <v>44807</v>
      </c>
      <c r="B301">
        <v>2022</v>
      </c>
      <c r="C301" t="s">
        <v>181</v>
      </c>
      <c r="D301">
        <v>2022</v>
      </c>
      <c r="E301" t="s">
        <v>181</v>
      </c>
      <c r="F301">
        <v>-64760.9609375</v>
      </c>
      <c r="G301">
        <v>-13674.98876953125</v>
      </c>
    </row>
    <row r="302" spans="1:7" x14ac:dyDescent="0.35">
      <c r="A302" s="13">
        <v>44808</v>
      </c>
      <c r="B302">
        <v>2022</v>
      </c>
      <c r="C302" t="s">
        <v>181</v>
      </c>
      <c r="D302">
        <v>2022</v>
      </c>
      <c r="E302" t="s">
        <v>181</v>
      </c>
      <c r="F302">
        <v>-42864.689453125</v>
      </c>
      <c r="G302">
        <v>-10638.974609375</v>
      </c>
    </row>
    <row r="303" spans="1:7" x14ac:dyDescent="0.35">
      <c r="A303" s="13">
        <v>44809</v>
      </c>
      <c r="B303">
        <v>2022</v>
      </c>
      <c r="C303" t="s">
        <v>181</v>
      </c>
      <c r="D303">
        <v>2022</v>
      </c>
      <c r="E303" t="s">
        <v>181</v>
      </c>
      <c r="F303">
        <v>239082.166015625</v>
      </c>
      <c r="G303">
        <v>1524.4560546875</v>
      </c>
    </row>
    <row r="304" spans="1:7" x14ac:dyDescent="0.35">
      <c r="A304" s="13">
        <v>44810</v>
      </c>
      <c r="B304">
        <v>2022</v>
      </c>
      <c r="C304" t="s">
        <v>181</v>
      </c>
      <c r="D304">
        <v>2022</v>
      </c>
      <c r="E304" t="s">
        <v>181</v>
      </c>
      <c r="F304">
        <v>659212.125</v>
      </c>
      <c r="G304">
        <v>56098.6572265625</v>
      </c>
    </row>
    <row r="305" spans="1:7" x14ac:dyDescent="0.35">
      <c r="A305" s="13">
        <v>44811</v>
      </c>
      <c r="B305">
        <v>2022</v>
      </c>
      <c r="C305" t="s">
        <v>181</v>
      </c>
      <c r="D305">
        <v>2022</v>
      </c>
      <c r="E305" t="s">
        <v>181</v>
      </c>
      <c r="F305">
        <v>292173.814453125</v>
      </c>
      <c r="G305">
        <v>161582.31640625</v>
      </c>
    </row>
    <row r="306" spans="1:7" x14ac:dyDescent="0.35">
      <c r="A306" s="13">
        <v>44812</v>
      </c>
      <c r="B306">
        <v>2022</v>
      </c>
      <c r="C306" t="s">
        <v>181</v>
      </c>
      <c r="D306">
        <v>2022</v>
      </c>
      <c r="E306" t="s">
        <v>181</v>
      </c>
      <c r="F306">
        <v>-18734.923828125</v>
      </c>
      <c r="G306">
        <v>119441.0966796875</v>
      </c>
    </row>
    <row r="307" spans="1:7" x14ac:dyDescent="0.35">
      <c r="A307" s="13">
        <v>44813</v>
      </c>
      <c r="B307">
        <v>2022</v>
      </c>
      <c r="C307" t="s">
        <v>181</v>
      </c>
      <c r="D307">
        <v>2022</v>
      </c>
      <c r="E307" t="s">
        <v>181</v>
      </c>
      <c r="F307">
        <v>-150130.921875</v>
      </c>
      <c r="G307">
        <v>16339.72509765625</v>
      </c>
    </row>
    <row r="308" spans="1:7" x14ac:dyDescent="0.35">
      <c r="A308" s="13">
        <v>44814</v>
      </c>
      <c r="B308">
        <v>2022</v>
      </c>
      <c r="C308" t="s">
        <v>181</v>
      </c>
      <c r="D308">
        <v>2022</v>
      </c>
      <c r="E308" t="s">
        <v>181</v>
      </c>
      <c r="F308">
        <v>-192683.978515625</v>
      </c>
      <c r="G308">
        <v>-64670.4130859375</v>
      </c>
    </row>
    <row r="309" spans="1:7" x14ac:dyDescent="0.35">
      <c r="A309" s="13">
        <v>44815</v>
      </c>
      <c r="B309">
        <v>2022</v>
      </c>
      <c r="C309" t="s">
        <v>181</v>
      </c>
      <c r="D309">
        <v>2022</v>
      </c>
      <c r="E309" t="s">
        <v>181</v>
      </c>
      <c r="F309">
        <v>-189766.705078125</v>
      </c>
      <c r="G309">
        <v>-82845.6708984375</v>
      </c>
    </row>
    <row r="310" spans="1:7" x14ac:dyDescent="0.35">
      <c r="A310" s="13">
        <v>44816</v>
      </c>
      <c r="B310">
        <v>2022</v>
      </c>
      <c r="C310" t="s">
        <v>181</v>
      </c>
      <c r="D310">
        <v>2022</v>
      </c>
      <c r="E310" t="s">
        <v>181</v>
      </c>
      <c r="F310">
        <v>-106431.595703125</v>
      </c>
      <c r="G310">
        <v>-61817.7255859375</v>
      </c>
    </row>
    <row r="311" spans="1:7" x14ac:dyDescent="0.35">
      <c r="A311" s="13">
        <v>44817</v>
      </c>
      <c r="B311">
        <v>2022</v>
      </c>
      <c r="C311" t="s">
        <v>181</v>
      </c>
      <c r="D311">
        <v>2022</v>
      </c>
      <c r="E311" t="s">
        <v>181</v>
      </c>
      <c r="F311">
        <v>-117213.126953125</v>
      </c>
      <c r="G311">
        <v>-38909.4482421875</v>
      </c>
    </row>
    <row r="312" spans="1:7" x14ac:dyDescent="0.35">
      <c r="A312" s="13">
        <v>44818</v>
      </c>
      <c r="B312">
        <v>2022</v>
      </c>
      <c r="C312" t="s">
        <v>181</v>
      </c>
      <c r="D312">
        <v>2022</v>
      </c>
      <c r="E312" t="s">
        <v>181</v>
      </c>
      <c r="F312">
        <v>-101974.91015625</v>
      </c>
      <c r="G312">
        <v>-4925.79638671875</v>
      </c>
    </row>
    <row r="313" spans="1:7" x14ac:dyDescent="0.35">
      <c r="A313" s="13">
        <v>44819</v>
      </c>
      <c r="B313">
        <v>2022</v>
      </c>
      <c r="C313" t="s">
        <v>2</v>
      </c>
      <c r="D313">
        <v>2022</v>
      </c>
      <c r="E313" t="s">
        <v>181</v>
      </c>
      <c r="F313">
        <v>-83764.703125</v>
      </c>
      <c r="G313">
        <v>-23275.09521484375</v>
      </c>
    </row>
    <row r="314" spans="1:7" x14ac:dyDescent="0.35">
      <c r="A314" s="13">
        <v>44820</v>
      </c>
      <c r="B314">
        <v>2022</v>
      </c>
      <c r="C314" t="s">
        <v>2</v>
      </c>
      <c r="D314">
        <v>2022</v>
      </c>
      <c r="E314" t="s">
        <v>181</v>
      </c>
      <c r="F314">
        <v>-115757.388671875</v>
      </c>
      <c r="G314">
        <v>-30084.4326171875</v>
      </c>
    </row>
    <row r="315" spans="1:7" x14ac:dyDescent="0.35">
      <c r="A315" s="13">
        <v>44821</v>
      </c>
      <c r="B315">
        <v>2022</v>
      </c>
      <c r="C315" t="s">
        <v>2</v>
      </c>
      <c r="D315">
        <v>2022</v>
      </c>
      <c r="E315" t="s">
        <v>181</v>
      </c>
      <c r="F315">
        <v>-110423.564453125</v>
      </c>
      <c r="G315">
        <v>-28721.1533203125</v>
      </c>
    </row>
    <row r="316" spans="1:7" x14ac:dyDescent="0.35">
      <c r="A316" s="13">
        <v>44822</v>
      </c>
      <c r="B316">
        <v>2022</v>
      </c>
      <c r="C316" t="s">
        <v>2</v>
      </c>
      <c r="D316">
        <v>2022</v>
      </c>
      <c r="E316" t="s">
        <v>181</v>
      </c>
      <c r="F316">
        <v>-91129.69921875</v>
      </c>
      <c r="G316">
        <v>-25736.51806640625</v>
      </c>
    </row>
    <row r="317" spans="1:7" x14ac:dyDescent="0.35">
      <c r="A317" s="13">
        <v>44823</v>
      </c>
      <c r="B317">
        <v>2022</v>
      </c>
      <c r="C317" t="s">
        <v>2</v>
      </c>
      <c r="D317">
        <v>2022</v>
      </c>
      <c r="E317" t="s">
        <v>181</v>
      </c>
      <c r="F317">
        <v>-85925.009765625</v>
      </c>
      <c r="G317">
        <v>-21728.79150390625</v>
      </c>
    </row>
    <row r="318" spans="1:7" x14ac:dyDescent="0.35">
      <c r="A318" s="13">
        <v>44824</v>
      </c>
      <c r="B318">
        <v>2022</v>
      </c>
      <c r="C318" t="s">
        <v>2</v>
      </c>
      <c r="D318">
        <v>2022</v>
      </c>
      <c r="E318" t="s">
        <v>181</v>
      </c>
      <c r="F318">
        <v>-79634.78515625</v>
      </c>
      <c r="G318">
        <v>-17437.70654296875</v>
      </c>
    </row>
    <row r="319" spans="1:7" x14ac:dyDescent="0.35">
      <c r="A319" s="13">
        <v>44825</v>
      </c>
      <c r="B319">
        <v>2022</v>
      </c>
      <c r="C319" t="s">
        <v>2</v>
      </c>
      <c r="D319">
        <v>2022</v>
      </c>
      <c r="E319" t="s">
        <v>181</v>
      </c>
      <c r="F319">
        <v>-54426.271484375</v>
      </c>
      <c r="G319">
        <v>-16351.49560546875</v>
      </c>
    </row>
    <row r="320" spans="1:7" x14ac:dyDescent="0.35">
      <c r="A320" s="13">
        <v>44826</v>
      </c>
      <c r="B320">
        <v>2022</v>
      </c>
      <c r="C320" t="s">
        <v>2</v>
      </c>
      <c r="D320">
        <v>2022</v>
      </c>
      <c r="E320" t="s">
        <v>181</v>
      </c>
      <c r="F320">
        <v>21330.748046875</v>
      </c>
      <c r="G320">
        <v>-12425.0478515625</v>
      </c>
    </row>
    <row r="321" spans="1:7" x14ac:dyDescent="0.35">
      <c r="A321" s="13">
        <v>44827</v>
      </c>
      <c r="B321">
        <v>2022</v>
      </c>
      <c r="C321" t="s">
        <v>2</v>
      </c>
      <c r="D321">
        <v>2022</v>
      </c>
      <c r="E321" t="s">
        <v>181</v>
      </c>
      <c r="F321">
        <v>183585.12109375</v>
      </c>
      <c r="G321">
        <v>-2141.06201171875</v>
      </c>
    </row>
    <row r="322" spans="1:7" x14ac:dyDescent="0.35">
      <c r="A322" s="13">
        <v>44828</v>
      </c>
      <c r="B322">
        <v>2022</v>
      </c>
      <c r="C322" t="s">
        <v>2</v>
      </c>
      <c r="D322">
        <v>2022</v>
      </c>
      <c r="E322" t="s">
        <v>181</v>
      </c>
      <c r="F322">
        <v>66524.73046875</v>
      </c>
      <c r="G322">
        <v>-2354.2763671875</v>
      </c>
    </row>
    <row r="323" spans="1:7" x14ac:dyDescent="0.35">
      <c r="A323" s="13">
        <v>44829</v>
      </c>
      <c r="B323">
        <v>2022</v>
      </c>
      <c r="C323" t="s">
        <v>2</v>
      </c>
      <c r="D323">
        <v>2022</v>
      </c>
      <c r="E323" t="s">
        <v>181</v>
      </c>
      <c r="F323">
        <v>-31064.3125</v>
      </c>
      <c r="G323">
        <v>-1091.22119140625</v>
      </c>
    </row>
    <row r="324" spans="1:7" x14ac:dyDescent="0.35">
      <c r="A324" s="13">
        <v>44830</v>
      </c>
      <c r="B324">
        <v>2022</v>
      </c>
      <c r="C324" t="s">
        <v>2</v>
      </c>
      <c r="D324">
        <v>2022</v>
      </c>
      <c r="E324" t="s">
        <v>181</v>
      </c>
      <c r="F324">
        <v>-93336.6796875</v>
      </c>
      <c r="G324">
        <v>-5366.8701171875</v>
      </c>
    </row>
    <row r="325" spans="1:7" x14ac:dyDescent="0.35">
      <c r="A325" s="13">
        <v>44831</v>
      </c>
      <c r="B325">
        <v>2022</v>
      </c>
      <c r="C325" t="s">
        <v>2</v>
      </c>
      <c r="D325">
        <v>2022</v>
      </c>
      <c r="E325" t="s">
        <v>181</v>
      </c>
      <c r="F325">
        <v>-110083.01171875</v>
      </c>
      <c r="G325">
        <v>-8003.15087890625</v>
      </c>
    </row>
    <row r="326" spans="1:7" x14ac:dyDescent="0.35">
      <c r="A326" s="13">
        <v>44832</v>
      </c>
      <c r="B326">
        <v>2022</v>
      </c>
      <c r="C326" t="s">
        <v>2</v>
      </c>
      <c r="D326">
        <v>2022</v>
      </c>
      <c r="E326" t="s">
        <v>181</v>
      </c>
      <c r="F326">
        <v>-84485.55078125</v>
      </c>
      <c r="G326">
        <v>-7399.13037109375</v>
      </c>
    </row>
    <row r="327" spans="1:7" x14ac:dyDescent="0.35">
      <c r="A327" s="13">
        <v>44833</v>
      </c>
      <c r="B327">
        <v>2022</v>
      </c>
      <c r="C327" t="s">
        <v>2</v>
      </c>
      <c r="D327">
        <v>2022</v>
      </c>
      <c r="E327" t="s">
        <v>181</v>
      </c>
      <c r="F327">
        <v>-71668.8671875</v>
      </c>
      <c r="G327">
        <v>-6101.400390625</v>
      </c>
    </row>
    <row r="328" spans="1:7" x14ac:dyDescent="0.35">
      <c r="A328" s="13">
        <v>44834</v>
      </c>
      <c r="B328">
        <v>2022</v>
      </c>
      <c r="C328" t="s">
        <v>2</v>
      </c>
      <c r="D328">
        <v>2022</v>
      </c>
      <c r="E328" t="s">
        <v>181</v>
      </c>
      <c r="F328">
        <v>-65290.44921875</v>
      </c>
      <c r="G328">
        <v>-7859.1435546875</v>
      </c>
    </row>
    <row r="329" spans="1:7" x14ac:dyDescent="0.35">
      <c r="A329" s="13">
        <v>44835</v>
      </c>
      <c r="B329">
        <v>2022</v>
      </c>
      <c r="C329" t="s">
        <v>2</v>
      </c>
      <c r="D329">
        <v>2023</v>
      </c>
      <c r="E329" t="s">
        <v>2</v>
      </c>
      <c r="F329">
        <v>-68746.66015625</v>
      </c>
      <c r="G329">
        <v>-8714.63427734375</v>
      </c>
    </row>
    <row r="330" spans="1:7" x14ac:dyDescent="0.35">
      <c r="A330" s="13">
        <v>44836</v>
      </c>
      <c r="B330">
        <v>2022</v>
      </c>
      <c r="C330" t="s">
        <v>2</v>
      </c>
      <c r="D330">
        <v>2023</v>
      </c>
      <c r="E330" t="s">
        <v>2</v>
      </c>
      <c r="F330">
        <v>-57062.833984375</v>
      </c>
      <c r="G330">
        <v>-7937.33837890625</v>
      </c>
    </row>
    <row r="331" spans="1:7" x14ac:dyDescent="0.35">
      <c r="A331" s="13">
        <v>44837</v>
      </c>
      <c r="B331">
        <v>2022</v>
      </c>
      <c r="C331" t="s">
        <v>2</v>
      </c>
      <c r="D331">
        <v>2023</v>
      </c>
      <c r="E331" t="s">
        <v>2</v>
      </c>
      <c r="F331">
        <v>-22709.185546875</v>
      </c>
      <c r="G331">
        <v>-5527.703125</v>
      </c>
    </row>
    <row r="332" spans="1:7" x14ac:dyDescent="0.35">
      <c r="A332" s="13">
        <v>44838</v>
      </c>
      <c r="B332">
        <v>2022</v>
      </c>
      <c r="C332" t="s">
        <v>2</v>
      </c>
      <c r="D332">
        <v>2023</v>
      </c>
      <c r="E332" t="s">
        <v>2</v>
      </c>
      <c r="F332">
        <v>-47074.169921875</v>
      </c>
      <c r="G332">
        <v>-6928.58154296875</v>
      </c>
    </row>
    <row r="333" spans="1:7" x14ac:dyDescent="0.35">
      <c r="A333" s="13">
        <v>44839</v>
      </c>
      <c r="B333">
        <v>2022</v>
      </c>
      <c r="C333" t="s">
        <v>2</v>
      </c>
      <c r="D333">
        <v>2023</v>
      </c>
      <c r="E333" t="s">
        <v>2</v>
      </c>
      <c r="F333">
        <v>-19455.037109375</v>
      </c>
      <c r="G333">
        <v>-7382.890625</v>
      </c>
    </row>
    <row r="334" spans="1:7" x14ac:dyDescent="0.35">
      <c r="A334" s="13">
        <v>44840</v>
      </c>
      <c r="B334">
        <v>2022</v>
      </c>
      <c r="C334" t="s">
        <v>2</v>
      </c>
      <c r="D334">
        <v>2023</v>
      </c>
      <c r="E334" t="s">
        <v>2</v>
      </c>
      <c r="F334">
        <v>-29831.427734375</v>
      </c>
      <c r="G334">
        <v>-8780.88525390625</v>
      </c>
    </row>
    <row r="335" spans="1:7" x14ac:dyDescent="0.35">
      <c r="A335" s="13">
        <v>44841</v>
      </c>
      <c r="B335">
        <v>2022</v>
      </c>
      <c r="C335" t="s">
        <v>2</v>
      </c>
      <c r="D335">
        <v>2023</v>
      </c>
      <c r="E335" t="s">
        <v>2</v>
      </c>
      <c r="F335">
        <v>-40138.9296875</v>
      </c>
      <c r="G335">
        <v>-12324.7041015625</v>
      </c>
    </row>
    <row r="336" spans="1:7" x14ac:dyDescent="0.35">
      <c r="A336" s="13">
        <v>44842</v>
      </c>
      <c r="B336">
        <v>2022</v>
      </c>
      <c r="C336" t="s">
        <v>2</v>
      </c>
      <c r="D336">
        <v>2023</v>
      </c>
      <c r="E336" t="s">
        <v>2</v>
      </c>
      <c r="F336">
        <v>-28058.759765625</v>
      </c>
      <c r="G336">
        <v>-2871.8115234375</v>
      </c>
    </row>
    <row r="337" spans="1:7" x14ac:dyDescent="0.35">
      <c r="A337" s="13">
        <v>44843</v>
      </c>
      <c r="B337">
        <v>2022</v>
      </c>
      <c r="C337" t="s">
        <v>2</v>
      </c>
      <c r="D337">
        <v>2023</v>
      </c>
      <c r="E337" t="s">
        <v>2</v>
      </c>
      <c r="F337">
        <v>-34984.021484375</v>
      </c>
      <c r="G337">
        <v>0</v>
      </c>
    </row>
    <row r="338" spans="1:7" x14ac:dyDescent="0.35">
      <c r="A338" s="13">
        <v>44844</v>
      </c>
      <c r="B338">
        <v>2022</v>
      </c>
      <c r="C338" t="s">
        <v>2</v>
      </c>
      <c r="D338">
        <v>2023</v>
      </c>
      <c r="E338" t="s">
        <v>2</v>
      </c>
      <c r="F338">
        <v>-29549.65625</v>
      </c>
      <c r="G338">
        <v>0</v>
      </c>
    </row>
    <row r="339" spans="1:7" x14ac:dyDescent="0.35">
      <c r="A339" s="13">
        <v>44845</v>
      </c>
      <c r="B339">
        <v>2022</v>
      </c>
      <c r="C339" t="s">
        <v>2</v>
      </c>
      <c r="D339">
        <v>2023</v>
      </c>
      <c r="E339" t="s">
        <v>2</v>
      </c>
      <c r="F339">
        <v>-24152.87109375</v>
      </c>
      <c r="G339">
        <v>0</v>
      </c>
    </row>
    <row r="340" spans="1:7" x14ac:dyDescent="0.35">
      <c r="A340" s="13">
        <v>44846</v>
      </c>
      <c r="B340">
        <v>2022</v>
      </c>
      <c r="C340" t="s">
        <v>2</v>
      </c>
      <c r="D340">
        <v>2023</v>
      </c>
      <c r="E340" t="s">
        <v>2</v>
      </c>
      <c r="F340">
        <v>-29792.431640625</v>
      </c>
      <c r="G340">
        <v>0</v>
      </c>
    </row>
    <row r="341" spans="1:7" x14ac:dyDescent="0.35">
      <c r="A341" s="13">
        <v>44847</v>
      </c>
      <c r="B341">
        <v>2022</v>
      </c>
      <c r="C341" t="s">
        <v>2</v>
      </c>
      <c r="D341">
        <v>2023</v>
      </c>
      <c r="E341" t="s">
        <v>2</v>
      </c>
      <c r="F341">
        <v>-8376.89453125</v>
      </c>
      <c r="G341">
        <v>0</v>
      </c>
    </row>
    <row r="342" spans="1:7" x14ac:dyDescent="0.35">
      <c r="A342" s="13">
        <v>44848</v>
      </c>
      <c r="B342">
        <v>2022</v>
      </c>
      <c r="C342" t="s">
        <v>2</v>
      </c>
      <c r="D342">
        <v>2023</v>
      </c>
      <c r="E342" t="s">
        <v>2</v>
      </c>
      <c r="F342">
        <v>-22527.544921875</v>
      </c>
      <c r="G342">
        <v>0</v>
      </c>
    </row>
    <row r="343" spans="1:7" x14ac:dyDescent="0.35">
      <c r="A343" s="13">
        <v>44849</v>
      </c>
      <c r="B343">
        <v>2022</v>
      </c>
      <c r="C343" t="s">
        <v>2</v>
      </c>
      <c r="D343">
        <v>2023</v>
      </c>
      <c r="E343" t="s">
        <v>2</v>
      </c>
      <c r="F343">
        <v>-31929.224609375</v>
      </c>
      <c r="G343">
        <v>0</v>
      </c>
    </row>
    <row r="344" spans="1:7" x14ac:dyDescent="0.35">
      <c r="A344" s="13">
        <v>44850</v>
      </c>
      <c r="B344">
        <v>2022</v>
      </c>
      <c r="C344" t="s">
        <v>2</v>
      </c>
      <c r="D344">
        <v>2023</v>
      </c>
      <c r="E344" t="s">
        <v>2</v>
      </c>
      <c r="F344">
        <v>-8777.078125</v>
      </c>
      <c r="G344">
        <v>0</v>
      </c>
    </row>
    <row r="345" spans="1:7" x14ac:dyDescent="0.35">
      <c r="A345" s="13">
        <v>44851</v>
      </c>
      <c r="B345">
        <v>2022</v>
      </c>
      <c r="C345" t="s">
        <v>2</v>
      </c>
      <c r="D345">
        <v>2023</v>
      </c>
      <c r="E345" t="s">
        <v>2</v>
      </c>
      <c r="F345">
        <v>-863.21875</v>
      </c>
      <c r="G345">
        <v>0</v>
      </c>
    </row>
    <row r="346" spans="1:7" x14ac:dyDescent="0.35">
      <c r="A346" s="13">
        <v>44852</v>
      </c>
      <c r="B346">
        <v>2022</v>
      </c>
      <c r="C346" t="s">
        <v>2</v>
      </c>
      <c r="D346">
        <v>2023</v>
      </c>
      <c r="E346" t="s">
        <v>2</v>
      </c>
      <c r="F346">
        <v>2175.5390625</v>
      </c>
      <c r="G346">
        <v>0</v>
      </c>
    </row>
    <row r="347" spans="1:7" x14ac:dyDescent="0.35">
      <c r="A347" s="13">
        <v>44853</v>
      </c>
      <c r="B347">
        <v>2022</v>
      </c>
      <c r="C347" t="s">
        <v>2</v>
      </c>
      <c r="D347">
        <v>2023</v>
      </c>
      <c r="E347" t="s">
        <v>2</v>
      </c>
      <c r="F347">
        <v>6358.302734375</v>
      </c>
      <c r="G347">
        <v>0</v>
      </c>
    </row>
    <row r="348" spans="1:7" x14ac:dyDescent="0.35">
      <c r="A348" s="13">
        <v>44854</v>
      </c>
      <c r="B348">
        <v>2022</v>
      </c>
      <c r="C348" t="s">
        <v>2</v>
      </c>
      <c r="D348">
        <v>2023</v>
      </c>
      <c r="E348" t="s">
        <v>2</v>
      </c>
      <c r="F348">
        <v>-7049.03125</v>
      </c>
      <c r="G348">
        <v>0</v>
      </c>
    </row>
    <row r="349" spans="1:7" x14ac:dyDescent="0.35">
      <c r="A349" s="13">
        <v>44855</v>
      </c>
      <c r="B349">
        <v>2022</v>
      </c>
      <c r="C349" t="s">
        <v>2</v>
      </c>
      <c r="D349">
        <v>2023</v>
      </c>
      <c r="E349" t="s">
        <v>2</v>
      </c>
      <c r="F349">
        <v>-3003.783203125</v>
      </c>
      <c r="G349">
        <v>0</v>
      </c>
    </row>
    <row r="350" spans="1:7" x14ac:dyDescent="0.35">
      <c r="A350" s="13">
        <v>44856</v>
      </c>
      <c r="B350">
        <v>2022</v>
      </c>
      <c r="C350" t="s">
        <v>2</v>
      </c>
      <c r="D350">
        <v>2023</v>
      </c>
      <c r="E350" t="s">
        <v>2</v>
      </c>
      <c r="F350">
        <v>-5347.978515625</v>
      </c>
      <c r="G350">
        <v>0</v>
      </c>
    </row>
    <row r="351" spans="1:7" x14ac:dyDescent="0.35">
      <c r="A351" s="13">
        <v>44857</v>
      </c>
      <c r="B351">
        <v>2022</v>
      </c>
      <c r="C351" t="s">
        <v>2</v>
      </c>
      <c r="D351">
        <v>2023</v>
      </c>
      <c r="E351" t="s">
        <v>2</v>
      </c>
      <c r="F351">
        <v>-18079.98828125</v>
      </c>
      <c r="G351">
        <v>0</v>
      </c>
    </row>
    <row r="352" spans="1:7" x14ac:dyDescent="0.35">
      <c r="A352" s="13">
        <v>44858</v>
      </c>
      <c r="B352">
        <v>2022</v>
      </c>
      <c r="C352" t="s">
        <v>2</v>
      </c>
      <c r="D352">
        <v>2023</v>
      </c>
      <c r="E352" t="s">
        <v>2</v>
      </c>
      <c r="F352">
        <v>-3712.779296875</v>
      </c>
      <c r="G352">
        <v>0</v>
      </c>
    </row>
    <row r="353" spans="1:7" x14ac:dyDescent="0.35">
      <c r="A353" s="13">
        <v>44859</v>
      </c>
      <c r="B353">
        <v>2022</v>
      </c>
      <c r="C353" t="s">
        <v>2</v>
      </c>
      <c r="D353">
        <v>2023</v>
      </c>
      <c r="E353" t="s">
        <v>2</v>
      </c>
      <c r="F353">
        <v>-3023.583984375</v>
      </c>
      <c r="G353">
        <v>0</v>
      </c>
    </row>
    <row r="354" spans="1:7" x14ac:dyDescent="0.35">
      <c r="A354" s="13">
        <v>44860</v>
      </c>
      <c r="B354">
        <v>2022</v>
      </c>
      <c r="C354" t="s">
        <v>2</v>
      </c>
      <c r="D354">
        <v>2023</v>
      </c>
      <c r="E354" t="s">
        <v>2</v>
      </c>
      <c r="F354">
        <v>53992.61328125</v>
      </c>
      <c r="G354">
        <v>0</v>
      </c>
    </row>
    <row r="355" spans="1:7" x14ac:dyDescent="0.35">
      <c r="A355" s="13">
        <v>44861</v>
      </c>
      <c r="B355">
        <v>2022</v>
      </c>
      <c r="C355" t="s">
        <v>2</v>
      </c>
      <c r="D355">
        <v>2023</v>
      </c>
      <c r="E355" t="s">
        <v>2</v>
      </c>
      <c r="F355">
        <v>103.94921875</v>
      </c>
      <c r="G355">
        <v>0</v>
      </c>
    </row>
    <row r="356" spans="1:7" x14ac:dyDescent="0.35">
      <c r="A356" s="13">
        <v>44862</v>
      </c>
      <c r="B356">
        <v>2022</v>
      </c>
      <c r="C356" t="s">
        <v>2</v>
      </c>
      <c r="D356">
        <v>2023</v>
      </c>
      <c r="E356" t="s">
        <v>2</v>
      </c>
      <c r="F356">
        <v>-25968.455078125</v>
      </c>
      <c r="G356">
        <v>0</v>
      </c>
    </row>
    <row r="357" spans="1:7" x14ac:dyDescent="0.35">
      <c r="A357" s="13">
        <v>44863</v>
      </c>
      <c r="B357">
        <v>2022</v>
      </c>
      <c r="C357" t="s">
        <v>2</v>
      </c>
      <c r="D357">
        <v>2023</v>
      </c>
      <c r="E357" t="s">
        <v>2</v>
      </c>
      <c r="F357">
        <v>-8379.462890625</v>
      </c>
      <c r="G357">
        <v>0</v>
      </c>
    </row>
    <row r="358" spans="1:7" x14ac:dyDescent="0.35">
      <c r="A358" s="13">
        <v>44864</v>
      </c>
      <c r="B358">
        <v>2022</v>
      </c>
      <c r="C358" t="s">
        <v>2</v>
      </c>
      <c r="D358">
        <v>2023</v>
      </c>
      <c r="E358" t="s">
        <v>2</v>
      </c>
      <c r="F358">
        <v>-11842.98046875</v>
      </c>
      <c r="G358">
        <v>0</v>
      </c>
    </row>
    <row r="359" spans="1:7" x14ac:dyDescent="0.35">
      <c r="A359" s="13">
        <v>44865</v>
      </c>
      <c r="B359">
        <v>2022</v>
      </c>
      <c r="C359" t="s">
        <v>2</v>
      </c>
      <c r="D359">
        <v>2023</v>
      </c>
      <c r="E359" t="s">
        <v>2</v>
      </c>
      <c r="F359">
        <v>22396.740234375</v>
      </c>
      <c r="G359">
        <v>0</v>
      </c>
    </row>
    <row r="360" spans="1:7" x14ac:dyDescent="0.35">
      <c r="A360" s="13">
        <v>44866</v>
      </c>
      <c r="B360">
        <v>2022</v>
      </c>
      <c r="C360" t="s">
        <v>2</v>
      </c>
      <c r="D360">
        <v>2023</v>
      </c>
      <c r="E360" t="s">
        <v>2</v>
      </c>
      <c r="F360">
        <v>19014.22265625</v>
      </c>
      <c r="G360">
        <v>0</v>
      </c>
    </row>
    <row r="361" spans="1:7" x14ac:dyDescent="0.35">
      <c r="A361" s="13">
        <v>44867</v>
      </c>
      <c r="B361">
        <v>2022</v>
      </c>
      <c r="C361" t="s">
        <v>2</v>
      </c>
      <c r="D361">
        <v>2023</v>
      </c>
      <c r="E361" t="s">
        <v>2</v>
      </c>
      <c r="F361">
        <v>-4672.490234375</v>
      </c>
      <c r="G361">
        <v>0</v>
      </c>
    </row>
    <row r="362" spans="1:7" x14ac:dyDescent="0.35">
      <c r="A362" s="13">
        <v>44868</v>
      </c>
      <c r="B362">
        <v>2022</v>
      </c>
      <c r="C362" t="s">
        <v>2</v>
      </c>
      <c r="D362">
        <v>2023</v>
      </c>
      <c r="E362" t="s">
        <v>2</v>
      </c>
      <c r="F362">
        <v>-10198.115234375</v>
      </c>
      <c r="G362">
        <v>0</v>
      </c>
    </row>
    <row r="363" spans="1:7" x14ac:dyDescent="0.35">
      <c r="A363" s="13">
        <v>44869</v>
      </c>
      <c r="B363">
        <v>2022</v>
      </c>
      <c r="C363" t="s">
        <v>2</v>
      </c>
      <c r="D363">
        <v>2023</v>
      </c>
      <c r="E363" t="s">
        <v>2</v>
      </c>
      <c r="F363">
        <v>-22824.6484375</v>
      </c>
      <c r="G363">
        <v>0</v>
      </c>
    </row>
    <row r="364" spans="1:7" x14ac:dyDescent="0.35">
      <c r="A364" s="13">
        <v>44870</v>
      </c>
      <c r="B364">
        <v>2022</v>
      </c>
      <c r="C364" t="s">
        <v>2</v>
      </c>
      <c r="D364">
        <v>2023</v>
      </c>
      <c r="E364" t="s">
        <v>2</v>
      </c>
      <c r="F364">
        <v>-3474.943359375</v>
      </c>
      <c r="G364">
        <v>0</v>
      </c>
    </row>
    <row r="365" spans="1:7" x14ac:dyDescent="0.35">
      <c r="A365" s="13">
        <v>44871</v>
      </c>
      <c r="B365">
        <v>2022</v>
      </c>
      <c r="C365" t="s">
        <v>2</v>
      </c>
      <c r="D365">
        <v>2023</v>
      </c>
      <c r="E365" t="s">
        <v>2</v>
      </c>
      <c r="F365">
        <v>-6152.404296875</v>
      </c>
      <c r="G365">
        <v>0</v>
      </c>
    </row>
    <row r="366" spans="1:7" x14ac:dyDescent="0.35">
      <c r="A366" s="13">
        <v>44872</v>
      </c>
      <c r="B366">
        <v>2022</v>
      </c>
      <c r="C366" t="s">
        <v>2</v>
      </c>
      <c r="D366">
        <v>2023</v>
      </c>
      <c r="E366" t="s">
        <v>2</v>
      </c>
      <c r="F366">
        <v>-13113.564453125</v>
      </c>
      <c r="G366">
        <v>0</v>
      </c>
    </row>
    <row r="367" spans="1:7" x14ac:dyDescent="0.35">
      <c r="A367" s="13">
        <v>44873</v>
      </c>
      <c r="B367">
        <v>2022</v>
      </c>
      <c r="C367" t="s">
        <v>2</v>
      </c>
      <c r="D367">
        <v>2023</v>
      </c>
      <c r="E367" t="s">
        <v>2</v>
      </c>
      <c r="F367">
        <v>-22144.87109375</v>
      </c>
      <c r="G367">
        <v>0</v>
      </c>
    </row>
    <row r="368" spans="1:7" x14ac:dyDescent="0.35">
      <c r="A368" s="13">
        <v>44874</v>
      </c>
      <c r="B368">
        <v>2022</v>
      </c>
      <c r="C368" t="s">
        <v>2</v>
      </c>
      <c r="D368">
        <v>2023</v>
      </c>
      <c r="E368" t="s">
        <v>2</v>
      </c>
      <c r="F368">
        <v>-20533.064453125</v>
      </c>
      <c r="G368">
        <v>0</v>
      </c>
    </row>
    <row r="369" spans="1:7" x14ac:dyDescent="0.35">
      <c r="A369" s="13">
        <v>44875</v>
      </c>
      <c r="B369">
        <v>2022</v>
      </c>
      <c r="C369" t="s">
        <v>2</v>
      </c>
      <c r="D369">
        <v>2023</v>
      </c>
      <c r="E369" t="s">
        <v>2</v>
      </c>
      <c r="F369">
        <v>-30399.419921875</v>
      </c>
      <c r="G369">
        <v>0</v>
      </c>
    </row>
    <row r="370" spans="1:7" x14ac:dyDescent="0.35">
      <c r="A370" s="13">
        <v>44876</v>
      </c>
      <c r="B370">
        <v>2022</v>
      </c>
      <c r="C370" t="s">
        <v>2</v>
      </c>
      <c r="D370">
        <v>2023</v>
      </c>
      <c r="E370" t="s">
        <v>2</v>
      </c>
      <c r="F370">
        <v>1694.28515625</v>
      </c>
      <c r="G370">
        <v>0</v>
      </c>
    </row>
    <row r="371" spans="1:7" x14ac:dyDescent="0.35">
      <c r="A371" s="13">
        <v>44877</v>
      </c>
      <c r="B371">
        <v>2022</v>
      </c>
      <c r="C371" t="s">
        <v>2</v>
      </c>
      <c r="D371">
        <v>2023</v>
      </c>
      <c r="E371" t="s">
        <v>2</v>
      </c>
      <c r="F371">
        <v>48554.931640625</v>
      </c>
      <c r="G371">
        <v>417.14111328125</v>
      </c>
    </row>
    <row r="372" spans="1:7" x14ac:dyDescent="0.35">
      <c r="A372" s="13">
        <v>44878</v>
      </c>
      <c r="B372">
        <v>2022</v>
      </c>
      <c r="C372" t="s">
        <v>2</v>
      </c>
      <c r="D372">
        <v>2023</v>
      </c>
      <c r="E372" t="s">
        <v>2</v>
      </c>
      <c r="F372">
        <v>-3654.1953125</v>
      </c>
      <c r="G372">
        <v>662.63623046875</v>
      </c>
    </row>
    <row r="373" spans="1:7" x14ac:dyDescent="0.35">
      <c r="A373" s="13">
        <v>44879</v>
      </c>
      <c r="B373">
        <v>2022</v>
      </c>
      <c r="C373" t="s">
        <v>2</v>
      </c>
      <c r="D373">
        <v>2023</v>
      </c>
      <c r="E373" t="s">
        <v>2</v>
      </c>
      <c r="F373">
        <v>-14833.416015625</v>
      </c>
      <c r="G373">
        <v>-675.005859375</v>
      </c>
    </row>
    <row r="374" spans="1:7" x14ac:dyDescent="0.35">
      <c r="A374" s="13">
        <v>44880</v>
      </c>
      <c r="B374">
        <v>2022</v>
      </c>
      <c r="C374" t="s">
        <v>2</v>
      </c>
      <c r="D374">
        <v>2023</v>
      </c>
      <c r="E374" t="s">
        <v>2</v>
      </c>
      <c r="F374">
        <v>-5685.107421875</v>
      </c>
      <c r="G374">
        <v>235.1220703125</v>
      </c>
    </row>
    <row r="375" spans="1:7" x14ac:dyDescent="0.35">
      <c r="A375" s="13">
        <v>44881</v>
      </c>
      <c r="B375">
        <v>2022</v>
      </c>
      <c r="C375" t="s">
        <v>2</v>
      </c>
      <c r="D375">
        <v>2023</v>
      </c>
      <c r="E375" t="s">
        <v>2</v>
      </c>
      <c r="F375">
        <v>-4625.875</v>
      </c>
      <c r="G375">
        <v>0</v>
      </c>
    </row>
    <row r="376" spans="1:7" x14ac:dyDescent="0.35">
      <c r="A376" s="13">
        <v>44882</v>
      </c>
      <c r="B376">
        <v>2022</v>
      </c>
      <c r="C376" t="s">
        <v>2</v>
      </c>
      <c r="D376">
        <v>2023</v>
      </c>
      <c r="E376" t="s">
        <v>2</v>
      </c>
      <c r="F376">
        <v>4081.47265625</v>
      </c>
      <c r="G376">
        <v>1026.52978515625</v>
      </c>
    </row>
    <row r="377" spans="1:7" x14ac:dyDescent="0.35">
      <c r="A377" s="13">
        <v>44883</v>
      </c>
      <c r="B377">
        <v>2022</v>
      </c>
      <c r="C377" t="s">
        <v>2</v>
      </c>
      <c r="D377">
        <v>2023</v>
      </c>
      <c r="E377" t="s">
        <v>2</v>
      </c>
      <c r="F377">
        <v>-2007.06640625</v>
      </c>
      <c r="G377">
        <v>1464.63720703125</v>
      </c>
    </row>
    <row r="378" spans="1:7" x14ac:dyDescent="0.35">
      <c r="A378" s="13">
        <v>44884</v>
      </c>
      <c r="B378">
        <v>2022</v>
      </c>
      <c r="C378" t="s">
        <v>2</v>
      </c>
      <c r="D378">
        <v>2023</v>
      </c>
      <c r="E378" t="s">
        <v>2</v>
      </c>
      <c r="F378">
        <v>-14132.740234375</v>
      </c>
      <c r="G378">
        <v>-1275.01171875</v>
      </c>
    </row>
    <row r="379" spans="1:7" x14ac:dyDescent="0.35">
      <c r="A379" s="13">
        <v>44885</v>
      </c>
      <c r="B379">
        <v>2022</v>
      </c>
      <c r="C379" t="s">
        <v>2</v>
      </c>
      <c r="D379">
        <v>2023</v>
      </c>
      <c r="E379" t="s">
        <v>2</v>
      </c>
      <c r="F379">
        <v>-2035.666015625</v>
      </c>
      <c r="G379">
        <v>-1067.5458984375</v>
      </c>
    </row>
    <row r="380" spans="1:7" x14ac:dyDescent="0.35">
      <c r="A380" s="13">
        <v>44886</v>
      </c>
      <c r="B380">
        <v>2022</v>
      </c>
      <c r="C380" t="s">
        <v>2</v>
      </c>
      <c r="D380">
        <v>2023</v>
      </c>
      <c r="E380" t="s">
        <v>2</v>
      </c>
      <c r="F380">
        <v>-20589.55859375</v>
      </c>
      <c r="G380">
        <v>3570.4453125</v>
      </c>
    </row>
    <row r="381" spans="1:7" x14ac:dyDescent="0.35">
      <c r="A381" s="13">
        <v>44887</v>
      </c>
      <c r="B381">
        <v>2022</v>
      </c>
      <c r="C381" t="s">
        <v>2</v>
      </c>
      <c r="D381">
        <v>2023</v>
      </c>
      <c r="E381" t="s">
        <v>2</v>
      </c>
      <c r="F381">
        <v>-9154.681640625</v>
      </c>
      <c r="G381">
        <v>1221.033203125</v>
      </c>
    </row>
    <row r="382" spans="1:7" x14ac:dyDescent="0.35">
      <c r="A382" s="13">
        <v>44888</v>
      </c>
      <c r="B382">
        <v>2022</v>
      </c>
      <c r="C382" t="s">
        <v>2</v>
      </c>
      <c r="D382">
        <v>2023</v>
      </c>
      <c r="E382" t="s">
        <v>2</v>
      </c>
      <c r="F382">
        <v>-7792.4609375</v>
      </c>
      <c r="G382">
        <v>-1296.37548828125</v>
      </c>
    </row>
    <row r="383" spans="1:7" x14ac:dyDescent="0.35">
      <c r="A383" s="13">
        <v>44889</v>
      </c>
      <c r="B383">
        <v>2022</v>
      </c>
      <c r="C383" t="s">
        <v>2</v>
      </c>
      <c r="D383">
        <v>2023</v>
      </c>
      <c r="E383" t="s">
        <v>2</v>
      </c>
      <c r="F383">
        <v>-17773.439453125</v>
      </c>
      <c r="G383">
        <v>-689.63134765625</v>
      </c>
    </row>
    <row r="384" spans="1:7" x14ac:dyDescent="0.35">
      <c r="A384" s="13">
        <v>44890</v>
      </c>
      <c r="B384">
        <v>2022</v>
      </c>
      <c r="C384" t="s">
        <v>2</v>
      </c>
      <c r="D384">
        <v>2023</v>
      </c>
      <c r="E384" t="s">
        <v>2</v>
      </c>
      <c r="F384">
        <v>-2688.349609375</v>
      </c>
      <c r="G384">
        <v>-1090.291015625</v>
      </c>
    </row>
    <row r="385" spans="1:7" x14ac:dyDescent="0.35">
      <c r="A385" s="13">
        <v>44891</v>
      </c>
      <c r="B385">
        <v>2022</v>
      </c>
      <c r="C385" t="s">
        <v>2</v>
      </c>
      <c r="D385">
        <v>2023</v>
      </c>
      <c r="E385" t="s">
        <v>2</v>
      </c>
      <c r="F385">
        <v>-2284.14453125</v>
      </c>
      <c r="G385">
        <v>852.47509765625</v>
      </c>
    </row>
    <row r="386" spans="1:7" x14ac:dyDescent="0.35">
      <c r="A386" s="13">
        <v>44892</v>
      </c>
      <c r="B386">
        <v>2022</v>
      </c>
      <c r="C386" t="s">
        <v>2</v>
      </c>
      <c r="D386">
        <v>2023</v>
      </c>
      <c r="E386" t="s">
        <v>2</v>
      </c>
      <c r="F386">
        <v>61334.30859375</v>
      </c>
      <c r="G386">
        <v>-1748.77001953125</v>
      </c>
    </row>
    <row r="387" spans="1:7" x14ac:dyDescent="0.35">
      <c r="A387" s="13">
        <v>44893</v>
      </c>
      <c r="B387">
        <v>2022</v>
      </c>
      <c r="C387" t="s">
        <v>2</v>
      </c>
      <c r="D387">
        <v>2023</v>
      </c>
      <c r="E387" t="s">
        <v>2</v>
      </c>
      <c r="F387">
        <v>65320.576171875</v>
      </c>
      <c r="G387">
        <v>230.001953125</v>
      </c>
    </row>
    <row r="388" spans="1:7" x14ac:dyDescent="0.35">
      <c r="A388" s="13">
        <v>44894</v>
      </c>
      <c r="B388">
        <v>2022</v>
      </c>
      <c r="C388" t="s">
        <v>2</v>
      </c>
      <c r="D388">
        <v>2023</v>
      </c>
      <c r="E388" t="s">
        <v>2</v>
      </c>
      <c r="F388">
        <v>34111.8828125</v>
      </c>
      <c r="G388">
        <v>-642.87109375</v>
      </c>
    </row>
    <row r="389" spans="1:7" x14ac:dyDescent="0.35">
      <c r="A389" s="13">
        <v>44895</v>
      </c>
      <c r="B389">
        <v>2022</v>
      </c>
      <c r="C389" t="s">
        <v>2</v>
      </c>
      <c r="D389">
        <v>2023</v>
      </c>
      <c r="E389" t="s">
        <v>2</v>
      </c>
      <c r="F389">
        <v>66697.46875</v>
      </c>
      <c r="G389">
        <v>1062.9970703125</v>
      </c>
    </row>
    <row r="390" spans="1:7" x14ac:dyDescent="0.35">
      <c r="A390" s="13">
        <v>44896</v>
      </c>
      <c r="B390">
        <v>2022</v>
      </c>
      <c r="C390" t="s">
        <v>2</v>
      </c>
      <c r="D390">
        <v>2023</v>
      </c>
      <c r="E390" t="s">
        <v>2</v>
      </c>
      <c r="F390">
        <v>14689.162109375</v>
      </c>
      <c r="G390">
        <v>2365.2998046875</v>
      </c>
    </row>
    <row r="391" spans="1:7" x14ac:dyDescent="0.35">
      <c r="A391" s="13">
        <v>44897</v>
      </c>
      <c r="B391">
        <v>2022</v>
      </c>
      <c r="C391" t="s">
        <v>2</v>
      </c>
      <c r="D391">
        <v>2023</v>
      </c>
      <c r="E391" t="s">
        <v>2</v>
      </c>
      <c r="F391">
        <v>-47398.587890625</v>
      </c>
      <c r="G391">
        <v>-2689.0126953125</v>
      </c>
    </row>
    <row r="392" spans="1:7" x14ac:dyDescent="0.35">
      <c r="A392" s="13">
        <v>44898</v>
      </c>
      <c r="B392">
        <v>2022</v>
      </c>
      <c r="C392" t="s">
        <v>2</v>
      </c>
      <c r="D392">
        <v>2023</v>
      </c>
      <c r="E392" t="s">
        <v>2</v>
      </c>
      <c r="F392">
        <v>-37021.697265625</v>
      </c>
      <c r="G392">
        <v>1191.00537109375</v>
      </c>
    </row>
    <row r="393" spans="1:7" x14ac:dyDescent="0.35">
      <c r="A393" s="13">
        <v>44899</v>
      </c>
      <c r="B393">
        <v>2022</v>
      </c>
      <c r="C393" t="s">
        <v>2</v>
      </c>
      <c r="D393">
        <v>2023</v>
      </c>
      <c r="E393" t="s">
        <v>2</v>
      </c>
      <c r="F393">
        <v>-13426.78515625</v>
      </c>
      <c r="G393">
        <v>1149.38134765625</v>
      </c>
    </row>
    <row r="394" spans="1:7" x14ac:dyDescent="0.35">
      <c r="A394" s="13">
        <v>44900</v>
      </c>
      <c r="B394">
        <v>2022</v>
      </c>
      <c r="C394" t="s">
        <v>2</v>
      </c>
      <c r="D394">
        <v>2023</v>
      </c>
      <c r="E394" t="s">
        <v>2</v>
      </c>
      <c r="F394">
        <v>-37919.0703125</v>
      </c>
      <c r="G394">
        <v>-1355.5458984375</v>
      </c>
    </row>
    <row r="395" spans="1:7" x14ac:dyDescent="0.35">
      <c r="A395" s="13">
        <v>44901</v>
      </c>
      <c r="B395">
        <v>2022</v>
      </c>
      <c r="C395" t="s">
        <v>2</v>
      </c>
      <c r="D395">
        <v>2023</v>
      </c>
      <c r="E395" t="s">
        <v>2</v>
      </c>
      <c r="F395">
        <v>-27622.931640625</v>
      </c>
      <c r="G395">
        <v>-798.1328125</v>
      </c>
    </row>
    <row r="396" spans="1:7" x14ac:dyDescent="0.35">
      <c r="A396" s="13">
        <v>44902</v>
      </c>
      <c r="B396">
        <v>2022</v>
      </c>
      <c r="C396" t="s">
        <v>2</v>
      </c>
      <c r="D396">
        <v>2023</v>
      </c>
      <c r="E396" t="s">
        <v>2</v>
      </c>
      <c r="F396">
        <v>-9840.625</v>
      </c>
      <c r="G396">
        <v>-265.2001953125</v>
      </c>
    </row>
    <row r="397" spans="1:7" x14ac:dyDescent="0.35">
      <c r="A397" s="13">
        <v>44903</v>
      </c>
      <c r="B397">
        <v>2022</v>
      </c>
      <c r="C397" t="s">
        <v>2</v>
      </c>
      <c r="D397">
        <v>2023</v>
      </c>
      <c r="E397" t="s">
        <v>2</v>
      </c>
      <c r="F397">
        <v>-10498.689453125</v>
      </c>
      <c r="G397">
        <v>488.89599609375</v>
      </c>
    </row>
    <row r="398" spans="1:7" x14ac:dyDescent="0.35">
      <c r="A398" s="13">
        <v>44904</v>
      </c>
      <c r="B398">
        <v>2022</v>
      </c>
      <c r="C398" t="s">
        <v>2</v>
      </c>
      <c r="D398">
        <v>2023</v>
      </c>
      <c r="E398" t="s">
        <v>2</v>
      </c>
      <c r="F398">
        <v>-17265.517578125</v>
      </c>
      <c r="G398">
        <v>284.2666015625</v>
      </c>
    </row>
    <row r="399" spans="1:7" x14ac:dyDescent="0.35">
      <c r="A399" s="13">
        <v>44905</v>
      </c>
      <c r="B399">
        <v>2022</v>
      </c>
      <c r="C399" t="s">
        <v>2</v>
      </c>
      <c r="D399">
        <v>2023</v>
      </c>
      <c r="E399" t="s">
        <v>2</v>
      </c>
      <c r="F399">
        <v>-10711.068359375</v>
      </c>
      <c r="G399">
        <v>-52.28466796875</v>
      </c>
    </row>
    <row r="400" spans="1:7" x14ac:dyDescent="0.35">
      <c r="A400" s="13">
        <v>44906</v>
      </c>
      <c r="B400">
        <v>2022</v>
      </c>
      <c r="C400" t="s">
        <v>2</v>
      </c>
      <c r="D400">
        <v>2023</v>
      </c>
      <c r="E400" t="s">
        <v>2</v>
      </c>
      <c r="F400">
        <v>-20356.69921875</v>
      </c>
      <c r="G400">
        <v>207.337890625</v>
      </c>
    </row>
    <row r="401" spans="1:7" x14ac:dyDescent="0.35">
      <c r="A401" s="13">
        <v>44907</v>
      </c>
      <c r="B401">
        <v>2022</v>
      </c>
      <c r="C401" t="s">
        <v>2</v>
      </c>
      <c r="D401">
        <v>2023</v>
      </c>
      <c r="E401" t="s">
        <v>2</v>
      </c>
      <c r="F401">
        <v>-13503.201171875</v>
      </c>
      <c r="G401">
        <v>121.2177734375</v>
      </c>
    </row>
    <row r="402" spans="1:7" x14ac:dyDescent="0.35">
      <c r="A402" s="13">
        <v>44908</v>
      </c>
      <c r="B402">
        <v>2022</v>
      </c>
      <c r="C402" t="s">
        <v>2</v>
      </c>
      <c r="D402">
        <v>2023</v>
      </c>
      <c r="E402" t="s">
        <v>2</v>
      </c>
      <c r="F402">
        <v>-14500.970703125</v>
      </c>
      <c r="G402">
        <v>198.75048828125</v>
      </c>
    </row>
    <row r="403" spans="1:7" x14ac:dyDescent="0.35">
      <c r="A403" s="13">
        <v>44909</v>
      </c>
      <c r="B403">
        <v>2022</v>
      </c>
      <c r="C403" t="s">
        <v>2</v>
      </c>
      <c r="D403">
        <v>2023</v>
      </c>
      <c r="E403" t="s">
        <v>2</v>
      </c>
      <c r="F403">
        <v>-17453.310546875</v>
      </c>
      <c r="G403">
        <v>-579.28369140625</v>
      </c>
    </row>
    <row r="404" spans="1:7" x14ac:dyDescent="0.35">
      <c r="A404" s="13">
        <v>44910</v>
      </c>
      <c r="B404">
        <v>2022</v>
      </c>
      <c r="C404" t="s">
        <v>92</v>
      </c>
      <c r="D404">
        <v>2023</v>
      </c>
      <c r="E404" t="s">
        <v>2</v>
      </c>
      <c r="F404">
        <v>35860.306640625</v>
      </c>
      <c r="G404">
        <v>-631.86376953125</v>
      </c>
    </row>
    <row r="405" spans="1:7" x14ac:dyDescent="0.35">
      <c r="A405" s="13">
        <v>44911</v>
      </c>
      <c r="B405">
        <v>2022</v>
      </c>
      <c r="C405" t="s">
        <v>92</v>
      </c>
      <c r="D405">
        <v>2023</v>
      </c>
      <c r="E405" t="s">
        <v>2</v>
      </c>
      <c r="F405">
        <v>9756.90625</v>
      </c>
      <c r="G405">
        <v>828.94580078125</v>
      </c>
    </row>
    <row r="406" spans="1:7" x14ac:dyDescent="0.35">
      <c r="A406" s="13">
        <v>44912</v>
      </c>
      <c r="B406">
        <v>2022</v>
      </c>
      <c r="C406" t="s">
        <v>92</v>
      </c>
      <c r="D406">
        <v>2023</v>
      </c>
      <c r="E406" t="s">
        <v>2</v>
      </c>
      <c r="F406">
        <v>8385.8359375</v>
      </c>
      <c r="G406">
        <v>1140.416015625</v>
      </c>
    </row>
    <row r="407" spans="1:7" x14ac:dyDescent="0.35">
      <c r="A407" s="13">
        <v>44913</v>
      </c>
      <c r="B407">
        <v>2022</v>
      </c>
      <c r="C407" t="s">
        <v>92</v>
      </c>
      <c r="D407">
        <v>2023</v>
      </c>
      <c r="E407" t="s">
        <v>2</v>
      </c>
      <c r="F407">
        <v>21732.26953125</v>
      </c>
      <c r="G407">
        <v>-873.05419921875</v>
      </c>
    </row>
    <row r="408" spans="1:7" x14ac:dyDescent="0.35">
      <c r="A408" s="13">
        <v>44914</v>
      </c>
      <c r="B408">
        <v>2022</v>
      </c>
      <c r="C408" t="s">
        <v>92</v>
      </c>
      <c r="D408">
        <v>2023</v>
      </c>
      <c r="E408" t="s">
        <v>2</v>
      </c>
      <c r="F408">
        <v>12053.166015625</v>
      </c>
      <c r="G408">
        <v>-2313.54833984375</v>
      </c>
    </row>
    <row r="409" spans="1:7" x14ac:dyDescent="0.35">
      <c r="A409" s="13">
        <v>44915</v>
      </c>
      <c r="B409">
        <v>2022</v>
      </c>
      <c r="C409" t="s">
        <v>92</v>
      </c>
      <c r="D409">
        <v>2023</v>
      </c>
      <c r="E409" t="s">
        <v>2</v>
      </c>
      <c r="F409">
        <v>-14976.154296875</v>
      </c>
      <c r="G409">
        <v>1613.7119140625</v>
      </c>
    </row>
    <row r="410" spans="1:7" x14ac:dyDescent="0.35">
      <c r="A410" s="13">
        <v>44916</v>
      </c>
      <c r="B410">
        <v>2022</v>
      </c>
      <c r="C410" t="s">
        <v>92</v>
      </c>
      <c r="D410">
        <v>2023</v>
      </c>
      <c r="E410" t="s">
        <v>2</v>
      </c>
      <c r="F410">
        <v>4686.208984375</v>
      </c>
      <c r="G410">
        <v>-816.505859375</v>
      </c>
    </row>
    <row r="411" spans="1:7" x14ac:dyDescent="0.35">
      <c r="A411" s="13">
        <v>44917</v>
      </c>
      <c r="B411">
        <v>2022</v>
      </c>
      <c r="C411" t="s">
        <v>92</v>
      </c>
      <c r="D411">
        <v>2023</v>
      </c>
      <c r="E411" t="s">
        <v>2</v>
      </c>
      <c r="F411">
        <v>3530.3232421875</v>
      </c>
      <c r="G411">
        <v>2048.69677734375</v>
      </c>
    </row>
    <row r="412" spans="1:7" x14ac:dyDescent="0.35">
      <c r="A412" s="13">
        <v>44918</v>
      </c>
      <c r="B412">
        <v>2022</v>
      </c>
      <c r="C412" t="s">
        <v>92</v>
      </c>
      <c r="D412">
        <v>2023</v>
      </c>
      <c r="E412" t="s">
        <v>2</v>
      </c>
      <c r="F412">
        <v>5000</v>
      </c>
      <c r="G412">
        <v>6226.20166015625</v>
      </c>
    </row>
    <row r="413" spans="1:7" x14ac:dyDescent="0.35">
      <c r="A413" s="13">
        <v>44919</v>
      </c>
      <c r="B413">
        <v>2022</v>
      </c>
      <c r="C413" t="s">
        <v>92</v>
      </c>
      <c r="D413">
        <v>2023</v>
      </c>
      <c r="E413" t="s">
        <v>2</v>
      </c>
      <c r="F413">
        <v>0</v>
      </c>
      <c r="G413">
        <v>-251.60546875</v>
      </c>
    </row>
    <row r="414" spans="1:7" x14ac:dyDescent="0.35">
      <c r="A414" s="13">
        <v>44920</v>
      </c>
      <c r="B414">
        <v>2022</v>
      </c>
      <c r="C414" t="s">
        <v>92</v>
      </c>
      <c r="D414">
        <v>2023</v>
      </c>
      <c r="E414" t="s">
        <v>2</v>
      </c>
      <c r="F414">
        <v>-1000</v>
      </c>
      <c r="G414">
        <v>-1804.3388671875</v>
      </c>
    </row>
    <row r="415" spans="1:7" x14ac:dyDescent="0.35">
      <c r="A415" s="13">
        <v>44921</v>
      </c>
      <c r="B415">
        <v>2022</v>
      </c>
      <c r="C415" t="s">
        <v>92</v>
      </c>
      <c r="D415">
        <v>2023</v>
      </c>
      <c r="E415" t="s">
        <v>2</v>
      </c>
      <c r="F415">
        <v>0</v>
      </c>
      <c r="G415">
        <v>108.599609375</v>
      </c>
    </row>
    <row r="416" spans="1:7" x14ac:dyDescent="0.35">
      <c r="A416" s="13">
        <v>44922</v>
      </c>
      <c r="B416">
        <v>2022</v>
      </c>
      <c r="C416" t="s">
        <v>92</v>
      </c>
      <c r="D416">
        <v>2023</v>
      </c>
      <c r="E416" t="s">
        <v>2</v>
      </c>
      <c r="F416">
        <v>-4000</v>
      </c>
      <c r="G416">
        <v>-3544.7314453125</v>
      </c>
    </row>
    <row r="417" spans="1:7" x14ac:dyDescent="0.35">
      <c r="A417" s="13">
        <v>44923</v>
      </c>
      <c r="B417">
        <v>2022</v>
      </c>
      <c r="C417" t="s">
        <v>92</v>
      </c>
      <c r="D417">
        <v>2023</v>
      </c>
      <c r="E417" t="s">
        <v>2</v>
      </c>
      <c r="F417">
        <v>0</v>
      </c>
      <c r="G417">
        <v>-1192.77783203125</v>
      </c>
    </row>
    <row r="418" spans="1:7" x14ac:dyDescent="0.35">
      <c r="A418" s="13">
        <v>44924</v>
      </c>
      <c r="B418">
        <v>2022</v>
      </c>
      <c r="C418" t="s">
        <v>92</v>
      </c>
      <c r="D418">
        <v>2023</v>
      </c>
      <c r="E418" t="s">
        <v>2</v>
      </c>
      <c r="F418">
        <v>0</v>
      </c>
      <c r="G418">
        <v>-1086.06298828125</v>
      </c>
    </row>
    <row r="419" spans="1:7" x14ac:dyDescent="0.35">
      <c r="A419" s="13">
        <v>44925</v>
      </c>
      <c r="B419">
        <v>2022</v>
      </c>
      <c r="C419" t="s">
        <v>92</v>
      </c>
      <c r="D419">
        <v>2023</v>
      </c>
      <c r="E419" t="s">
        <v>2</v>
      </c>
      <c r="F419">
        <v>0</v>
      </c>
      <c r="G419">
        <v>-28.94140625</v>
      </c>
    </row>
    <row r="420" spans="1:7" x14ac:dyDescent="0.35">
      <c r="A420" s="13">
        <v>44926</v>
      </c>
      <c r="B420">
        <v>2022</v>
      </c>
      <c r="C420" t="s">
        <v>92</v>
      </c>
      <c r="D420">
        <v>2023</v>
      </c>
      <c r="E420" t="s">
        <v>2</v>
      </c>
      <c r="F420">
        <v>0</v>
      </c>
      <c r="G420">
        <v>458.5341796875</v>
      </c>
    </row>
    <row r="421" spans="1:7" x14ac:dyDescent="0.35">
      <c r="A421" s="13">
        <v>44927</v>
      </c>
      <c r="B421">
        <v>2023</v>
      </c>
      <c r="C421" t="s">
        <v>92</v>
      </c>
      <c r="D421">
        <v>2023</v>
      </c>
      <c r="E421" t="s">
        <v>92</v>
      </c>
      <c r="F421">
        <v>20000</v>
      </c>
      <c r="G421">
        <v>14675.0693359375</v>
      </c>
    </row>
    <row r="422" spans="1:7" x14ac:dyDescent="0.35">
      <c r="A422" s="13">
        <v>44928</v>
      </c>
      <c r="B422">
        <v>2023</v>
      </c>
      <c r="C422" t="s">
        <v>92</v>
      </c>
      <c r="D422">
        <v>2023</v>
      </c>
      <c r="E422" t="s">
        <v>92</v>
      </c>
      <c r="F422">
        <v>0</v>
      </c>
      <c r="G422">
        <v>97665.61181640625</v>
      </c>
    </row>
    <row r="423" spans="1:7" x14ac:dyDescent="0.35">
      <c r="A423" s="13">
        <v>44929</v>
      </c>
      <c r="B423">
        <v>2023</v>
      </c>
      <c r="C423" t="s">
        <v>92</v>
      </c>
      <c r="D423">
        <v>2023</v>
      </c>
      <c r="E423" t="s">
        <v>92</v>
      </c>
      <c r="F423">
        <v>0</v>
      </c>
      <c r="G423">
        <v>102430.4208984375</v>
      </c>
    </row>
    <row r="424" spans="1:7" x14ac:dyDescent="0.35">
      <c r="A424" s="13">
        <v>44930</v>
      </c>
      <c r="B424">
        <v>2023</v>
      </c>
      <c r="C424" t="s">
        <v>92</v>
      </c>
      <c r="D424">
        <v>2023</v>
      </c>
      <c r="E424" t="s">
        <v>92</v>
      </c>
      <c r="F424">
        <v>0</v>
      </c>
      <c r="G424">
        <v>82687.6201171875</v>
      </c>
    </row>
    <row r="425" spans="1:7" x14ac:dyDescent="0.35">
      <c r="A425" s="13">
        <v>44931</v>
      </c>
      <c r="B425">
        <v>2023</v>
      </c>
      <c r="C425" t="s">
        <v>92</v>
      </c>
      <c r="D425">
        <v>2023</v>
      </c>
      <c r="E425" t="s">
        <v>92</v>
      </c>
      <c r="F425">
        <v>0</v>
      </c>
      <c r="G425">
        <v>91729.26904296875</v>
      </c>
    </row>
    <row r="426" spans="1:7" x14ac:dyDescent="0.35">
      <c r="A426" s="13">
        <v>44932</v>
      </c>
      <c r="B426">
        <v>2023</v>
      </c>
      <c r="C426" t="s">
        <v>92</v>
      </c>
      <c r="D426">
        <v>2023</v>
      </c>
      <c r="E426" t="s">
        <v>92</v>
      </c>
      <c r="F426">
        <v>100000</v>
      </c>
      <c r="G426">
        <v>61948.7568359375</v>
      </c>
    </row>
    <row r="427" spans="1:7" x14ac:dyDescent="0.35">
      <c r="A427" s="13">
        <v>44933</v>
      </c>
      <c r="B427">
        <v>2023</v>
      </c>
      <c r="C427" t="s">
        <v>92</v>
      </c>
      <c r="D427">
        <v>2023</v>
      </c>
      <c r="E427" t="s">
        <v>92</v>
      </c>
      <c r="F427">
        <v>0</v>
      </c>
      <c r="G427">
        <v>35328.37109375</v>
      </c>
    </row>
    <row r="428" spans="1:7" x14ac:dyDescent="0.35">
      <c r="A428" s="13">
        <v>44934</v>
      </c>
      <c r="B428">
        <v>2023</v>
      </c>
      <c r="C428" t="s">
        <v>92</v>
      </c>
      <c r="D428">
        <v>2023</v>
      </c>
      <c r="E428" t="s">
        <v>92</v>
      </c>
      <c r="F428">
        <v>0</v>
      </c>
      <c r="G428">
        <v>12035.3154296875</v>
      </c>
    </row>
    <row r="429" spans="1:7" x14ac:dyDescent="0.35">
      <c r="A429" s="13">
        <v>44935</v>
      </c>
      <c r="B429">
        <v>2023</v>
      </c>
      <c r="C429" t="s">
        <v>92</v>
      </c>
      <c r="D429">
        <v>2023</v>
      </c>
      <c r="E429" t="s">
        <v>92</v>
      </c>
      <c r="F429">
        <v>0</v>
      </c>
      <c r="G429">
        <v>-1832.6845703125</v>
      </c>
    </row>
    <row r="430" spans="1:7" x14ac:dyDescent="0.35">
      <c r="A430" s="13">
        <v>44936</v>
      </c>
      <c r="B430">
        <v>2023</v>
      </c>
      <c r="C430" t="s">
        <v>92</v>
      </c>
      <c r="D430">
        <v>2023</v>
      </c>
      <c r="E430" t="s">
        <v>92</v>
      </c>
      <c r="F430">
        <v>0</v>
      </c>
      <c r="G430">
        <v>-24344.26220703125</v>
      </c>
    </row>
    <row r="431" spans="1:7" x14ac:dyDescent="0.35">
      <c r="A431" s="13">
        <v>44937</v>
      </c>
      <c r="B431">
        <v>2023</v>
      </c>
      <c r="C431" t="s">
        <v>92</v>
      </c>
      <c r="D431">
        <v>2023</v>
      </c>
      <c r="E431" t="s">
        <v>92</v>
      </c>
      <c r="F431">
        <v>0</v>
      </c>
      <c r="G431">
        <v>-45685.017578125</v>
      </c>
    </row>
    <row r="432" spans="1:7" x14ac:dyDescent="0.35">
      <c r="A432" s="13">
        <v>44938</v>
      </c>
      <c r="B432">
        <v>2023</v>
      </c>
      <c r="C432" t="s">
        <v>92</v>
      </c>
      <c r="D432">
        <v>2023</v>
      </c>
      <c r="E432" t="s">
        <v>92</v>
      </c>
      <c r="F432">
        <v>0</v>
      </c>
      <c r="G432">
        <v>-39256.078125</v>
      </c>
    </row>
    <row r="433" spans="1:7" x14ac:dyDescent="0.35">
      <c r="A433" s="13">
        <v>44939</v>
      </c>
      <c r="B433">
        <v>2023</v>
      </c>
      <c r="C433" t="s">
        <v>92</v>
      </c>
      <c r="D433">
        <v>2023</v>
      </c>
      <c r="E433" t="s">
        <v>92</v>
      </c>
      <c r="F433">
        <v>0</v>
      </c>
      <c r="G433">
        <v>46830.11669921875</v>
      </c>
    </row>
    <row r="434" spans="1:7" x14ac:dyDescent="0.35">
      <c r="A434" s="13">
        <v>44940</v>
      </c>
      <c r="B434">
        <v>2023</v>
      </c>
      <c r="C434" t="s">
        <v>92</v>
      </c>
      <c r="D434">
        <v>2023</v>
      </c>
      <c r="E434" t="s">
        <v>92</v>
      </c>
      <c r="F434">
        <v>0</v>
      </c>
      <c r="G434">
        <v>111991.94189453125</v>
      </c>
    </row>
    <row r="435" spans="1:7" x14ac:dyDescent="0.35">
      <c r="A435" s="13">
        <v>44941</v>
      </c>
      <c r="B435">
        <v>2023</v>
      </c>
      <c r="C435" t="s">
        <v>92</v>
      </c>
      <c r="D435">
        <v>2023</v>
      </c>
      <c r="E435" t="s">
        <v>92</v>
      </c>
      <c r="F435">
        <v>0</v>
      </c>
      <c r="G435">
        <v>66680.32080078125</v>
      </c>
    </row>
    <row r="436" spans="1:7" x14ac:dyDescent="0.35">
      <c r="A436" s="13">
        <v>44942</v>
      </c>
      <c r="B436">
        <v>2023</v>
      </c>
      <c r="C436" t="s">
        <v>92</v>
      </c>
      <c r="D436">
        <v>2023</v>
      </c>
      <c r="E436" t="s">
        <v>92</v>
      </c>
      <c r="F436">
        <v>0</v>
      </c>
      <c r="G436">
        <v>23005.0791015625</v>
      </c>
    </row>
    <row r="437" spans="1:7" x14ac:dyDescent="0.35">
      <c r="A437" s="13">
        <v>44943</v>
      </c>
      <c r="B437">
        <v>2023</v>
      </c>
      <c r="C437" t="s">
        <v>92</v>
      </c>
      <c r="D437">
        <v>2023</v>
      </c>
      <c r="E437" t="s">
        <v>92</v>
      </c>
      <c r="F437">
        <v>0</v>
      </c>
      <c r="G437">
        <v>4037.001953125</v>
      </c>
    </row>
    <row r="438" spans="1:7" x14ac:dyDescent="0.35">
      <c r="A438" s="13">
        <v>44944</v>
      </c>
      <c r="B438">
        <v>2023</v>
      </c>
      <c r="C438" t="s">
        <v>92</v>
      </c>
      <c r="D438">
        <v>2023</v>
      </c>
      <c r="E438" t="s">
        <v>92</v>
      </c>
      <c r="F438">
        <v>0</v>
      </c>
      <c r="G438">
        <v>1064.173828125</v>
      </c>
    </row>
    <row r="439" spans="1:7" x14ac:dyDescent="0.35">
      <c r="A439" s="13">
        <v>44945</v>
      </c>
      <c r="B439">
        <v>2023</v>
      </c>
      <c r="C439" t="s">
        <v>92</v>
      </c>
      <c r="D439">
        <v>2023</v>
      </c>
      <c r="E439" t="s">
        <v>92</v>
      </c>
      <c r="F439">
        <v>0</v>
      </c>
      <c r="G439">
        <v>44676.4453125</v>
      </c>
    </row>
    <row r="440" spans="1:7" x14ac:dyDescent="0.35">
      <c r="A440" s="13">
        <v>44946</v>
      </c>
      <c r="B440">
        <v>2023</v>
      </c>
      <c r="C440" t="s">
        <v>92</v>
      </c>
      <c r="D440">
        <v>2023</v>
      </c>
      <c r="E440" t="s">
        <v>92</v>
      </c>
      <c r="F440">
        <v>0</v>
      </c>
      <c r="G440">
        <v>57774.076171875</v>
      </c>
    </row>
    <row r="441" spans="1:7" x14ac:dyDescent="0.35">
      <c r="A441" s="13">
        <v>44947</v>
      </c>
      <c r="B441">
        <v>2023</v>
      </c>
      <c r="C441" t="s">
        <v>92</v>
      </c>
      <c r="D441">
        <v>2023</v>
      </c>
      <c r="E441" t="s">
        <v>92</v>
      </c>
      <c r="F441">
        <v>250000</v>
      </c>
      <c r="G441">
        <v>25964.04150390625</v>
      </c>
    </row>
    <row r="442" spans="1:7" x14ac:dyDescent="0.35">
      <c r="A442" s="13">
        <v>44948</v>
      </c>
      <c r="B442">
        <v>2023</v>
      </c>
      <c r="C442" t="s">
        <v>92</v>
      </c>
      <c r="D442">
        <v>2023</v>
      </c>
      <c r="E442" t="s">
        <v>92</v>
      </c>
      <c r="F442">
        <v>0</v>
      </c>
      <c r="G442">
        <v>2711.13037109375</v>
      </c>
    </row>
    <row r="443" spans="1:7" x14ac:dyDescent="0.35">
      <c r="A443" s="13">
        <v>44949</v>
      </c>
      <c r="B443">
        <v>2023</v>
      </c>
      <c r="C443" t="s">
        <v>92</v>
      </c>
      <c r="D443">
        <v>2023</v>
      </c>
      <c r="E443" t="s">
        <v>92</v>
      </c>
      <c r="F443">
        <v>0</v>
      </c>
      <c r="G443">
        <v>-11593.59130859375</v>
      </c>
    </row>
    <row r="444" spans="1:7" x14ac:dyDescent="0.35">
      <c r="A444" s="13">
        <v>44950</v>
      </c>
      <c r="B444">
        <v>2023</v>
      </c>
      <c r="C444" t="s">
        <v>92</v>
      </c>
      <c r="D444">
        <v>2023</v>
      </c>
      <c r="E444" t="s">
        <v>92</v>
      </c>
      <c r="F444">
        <v>0</v>
      </c>
      <c r="G444">
        <v>-11593.86669921875</v>
      </c>
    </row>
    <row r="445" spans="1:7" x14ac:dyDescent="0.35">
      <c r="A445" s="13">
        <v>44951</v>
      </c>
      <c r="B445">
        <v>2023</v>
      </c>
      <c r="C445" t="s">
        <v>92</v>
      </c>
      <c r="D445">
        <v>2023</v>
      </c>
      <c r="E445" t="s">
        <v>92</v>
      </c>
      <c r="F445">
        <v>0</v>
      </c>
      <c r="G445">
        <v>4774.6953125</v>
      </c>
    </row>
    <row r="446" spans="1:7" x14ac:dyDescent="0.35">
      <c r="A446" s="13">
        <v>44952</v>
      </c>
      <c r="B446">
        <v>2023</v>
      </c>
      <c r="C446" t="s">
        <v>92</v>
      </c>
      <c r="D446">
        <v>2023</v>
      </c>
      <c r="E446" t="s">
        <v>92</v>
      </c>
      <c r="F446">
        <v>250000</v>
      </c>
      <c r="G446">
        <v>17347.087890625</v>
      </c>
    </row>
    <row r="447" spans="1:7" x14ac:dyDescent="0.35">
      <c r="A447" s="13">
        <v>44953</v>
      </c>
      <c r="B447">
        <v>2023</v>
      </c>
      <c r="C447" t="s">
        <v>92</v>
      </c>
      <c r="D447">
        <v>2023</v>
      </c>
      <c r="E447" t="s">
        <v>92</v>
      </c>
      <c r="F447">
        <v>0</v>
      </c>
      <c r="G447">
        <v>30001.5263671875</v>
      </c>
    </row>
    <row r="448" spans="1:7" x14ac:dyDescent="0.35">
      <c r="A448" s="13">
        <v>44954</v>
      </c>
      <c r="B448">
        <v>2023</v>
      </c>
      <c r="C448" t="s">
        <v>92</v>
      </c>
      <c r="D448">
        <v>2023</v>
      </c>
      <c r="E448" t="s">
        <v>92</v>
      </c>
      <c r="F448">
        <v>0</v>
      </c>
      <c r="G448">
        <v>-1094.6103515625</v>
      </c>
    </row>
    <row r="449" spans="1:7" x14ac:dyDescent="0.35">
      <c r="A449" s="13">
        <v>44955</v>
      </c>
      <c r="B449">
        <v>2023</v>
      </c>
      <c r="C449" t="s">
        <v>92</v>
      </c>
      <c r="D449">
        <v>2023</v>
      </c>
      <c r="E449" t="s">
        <v>92</v>
      </c>
      <c r="F449">
        <v>250000</v>
      </c>
      <c r="G449">
        <v>-644.61962890625</v>
      </c>
    </row>
    <row r="450" spans="1:7" x14ac:dyDescent="0.35">
      <c r="A450" s="13">
        <v>44956</v>
      </c>
      <c r="B450">
        <v>2023</v>
      </c>
      <c r="C450" t="s">
        <v>92</v>
      </c>
      <c r="D450">
        <v>2023</v>
      </c>
      <c r="E450" t="s">
        <v>92</v>
      </c>
      <c r="F450">
        <v>0</v>
      </c>
      <c r="G450">
        <v>22622.7890625</v>
      </c>
    </row>
    <row r="451" spans="1:7" x14ac:dyDescent="0.35">
      <c r="A451" s="13">
        <v>44957</v>
      </c>
      <c r="B451">
        <v>2023</v>
      </c>
      <c r="C451" t="s">
        <v>92</v>
      </c>
      <c r="D451">
        <v>2023</v>
      </c>
      <c r="E451" t="s">
        <v>92</v>
      </c>
      <c r="F451">
        <v>250000</v>
      </c>
      <c r="G451">
        <v>10335.63720703125</v>
      </c>
    </row>
    <row r="452" spans="1:7" x14ac:dyDescent="0.35">
      <c r="A452" s="13">
        <v>44958</v>
      </c>
      <c r="B452">
        <v>2023</v>
      </c>
      <c r="C452" t="s">
        <v>92</v>
      </c>
      <c r="D452">
        <v>2023</v>
      </c>
      <c r="E452" t="s">
        <v>92</v>
      </c>
      <c r="F452">
        <v>0</v>
      </c>
      <c r="G452">
        <v>-11274.7197265625</v>
      </c>
    </row>
    <row r="453" spans="1:7" x14ac:dyDescent="0.35">
      <c r="A453" s="13">
        <v>44959</v>
      </c>
      <c r="B453">
        <v>2023</v>
      </c>
      <c r="C453" t="s">
        <v>92</v>
      </c>
      <c r="D453">
        <v>2023</v>
      </c>
      <c r="E453" t="s">
        <v>92</v>
      </c>
      <c r="F453">
        <v>-250000</v>
      </c>
      <c r="G453">
        <v>-19394.486328125</v>
      </c>
    </row>
    <row r="454" spans="1:7" x14ac:dyDescent="0.35">
      <c r="A454" s="13">
        <v>44960</v>
      </c>
      <c r="B454">
        <v>2023</v>
      </c>
      <c r="C454" t="s">
        <v>92</v>
      </c>
      <c r="D454">
        <v>2023</v>
      </c>
      <c r="E454" t="s">
        <v>92</v>
      </c>
      <c r="F454">
        <v>-250000</v>
      </c>
      <c r="G454">
        <v>-15868.701171875</v>
      </c>
    </row>
    <row r="455" spans="1:7" x14ac:dyDescent="0.35">
      <c r="A455" s="13">
        <v>44961</v>
      </c>
      <c r="B455">
        <v>2023</v>
      </c>
      <c r="C455" t="s">
        <v>92</v>
      </c>
      <c r="D455">
        <v>2023</v>
      </c>
      <c r="E455" t="s">
        <v>92</v>
      </c>
      <c r="F455">
        <v>0</v>
      </c>
      <c r="G455">
        <v>-15880.47900390625</v>
      </c>
    </row>
    <row r="456" spans="1:7" x14ac:dyDescent="0.35">
      <c r="A456" s="13">
        <v>44962</v>
      </c>
      <c r="B456">
        <v>2023</v>
      </c>
      <c r="C456" t="s">
        <v>92</v>
      </c>
      <c r="D456">
        <v>2023</v>
      </c>
      <c r="E456" t="s">
        <v>92</v>
      </c>
      <c r="F456">
        <v>0</v>
      </c>
      <c r="G456">
        <v>-12927.53271484375</v>
      </c>
    </row>
    <row r="457" spans="1:7" x14ac:dyDescent="0.35">
      <c r="A457" s="13">
        <v>44963</v>
      </c>
      <c r="B457">
        <v>2023</v>
      </c>
      <c r="C457" t="s">
        <v>92</v>
      </c>
      <c r="D457">
        <v>2023</v>
      </c>
      <c r="E457" t="s">
        <v>92</v>
      </c>
      <c r="F457">
        <v>-350000</v>
      </c>
      <c r="G457">
        <v>-8943.4189453125</v>
      </c>
    </row>
    <row r="458" spans="1:7" x14ac:dyDescent="0.35">
      <c r="A458" s="13">
        <v>44964</v>
      </c>
      <c r="B458">
        <v>2023</v>
      </c>
      <c r="C458" t="s">
        <v>92</v>
      </c>
      <c r="D458">
        <v>2023</v>
      </c>
      <c r="E458" t="s">
        <v>92</v>
      </c>
      <c r="F458">
        <v>0</v>
      </c>
      <c r="G458">
        <v>-10924.4619140625</v>
      </c>
    </row>
    <row r="459" spans="1:7" x14ac:dyDescent="0.35">
      <c r="A459" s="13">
        <v>44965</v>
      </c>
      <c r="B459">
        <v>2023</v>
      </c>
      <c r="C459" t="s">
        <v>92</v>
      </c>
      <c r="D459">
        <v>2023</v>
      </c>
      <c r="E459" t="s">
        <v>92</v>
      </c>
      <c r="F459">
        <v>0</v>
      </c>
      <c r="G459">
        <v>-5330.16650390625</v>
      </c>
    </row>
    <row r="460" spans="1:7" x14ac:dyDescent="0.35">
      <c r="A460" s="13">
        <v>44966</v>
      </c>
      <c r="B460">
        <v>2023</v>
      </c>
      <c r="C460" t="s">
        <v>92</v>
      </c>
      <c r="D460">
        <v>2023</v>
      </c>
      <c r="E460" t="s">
        <v>92</v>
      </c>
      <c r="F460">
        <v>0</v>
      </c>
      <c r="G460">
        <v>11838.31298828125</v>
      </c>
    </row>
    <row r="461" spans="1:7" x14ac:dyDescent="0.35">
      <c r="A461" s="13">
        <v>44967</v>
      </c>
      <c r="B461">
        <v>2023</v>
      </c>
      <c r="C461" t="s">
        <v>92</v>
      </c>
      <c r="D461">
        <v>2023</v>
      </c>
      <c r="E461" t="s">
        <v>92</v>
      </c>
      <c r="F461">
        <v>909808.2294921875</v>
      </c>
      <c r="G461">
        <v>16240.24658203125</v>
      </c>
    </row>
    <row r="462" spans="1:7" x14ac:dyDescent="0.35">
      <c r="A462" s="13">
        <v>44968</v>
      </c>
      <c r="B462">
        <v>2023</v>
      </c>
      <c r="C462" t="s">
        <v>92</v>
      </c>
      <c r="D462">
        <v>2023</v>
      </c>
      <c r="E462" t="s">
        <v>92</v>
      </c>
      <c r="F462">
        <v>441110.708984375</v>
      </c>
      <c r="G462">
        <v>23319.3310546875</v>
      </c>
    </row>
    <row r="463" spans="1:7" x14ac:dyDescent="0.35">
      <c r="A463" s="13">
        <v>44969</v>
      </c>
      <c r="B463">
        <v>2023</v>
      </c>
      <c r="C463" t="s">
        <v>92</v>
      </c>
      <c r="D463">
        <v>2023</v>
      </c>
      <c r="E463" t="s">
        <v>92</v>
      </c>
      <c r="F463">
        <v>-76945.8984375</v>
      </c>
      <c r="G463">
        <v>2996.03466796875</v>
      </c>
    </row>
    <row r="464" spans="1:7" x14ac:dyDescent="0.35">
      <c r="A464" s="13">
        <v>44970</v>
      </c>
      <c r="B464">
        <v>2023</v>
      </c>
      <c r="C464" t="s">
        <v>92</v>
      </c>
      <c r="D464">
        <v>2023</v>
      </c>
      <c r="E464" t="s">
        <v>92</v>
      </c>
      <c r="F464">
        <v>-97980.537109375</v>
      </c>
      <c r="G464">
        <v>-4587.89892578125</v>
      </c>
    </row>
    <row r="465" spans="1:7" x14ac:dyDescent="0.35">
      <c r="A465" s="13">
        <v>44971</v>
      </c>
      <c r="B465">
        <v>2023</v>
      </c>
      <c r="C465" t="s">
        <v>92</v>
      </c>
      <c r="D465">
        <v>2023</v>
      </c>
      <c r="E465" t="s">
        <v>92</v>
      </c>
      <c r="F465">
        <v>141260.79296875</v>
      </c>
      <c r="G465">
        <v>-7762.322265625</v>
      </c>
    </row>
    <row r="466" spans="1:7" x14ac:dyDescent="0.35">
      <c r="A466" s="13">
        <v>44972</v>
      </c>
      <c r="B466">
        <v>2023</v>
      </c>
      <c r="C466" t="s">
        <v>92</v>
      </c>
      <c r="D466">
        <v>2023</v>
      </c>
      <c r="E466" t="s">
        <v>92</v>
      </c>
      <c r="F466">
        <v>-343697.69140625</v>
      </c>
      <c r="G466">
        <v>-7663.18310546875</v>
      </c>
    </row>
    <row r="467" spans="1:7" x14ac:dyDescent="0.35">
      <c r="A467" s="13">
        <v>44973</v>
      </c>
      <c r="B467">
        <v>2023</v>
      </c>
      <c r="C467" t="s">
        <v>92</v>
      </c>
      <c r="D467">
        <v>2023</v>
      </c>
      <c r="E467" t="s">
        <v>92</v>
      </c>
      <c r="F467">
        <v>-186500.837890625</v>
      </c>
      <c r="G467">
        <v>-534.927734375</v>
      </c>
    </row>
    <row r="468" spans="1:7" x14ac:dyDescent="0.35">
      <c r="A468" s="13">
        <v>44974</v>
      </c>
      <c r="B468">
        <v>2023</v>
      </c>
      <c r="C468" t="s">
        <v>92</v>
      </c>
      <c r="D468">
        <v>2023</v>
      </c>
      <c r="E468" t="s">
        <v>92</v>
      </c>
      <c r="F468">
        <v>150156.48046875</v>
      </c>
      <c r="G468">
        <v>914.498046875</v>
      </c>
    </row>
    <row r="469" spans="1:7" x14ac:dyDescent="0.35">
      <c r="A469" s="13">
        <v>44975</v>
      </c>
      <c r="B469">
        <v>2023</v>
      </c>
      <c r="C469" t="s">
        <v>92</v>
      </c>
      <c r="D469">
        <v>2023</v>
      </c>
      <c r="E469" t="s">
        <v>92</v>
      </c>
      <c r="F469">
        <v>-210459.04296875</v>
      </c>
      <c r="G469">
        <v>-9249.38232421875</v>
      </c>
    </row>
    <row r="470" spans="1:7" x14ac:dyDescent="0.35">
      <c r="A470" s="13">
        <v>44976</v>
      </c>
      <c r="B470">
        <v>2023</v>
      </c>
      <c r="C470" t="s">
        <v>92</v>
      </c>
      <c r="D470">
        <v>2023</v>
      </c>
      <c r="E470" t="s">
        <v>92</v>
      </c>
      <c r="F470">
        <v>-259163.52734375</v>
      </c>
      <c r="G470">
        <v>-8994.96044921875</v>
      </c>
    </row>
    <row r="471" spans="1:7" x14ac:dyDescent="0.35">
      <c r="A471" s="13">
        <v>44977</v>
      </c>
      <c r="B471">
        <v>2023</v>
      </c>
      <c r="C471" t="s">
        <v>92</v>
      </c>
      <c r="D471">
        <v>2023</v>
      </c>
      <c r="E471" t="s">
        <v>92</v>
      </c>
      <c r="F471">
        <v>-6809.677734375</v>
      </c>
      <c r="G471">
        <v>-3047.23828125</v>
      </c>
    </row>
    <row r="472" spans="1:7" x14ac:dyDescent="0.35">
      <c r="A472" s="13">
        <v>44978</v>
      </c>
      <c r="B472">
        <v>2023</v>
      </c>
      <c r="C472" t="s">
        <v>92</v>
      </c>
      <c r="D472">
        <v>2023</v>
      </c>
      <c r="E472" t="s">
        <v>92</v>
      </c>
      <c r="F472">
        <v>-92343.212890625</v>
      </c>
      <c r="G472">
        <v>-3933.57177734375</v>
      </c>
    </row>
    <row r="473" spans="1:7" x14ac:dyDescent="0.35">
      <c r="A473" s="13">
        <v>44979</v>
      </c>
      <c r="B473">
        <v>2023</v>
      </c>
      <c r="C473" t="s">
        <v>92</v>
      </c>
      <c r="D473">
        <v>2023</v>
      </c>
      <c r="E473" t="s">
        <v>92</v>
      </c>
      <c r="F473">
        <v>-172509.076171875</v>
      </c>
      <c r="G473">
        <v>8639.173828125</v>
      </c>
    </row>
    <row r="474" spans="1:7" x14ac:dyDescent="0.35">
      <c r="A474" s="13">
        <v>44980</v>
      </c>
      <c r="B474">
        <v>2023</v>
      </c>
      <c r="C474" t="s">
        <v>92</v>
      </c>
      <c r="D474">
        <v>2023</v>
      </c>
      <c r="E474" t="s">
        <v>92</v>
      </c>
      <c r="F474">
        <v>169411.88671875</v>
      </c>
      <c r="G474">
        <v>3870.96826171875</v>
      </c>
    </row>
    <row r="475" spans="1:7" x14ac:dyDescent="0.35">
      <c r="A475" s="13">
        <v>44981</v>
      </c>
      <c r="B475">
        <v>2023</v>
      </c>
      <c r="C475" t="s">
        <v>92</v>
      </c>
      <c r="D475">
        <v>2023</v>
      </c>
      <c r="E475" t="s">
        <v>92</v>
      </c>
      <c r="F475">
        <v>829225.935546875</v>
      </c>
      <c r="G475">
        <v>22092.9853515625</v>
      </c>
    </row>
    <row r="476" spans="1:7" x14ac:dyDescent="0.35">
      <c r="A476" s="13">
        <v>44982</v>
      </c>
      <c r="B476">
        <v>2023</v>
      </c>
      <c r="C476" t="s">
        <v>92</v>
      </c>
      <c r="D476">
        <v>2023</v>
      </c>
      <c r="E476" t="s">
        <v>92</v>
      </c>
      <c r="F476">
        <v>74454.763671875</v>
      </c>
      <c r="G476">
        <v>22859.1611328125</v>
      </c>
    </row>
    <row r="477" spans="1:7" x14ac:dyDescent="0.35">
      <c r="A477" s="13">
        <v>44983</v>
      </c>
      <c r="B477">
        <v>2023</v>
      </c>
      <c r="C477" t="s">
        <v>92</v>
      </c>
      <c r="D477">
        <v>2023</v>
      </c>
      <c r="E477" t="s">
        <v>92</v>
      </c>
      <c r="F477">
        <v>317180.9765625</v>
      </c>
      <c r="G477">
        <v>11464.06103515625</v>
      </c>
    </row>
    <row r="478" spans="1:7" x14ac:dyDescent="0.35">
      <c r="A478" s="13">
        <v>44984</v>
      </c>
      <c r="B478">
        <v>2023</v>
      </c>
      <c r="C478" t="s">
        <v>92</v>
      </c>
      <c r="D478">
        <v>2023</v>
      </c>
      <c r="E478" t="s">
        <v>92</v>
      </c>
      <c r="F478">
        <v>-459405.40625</v>
      </c>
      <c r="G478">
        <v>8987.68017578125</v>
      </c>
    </row>
    <row r="479" spans="1:7" x14ac:dyDescent="0.35">
      <c r="A479" s="13">
        <v>44985</v>
      </c>
      <c r="B479">
        <v>2023</v>
      </c>
      <c r="C479" t="s">
        <v>92</v>
      </c>
      <c r="D479">
        <v>2023</v>
      </c>
      <c r="E479" t="s">
        <v>92</v>
      </c>
      <c r="F479">
        <v>1131718.76171875</v>
      </c>
      <c r="G479">
        <v>32679.25439453125</v>
      </c>
    </row>
    <row r="480" spans="1:7" x14ac:dyDescent="0.35">
      <c r="A480" s="13">
        <v>44986</v>
      </c>
      <c r="B480">
        <v>2023</v>
      </c>
      <c r="C480" t="s">
        <v>92</v>
      </c>
      <c r="D480">
        <v>2023</v>
      </c>
      <c r="E480" t="s">
        <v>92</v>
      </c>
      <c r="F480">
        <v>117504.900390625</v>
      </c>
      <c r="G480">
        <v>17453.38916015625</v>
      </c>
    </row>
    <row r="481" spans="1:7" x14ac:dyDescent="0.35">
      <c r="A481" s="13">
        <v>44987</v>
      </c>
      <c r="B481">
        <v>2023</v>
      </c>
      <c r="C481" t="s">
        <v>92</v>
      </c>
      <c r="D481">
        <v>2023</v>
      </c>
      <c r="E481" t="s">
        <v>92</v>
      </c>
      <c r="F481">
        <v>713626.869140625</v>
      </c>
      <c r="G481">
        <v>-9655.65673828125</v>
      </c>
    </row>
    <row r="482" spans="1:7" x14ac:dyDescent="0.35">
      <c r="A482" s="13">
        <v>44988</v>
      </c>
      <c r="B482">
        <v>2023</v>
      </c>
      <c r="C482" t="s">
        <v>92</v>
      </c>
      <c r="D482">
        <v>2023</v>
      </c>
      <c r="E482" t="s">
        <v>92</v>
      </c>
      <c r="F482">
        <v>632167.21484375</v>
      </c>
      <c r="G482">
        <v>184129.66064453125</v>
      </c>
    </row>
    <row r="483" spans="1:7" x14ac:dyDescent="0.35">
      <c r="A483" s="13">
        <v>44989</v>
      </c>
      <c r="B483">
        <v>2023</v>
      </c>
      <c r="C483" t="s">
        <v>92</v>
      </c>
      <c r="D483">
        <v>2023</v>
      </c>
      <c r="E483" t="s">
        <v>92</v>
      </c>
      <c r="F483">
        <v>37482251.787109375</v>
      </c>
      <c r="G483">
        <v>5190156.0668945313</v>
      </c>
    </row>
    <row r="484" spans="1:7" x14ac:dyDescent="0.35">
      <c r="A484" s="13">
        <v>44990</v>
      </c>
      <c r="B484">
        <v>2023</v>
      </c>
      <c r="C484" t="s">
        <v>92</v>
      </c>
      <c r="D484">
        <v>2023</v>
      </c>
      <c r="E484" t="s">
        <v>92</v>
      </c>
      <c r="F484">
        <v>-11688136.146484375</v>
      </c>
      <c r="G484">
        <v>-2198900.212890625</v>
      </c>
    </row>
    <row r="485" spans="1:7" x14ac:dyDescent="0.35">
      <c r="A485" s="13">
        <v>44991</v>
      </c>
      <c r="B485">
        <v>2023</v>
      </c>
      <c r="C485" t="s">
        <v>92</v>
      </c>
      <c r="D485">
        <v>2023</v>
      </c>
      <c r="E485" t="s">
        <v>92</v>
      </c>
      <c r="F485">
        <v>-9082820.453125</v>
      </c>
      <c r="G485">
        <v>-1403781.7495117188</v>
      </c>
    </row>
    <row r="486" spans="1:7" x14ac:dyDescent="0.35">
      <c r="A486" s="13">
        <v>44992</v>
      </c>
      <c r="B486">
        <v>2023</v>
      </c>
      <c r="C486" t="s">
        <v>92</v>
      </c>
      <c r="D486">
        <v>2023</v>
      </c>
      <c r="E486" t="s">
        <v>92</v>
      </c>
      <c r="F486">
        <v>-634265.4921875</v>
      </c>
      <c r="G486">
        <v>-279873.091796875</v>
      </c>
    </row>
    <row r="487" spans="1:7" x14ac:dyDescent="0.35">
      <c r="A487" s="13">
        <v>44993</v>
      </c>
      <c r="B487">
        <v>2023</v>
      </c>
      <c r="C487" t="s">
        <v>92</v>
      </c>
      <c r="D487">
        <v>2023</v>
      </c>
      <c r="E487" t="s">
        <v>92</v>
      </c>
      <c r="F487">
        <v>-1909248.06640625</v>
      </c>
      <c r="G487">
        <v>-259970.00244140625</v>
      </c>
    </row>
    <row r="488" spans="1:7" x14ac:dyDescent="0.35">
      <c r="A488" s="13">
        <v>44994</v>
      </c>
      <c r="B488">
        <v>2023</v>
      </c>
      <c r="C488" t="s">
        <v>92</v>
      </c>
      <c r="D488">
        <v>2023</v>
      </c>
      <c r="E488" t="s">
        <v>92</v>
      </c>
      <c r="F488">
        <v>-1591111.24609375</v>
      </c>
      <c r="G488">
        <v>-261457.57470703125</v>
      </c>
    </row>
    <row r="489" spans="1:7" x14ac:dyDescent="0.35">
      <c r="A489" s="13">
        <v>44995</v>
      </c>
      <c r="B489">
        <v>2023</v>
      </c>
      <c r="C489" t="s">
        <v>92</v>
      </c>
      <c r="D489">
        <v>2023</v>
      </c>
      <c r="E489" t="s">
        <v>92</v>
      </c>
      <c r="F489">
        <v>-2202676.77734375</v>
      </c>
      <c r="G489">
        <v>-225939.1455078125</v>
      </c>
    </row>
    <row r="490" spans="1:7" x14ac:dyDescent="0.35">
      <c r="A490" s="13">
        <v>44996</v>
      </c>
      <c r="B490">
        <v>2023</v>
      </c>
      <c r="C490" t="s">
        <v>92</v>
      </c>
      <c r="D490">
        <v>2023</v>
      </c>
      <c r="E490" t="s">
        <v>92</v>
      </c>
      <c r="F490">
        <v>-644843.609375</v>
      </c>
      <c r="G490">
        <v>-208353.796875</v>
      </c>
    </row>
    <row r="491" spans="1:7" x14ac:dyDescent="0.35">
      <c r="A491" s="13">
        <v>44997</v>
      </c>
      <c r="B491">
        <v>2023</v>
      </c>
      <c r="C491" t="s">
        <v>92</v>
      </c>
      <c r="D491">
        <v>2023</v>
      </c>
      <c r="E491" t="s">
        <v>92</v>
      </c>
      <c r="F491">
        <v>-1657634.890625</v>
      </c>
      <c r="G491">
        <v>-172594.15234375</v>
      </c>
    </row>
    <row r="492" spans="1:7" x14ac:dyDescent="0.35">
      <c r="A492" s="13">
        <v>44998</v>
      </c>
      <c r="B492">
        <v>2023</v>
      </c>
      <c r="C492" t="s">
        <v>92</v>
      </c>
      <c r="D492">
        <v>2023</v>
      </c>
      <c r="E492" t="s">
        <v>92</v>
      </c>
      <c r="F492">
        <v>-913751.310546875</v>
      </c>
      <c r="G492">
        <v>-149524.2646484375</v>
      </c>
    </row>
    <row r="493" spans="1:7" x14ac:dyDescent="0.35">
      <c r="A493" s="13">
        <v>44999</v>
      </c>
      <c r="B493">
        <v>2023</v>
      </c>
      <c r="C493" t="s">
        <v>92</v>
      </c>
      <c r="D493">
        <v>2023</v>
      </c>
      <c r="E493" t="s">
        <v>92</v>
      </c>
      <c r="F493">
        <v>-717240.876953125</v>
      </c>
      <c r="G493">
        <v>-119000.0068359375</v>
      </c>
    </row>
    <row r="494" spans="1:7" x14ac:dyDescent="0.35">
      <c r="A494" s="13">
        <v>45000</v>
      </c>
      <c r="B494">
        <v>2023</v>
      </c>
      <c r="C494" t="s">
        <v>143</v>
      </c>
      <c r="D494">
        <v>2023</v>
      </c>
      <c r="E494" t="s">
        <v>92</v>
      </c>
      <c r="F494">
        <v>-921342.966796875</v>
      </c>
      <c r="G494">
        <v>-58751.353515625</v>
      </c>
    </row>
    <row r="495" spans="1:7" x14ac:dyDescent="0.35">
      <c r="A495" s="13">
        <v>45001</v>
      </c>
      <c r="B495">
        <v>2023</v>
      </c>
      <c r="C495" t="s">
        <v>143</v>
      </c>
      <c r="D495">
        <v>2023</v>
      </c>
      <c r="E495" t="s">
        <v>92</v>
      </c>
      <c r="F495">
        <v>-1054921.00390625</v>
      </c>
      <c r="G495">
        <v>-14280.875</v>
      </c>
    </row>
    <row r="496" spans="1:7" x14ac:dyDescent="0.35">
      <c r="A496" s="13">
        <v>45002</v>
      </c>
      <c r="B496">
        <v>2023</v>
      </c>
      <c r="C496" t="s">
        <v>143</v>
      </c>
      <c r="D496">
        <v>2023</v>
      </c>
      <c r="E496" t="s">
        <v>92</v>
      </c>
      <c r="F496">
        <v>-1029518.41015625</v>
      </c>
      <c r="G496">
        <v>-2730.9697265625</v>
      </c>
    </row>
    <row r="497" spans="1:7" x14ac:dyDescent="0.35">
      <c r="A497" s="13">
        <v>45003</v>
      </c>
      <c r="B497">
        <v>2023</v>
      </c>
      <c r="C497" t="s">
        <v>143</v>
      </c>
      <c r="D497">
        <v>2023</v>
      </c>
      <c r="E497" t="s">
        <v>92</v>
      </c>
      <c r="F497">
        <v>-529688.17578125</v>
      </c>
      <c r="G497">
        <v>2126.1689453125</v>
      </c>
    </row>
    <row r="498" spans="1:7" x14ac:dyDescent="0.35">
      <c r="A498" s="13">
        <v>45004</v>
      </c>
      <c r="B498">
        <v>2023</v>
      </c>
      <c r="C498" t="s">
        <v>143</v>
      </c>
      <c r="D498">
        <v>2023</v>
      </c>
      <c r="E498" t="s">
        <v>92</v>
      </c>
      <c r="F498">
        <v>-416379.125</v>
      </c>
      <c r="G498">
        <v>-8277.423828125</v>
      </c>
    </row>
    <row r="499" spans="1:7" x14ac:dyDescent="0.35">
      <c r="A499" s="13">
        <v>45005</v>
      </c>
      <c r="B499">
        <v>2023</v>
      </c>
      <c r="C499" t="s">
        <v>143</v>
      </c>
      <c r="D499">
        <v>2023</v>
      </c>
      <c r="E499" t="s">
        <v>92</v>
      </c>
      <c r="F499">
        <v>-634320.2109375</v>
      </c>
      <c r="G499">
        <v>-6432.34423828125</v>
      </c>
    </row>
    <row r="500" spans="1:7" x14ac:dyDescent="0.35">
      <c r="A500" s="13">
        <v>45006</v>
      </c>
      <c r="B500">
        <v>2023</v>
      </c>
      <c r="C500" t="s">
        <v>143</v>
      </c>
      <c r="D500">
        <v>2023</v>
      </c>
      <c r="E500" t="s">
        <v>92</v>
      </c>
      <c r="F500">
        <v>-465160.017578125</v>
      </c>
      <c r="G500">
        <v>-6364.74169921875</v>
      </c>
    </row>
    <row r="501" spans="1:7" x14ac:dyDescent="0.35">
      <c r="A501" s="13">
        <v>45007</v>
      </c>
      <c r="B501">
        <v>2023</v>
      </c>
      <c r="C501" t="s">
        <v>143</v>
      </c>
      <c r="D501">
        <v>2023</v>
      </c>
      <c r="E501" t="s">
        <v>92</v>
      </c>
      <c r="F501">
        <v>-577647.53125</v>
      </c>
      <c r="G501">
        <v>-2144.408203125</v>
      </c>
    </row>
    <row r="502" spans="1:7" x14ac:dyDescent="0.35">
      <c r="A502" s="13">
        <v>45008</v>
      </c>
      <c r="B502">
        <v>2023</v>
      </c>
      <c r="C502" t="s">
        <v>143</v>
      </c>
      <c r="D502">
        <v>2023</v>
      </c>
      <c r="E502" t="s">
        <v>92</v>
      </c>
      <c r="F502">
        <v>-494882.697265625</v>
      </c>
      <c r="G502">
        <v>-771.8974609375</v>
      </c>
    </row>
    <row r="503" spans="1:7" x14ac:dyDescent="0.35">
      <c r="A503" s="13">
        <v>45009</v>
      </c>
      <c r="B503">
        <v>2023</v>
      </c>
      <c r="C503" t="s">
        <v>143</v>
      </c>
      <c r="D503">
        <v>2023</v>
      </c>
      <c r="E503" t="s">
        <v>92</v>
      </c>
      <c r="F503">
        <v>1179013.51953125</v>
      </c>
      <c r="G503">
        <v>43992.7958984375</v>
      </c>
    </row>
    <row r="504" spans="1:7" x14ac:dyDescent="0.35">
      <c r="A504" s="13">
        <v>45010</v>
      </c>
      <c r="B504">
        <v>2023</v>
      </c>
      <c r="C504" t="s">
        <v>143</v>
      </c>
      <c r="D504">
        <v>2023</v>
      </c>
      <c r="E504" t="s">
        <v>92</v>
      </c>
      <c r="F504">
        <v>10475616.37109375</v>
      </c>
      <c r="G504">
        <v>1208974.3291015625</v>
      </c>
    </row>
    <row r="505" spans="1:7" x14ac:dyDescent="0.35">
      <c r="A505" s="13">
        <v>45011</v>
      </c>
      <c r="B505">
        <v>2023</v>
      </c>
      <c r="C505" t="s">
        <v>143</v>
      </c>
      <c r="D505">
        <v>2023</v>
      </c>
      <c r="E505" t="s">
        <v>92</v>
      </c>
      <c r="F505">
        <v>6335215.578125</v>
      </c>
      <c r="G505">
        <v>697897.2451171875</v>
      </c>
    </row>
    <row r="506" spans="1:7" x14ac:dyDescent="0.35">
      <c r="A506" s="13">
        <v>45012</v>
      </c>
      <c r="B506">
        <v>2023</v>
      </c>
      <c r="C506" t="s">
        <v>143</v>
      </c>
      <c r="D506">
        <v>2023</v>
      </c>
      <c r="E506" t="s">
        <v>92</v>
      </c>
      <c r="F506">
        <v>-2665581.26171875</v>
      </c>
      <c r="G506">
        <v>-407984.455078125</v>
      </c>
    </row>
    <row r="507" spans="1:7" x14ac:dyDescent="0.35">
      <c r="A507" s="13">
        <v>45013</v>
      </c>
      <c r="B507">
        <v>2023</v>
      </c>
      <c r="C507" t="s">
        <v>143</v>
      </c>
      <c r="D507">
        <v>2023</v>
      </c>
      <c r="E507" t="s">
        <v>92</v>
      </c>
      <c r="F507">
        <v>-1225468.896484375</v>
      </c>
      <c r="G507">
        <v>-214855.46240234375</v>
      </c>
    </row>
    <row r="508" spans="1:7" x14ac:dyDescent="0.35">
      <c r="A508" s="13">
        <v>45014</v>
      </c>
      <c r="B508">
        <v>2023</v>
      </c>
      <c r="C508" t="s">
        <v>143</v>
      </c>
      <c r="D508">
        <v>2023</v>
      </c>
      <c r="E508" t="s">
        <v>92</v>
      </c>
      <c r="F508">
        <v>-1560823.0234375</v>
      </c>
      <c r="G508">
        <v>-218478.37060546875</v>
      </c>
    </row>
    <row r="509" spans="1:7" x14ac:dyDescent="0.35">
      <c r="A509" s="13">
        <v>45015</v>
      </c>
      <c r="B509">
        <v>2023</v>
      </c>
      <c r="C509" t="s">
        <v>143</v>
      </c>
      <c r="D509">
        <v>2023</v>
      </c>
      <c r="E509" t="s">
        <v>92</v>
      </c>
      <c r="F509">
        <v>-961250.9375</v>
      </c>
      <c r="G509">
        <v>-222388.2421875</v>
      </c>
    </row>
    <row r="510" spans="1:7" x14ac:dyDescent="0.35">
      <c r="A510" s="13">
        <v>45016</v>
      </c>
      <c r="B510">
        <v>2023</v>
      </c>
      <c r="C510" t="s">
        <v>143</v>
      </c>
      <c r="D510">
        <v>2023</v>
      </c>
      <c r="E510" t="s">
        <v>92</v>
      </c>
      <c r="F510">
        <v>-1427629.802734375</v>
      </c>
      <c r="G510">
        <v>-177510.19970703125</v>
      </c>
    </row>
    <row r="511" spans="1:7" x14ac:dyDescent="0.35">
      <c r="A511" s="13">
        <v>45017</v>
      </c>
      <c r="B511">
        <v>2023</v>
      </c>
      <c r="C511" t="s">
        <v>143</v>
      </c>
      <c r="D511">
        <v>2023</v>
      </c>
      <c r="E511" t="s">
        <v>143</v>
      </c>
      <c r="F511">
        <v>-1124931.796875</v>
      </c>
      <c r="G511">
        <v>-117901.10986328125</v>
      </c>
    </row>
    <row r="512" spans="1:7" x14ac:dyDescent="0.35">
      <c r="A512" s="13">
        <v>45018</v>
      </c>
      <c r="B512">
        <v>2023</v>
      </c>
      <c r="C512" t="s">
        <v>143</v>
      </c>
      <c r="D512">
        <v>2023</v>
      </c>
      <c r="E512" t="s">
        <v>143</v>
      </c>
      <c r="F512">
        <v>179446.6875</v>
      </c>
      <c r="G512">
        <v>-63726.1044921875</v>
      </c>
    </row>
    <row r="513" spans="1:7" x14ac:dyDescent="0.35">
      <c r="A513" s="13">
        <v>45019</v>
      </c>
      <c r="B513">
        <v>2023</v>
      </c>
      <c r="C513" t="s">
        <v>143</v>
      </c>
      <c r="D513">
        <v>2023</v>
      </c>
      <c r="E513" t="s">
        <v>143</v>
      </c>
      <c r="F513">
        <v>-882216.54296875</v>
      </c>
      <c r="G513">
        <v>-77938.79296875</v>
      </c>
    </row>
    <row r="514" spans="1:7" x14ac:dyDescent="0.35">
      <c r="A514" s="13">
        <v>45020</v>
      </c>
      <c r="B514">
        <v>2023</v>
      </c>
      <c r="C514" t="s">
        <v>143</v>
      </c>
      <c r="D514">
        <v>2023</v>
      </c>
      <c r="E514" t="s">
        <v>143</v>
      </c>
      <c r="F514">
        <v>-424967.388671875</v>
      </c>
      <c r="G514">
        <v>-92686.7158203125</v>
      </c>
    </row>
    <row r="515" spans="1:7" x14ac:dyDescent="0.35">
      <c r="A515" s="13">
        <v>45021</v>
      </c>
      <c r="B515">
        <v>2023</v>
      </c>
      <c r="C515" t="s">
        <v>143</v>
      </c>
      <c r="D515">
        <v>2023</v>
      </c>
      <c r="E515" t="s">
        <v>143</v>
      </c>
      <c r="F515">
        <v>-954697.947265625</v>
      </c>
      <c r="G515">
        <v>-76231.681640625</v>
      </c>
    </row>
    <row r="516" spans="1:7" x14ac:dyDescent="0.35">
      <c r="A516" s="13">
        <v>45022</v>
      </c>
      <c r="B516">
        <v>2023</v>
      </c>
      <c r="C516" t="s">
        <v>143</v>
      </c>
      <c r="D516">
        <v>2023</v>
      </c>
      <c r="E516" t="s">
        <v>143</v>
      </c>
      <c r="F516">
        <v>676170.591796875</v>
      </c>
      <c r="G516">
        <v>2769.7666015625</v>
      </c>
    </row>
    <row r="517" spans="1:7" x14ac:dyDescent="0.35">
      <c r="A517" s="13">
        <v>45023</v>
      </c>
      <c r="B517">
        <v>2023</v>
      </c>
      <c r="C517" t="s">
        <v>143</v>
      </c>
      <c r="D517">
        <v>2023</v>
      </c>
      <c r="E517" t="s">
        <v>143</v>
      </c>
      <c r="F517">
        <v>107894.76953125</v>
      </c>
      <c r="G517">
        <v>45169.7314453125</v>
      </c>
    </row>
    <row r="518" spans="1:7" x14ac:dyDescent="0.35">
      <c r="A518" s="13">
        <v>45024</v>
      </c>
      <c r="B518">
        <v>2023</v>
      </c>
      <c r="C518" t="s">
        <v>143</v>
      </c>
      <c r="D518">
        <v>2023</v>
      </c>
      <c r="E518" t="s">
        <v>143</v>
      </c>
      <c r="F518">
        <v>-305777.59375</v>
      </c>
      <c r="G518">
        <v>-21466.15625</v>
      </c>
    </row>
    <row r="519" spans="1:7" x14ac:dyDescent="0.35">
      <c r="A519" s="13">
        <v>45025</v>
      </c>
      <c r="B519">
        <v>2023</v>
      </c>
      <c r="C519" t="s">
        <v>143</v>
      </c>
      <c r="D519">
        <v>2023</v>
      </c>
      <c r="E519" t="s">
        <v>143</v>
      </c>
      <c r="F519">
        <v>-232541.3984375</v>
      </c>
      <c r="G519">
        <v>-58462.2958984375</v>
      </c>
    </row>
    <row r="520" spans="1:7" x14ac:dyDescent="0.35">
      <c r="A520" s="13">
        <v>45026</v>
      </c>
      <c r="B520">
        <v>2023</v>
      </c>
      <c r="C520" t="s">
        <v>143</v>
      </c>
      <c r="D520">
        <v>2023</v>
      </c>
      <c r="E520" t="s">
        <v>143</v>
      </c>
      <c r="F520">
        <v>-629985.048828125</v>
      </c>
      <c r="G520">
        <v>-70254.2255859375</v>
      </c>
    </row>
    <row r="521" spans="1:7" x14ac:dyDescent="0.35">
      <c r="A521" s="13">
        <v>45027</v>
      </c>
      <c r="B521">
        <v>2023</v>
      </c>
      <c r="C521" t="s">
        <v>143</v>
      </c>
      <c r="D521">
        <v>2023</v>
      </c>
      <c r="E521" t="s">
        <v>143</v>
      </c>
      <c r="F521">
        <v>-531511.80078125</v>
      </c>
      <c r="G521">
        <v>-64178.4091796875</v>
      </c>
    </row>
    <row r="522" spans="1:7" x14ac:dyDescent="0.35">
      <c r="A522" s="13">
        <v>45028</v>
      </c>
      <c r="B522">
        <v>2023</v>
      </c>
      <c r="C522" t="s">
        <v>143</v>
      </c>
      <c r="D522">
        <v>2023</v>
      </c>
      <c r="E522" t="s">
        <v>143</v>
      </c>
      <c r="F522">
        <v>-572378.283203125</v>
      </c>
      <c r="G522">
        <v>-43879.91796875</v>
      </c>
    </row>
    <row r="523" spans="1:7" x14ac:dyDescent="0.35">
      <c r="A523" s="13">
        <v>45029</v>
      </c>
      <c r="B523">
        <v>2023</v>
      </c>
      <c r="C523" t="s">
        <v>143</v>
      </c>
      <c r="D523">
        <v>2023</v>
      </c>
      <c r="E523" t="s">
        <v>143</v>
      </c>
      <c r="F523">
        <v>-441134.759765625</v>
      </c>
      <c r="G523">
        <v>-3827.32470703125</v>
      </c>
    </row>
    <row r="524" spans="1:7" x14ac:dyDescent="0.35">
      <c r="A524" s="13">
        <v>45030</v>
      </c>
      <c r="B524">
        <v>2023</v>
      </c>
      <c r="C524" t="s">
        <v>143</v>
      </c>
      <c r="D524">
        <v>2023</v>
      </c>
      <c r="E524" t="s">
        <v>143</v>
      </c>
      <c r="F524">
        <v>-638334.814453125</v>
      </c>
      <c r="G524">
        <v>7509.99365234375</v>
      </c>
    </row>
    <row r="525" spans="1:7" x14ac:dyDescent="0.35">
      <c r="A525" s="13">
        <v>45031</v>
      </c>
      <c r="B525">
        <v>2023</v>
      </c>
      <c r="C525" t="s">
        <v>143</v>
      </c>
      <c r="D525">
        <v>2023</v>
      </c>
      <c r="E525" t="s">
        <v>143</v>
      </c>
      <c r="F525">
        <v>-464599.93359375</v>
      </c>
      <c r="G525">
        <v>9626.1767578125</v>
      </c>
    </row>
    <row r="526" spans="1:7" x14ac:dyDescent="0.35">
      <c r="A526" s="13">
        <v>45032</v>
      </c>
      <c r="B526">
        <v>2023</v>
      </c>
      <c r="C526" t="s">
        <v>143</v>
      </c>
      <c r="D526">
        <v>2023</v>
      </c>
      <c r="E526" t="s">
        <v>143</v>
      </c>
      <c r="F526">
        <v>-802750.69140625</v>
      </c>
      <c r="G526">
        <v>6511.23095703125</v>
      </c>
    </row>
    <row r="527" spans="1:7" x14ac:dyDescent="0.35">
      <c r="A527" s="13">
        <v>45033</v>
      </c>
      <c r="B527">
        <v>2023</v>
      </c>
      <c r="C527" t="s">
        <v>143</v>
      </c>
      <c r="D527">
        <v>2023</v>
      </c>
      <c r="E527" t="s">
        <v>143</v>
      </c>
      <c r="F527">
        <v>-473184.044921875</v>
      </c>
      <c r="G527">
        <v>4985.31201171875</v>
      </c>
    </row>
    <row r="528" spans="1:7" x14ac:dyDescent="0.35">
      <c r="A528" s="13">
        <v>45034</v>
      </c>
      <c r="B528">
        <v>2023</v>
      </c>
      <c r="C528" t="s">
        <v>143</v>
      </c>
      <c r="D528">
        <v>2023</v>
      </c>
      <c r="E528" t="s">
        <v>143</v>
      </c>
      <c r="F528">
        <v>-196197.896484375</v>
      </c>
      <c r="G528">
        <v>-4316.5048828125</v>
      </c>
    </row>
    <row r="529" spans="1:7" x14ac:dyDescent="0.35">
      <c r="A529" s="13">
        <v>45035</v>
      </c>
      <c r="B529">
        <v>2023</v>
      </c>
      <c r="C529" t="s">
        <v>143</v>
      </c>
      <c r="D529">
        <v>2023</v>
      </c>
      <c r="E529" t="s">
        <v>143</v>
      </c>
      <c r="F529">
        <v>-401508.40625</v>
      </c>
      <c r="G529">
        <v>-3006.09130859375</v>
      </c>
    </row>
    <row r="530" spans="1:7" x14ac:dyDescent="0.35">
      <c r="A530" s="13">
        <v>45036</v>
      </c>
      <c r="B530">
        <v>2023</v>
      </c>
      <c r="C530" t="s">
        <v>143</v>
      </c>
      <c r="D530">
        <v>2023</v>
      </c>
      <c r="E530" t="s">
        <v>143</v>
      </c>
      <c r="F530">
        <v>-420493.1875</v>
      </c>
      <c r="G530">
        <v>-6206.23046875</v>
      </c>
    </row>
    <row r="531" spans="1:7" x14ac:dyDescent="0.35">
      <c r="A531" s="13">
        <v>45037</v>
      </c>
      <c r="B531">
        <v>2023</v>
      </c>
      <c r="C531" t="s">
        <v>143</v>
      </c>
      <c r="D531">
        <v>2023</v>
      </c>
      <c r="E531" t="s">
        <v>143</v>
      </c>
      <c r="F531">
        <v>-339532.4375</v>
      </c>
      <c r="G531">
        <v>-4487.36669921875</v>
      </c>
    </row>
    <row r="532" spans="1:7" x14ac:dyDescent="0.35">
      <c r="A532" s="13">
        <v>45038</v>
      </c>
      <c r="B532">
        <v>2023</v>
      </c>
      <c r="C532" t="s">
        <v>143</v>
      </c>
      <c r="D532">
        <v>2023</v>
      </c>
      <c r="E532" t="s">
        <v>143</v>
      </c>
      <c r="F532">
        <v>-417961.828125</v>
      </c>
      <c r="G532">
        <v>712.0244140625</v>
      </c>
    </row>
    <row r="533" spans="1:7" x14ac:dyDescent="0.35">
      <c r="A533" s="13">
        <v>45039</v>
      </c>
      <c r="B533">
        <v>2023</v>
      </c>
      <c r="C533" t="s">
        <v>143</v>
      </c>
      <c r="D533">
        <v>2023</v>
      </c>
      <c r="E533" t="s">
        <v>143</v>
      </c>
      <c r="F533">
        <v>-162227.435546875</v>
      </c>
      <c r="G533">
        <v>-1382.01171875</v>
      </c>
    </row>
    <row r="534" spans="1:7" x14ac:dyDescent="0.35">
      <c r="A534" s="13">
        <v>45040</v>
      </c>
      <c r="B534">
        <v>2023</v>
      </c>
      <c r="C534" t="s">
        <v>143</v>
      </c>
      <c r="D534">
        <v>2023</v>
      </c>
      <c r="E534" t="s">
        <v>143</v>
      </c>
      <c r="F534">
        <v>-292169.9296875</v>
      </c>
      <c r="G534">
        <v>-3535.2333984375</v>
      </c>
    </row>
    <row r="535" spans="1:7" x14ac:dyDescent="0.35">
      <c r="A535" s="13">
        <v>45041</v>
      </c>
      <c r="B535">
        <v>2023</v>
      </c>
      <c r="C535" t="s">
        <v>143</v>
      </c>
      <c r="D535">
        <v>2023</v>
      </c>
      <c r="E535" t="s">
        <v>143</v>
      </c>
      <c r="F535">
        <v>-389120.396484375</v>
      </c>
      <c r="G535">
        <v>442.505859375</v>
      </c>
    </row>
    <row r="536" spans="1:7" x14ac:dyDescent="0.35">
      <c r="A536" s="13">
        <v>45042</v>
      </c>
      <c r="B536">
        <v>2023</v>
      </c>
      <c r="C536" t="s">
        <v>143</v>
      </c>
      <c r="D536">
        <v>2023</v>
      </c>
      <c r="E536" t="s">
        <v>143</v>
      </c>
      <c r="F536">
        <v>-206691.75390625</v>
      </c>
      <c r="G536">
        <v>-6005.8466796875</v>
      </c>
    </row>
    <row r="537" spans="1:7" x14ac:dyDescent="0.35">
      <c r="A537" s="13">
        <v>45043</v>
      </c>
      <c r="B537">
        <v>2023</v>
      </c>
      <c r="C537" t="s">
        <v>143</v>
      </c>
      <c r="D537">
        <v>2023</v>
      </c>
      <c r="E537" t="s">
        <v>143</v>
      </c>
      <c r="F537">
        <v>-350657.26953125</v>
      </c>
      <c r="G537">
        <v>-5890.15185546875</v>
      </c>
    </row>
    <row r="538" spans="1:7" x14ac:dyDescent="0.35">
      <c r="A538" s="13">
        <v>45044</v>
      </c>
      <c r="B538">
        <v>2023</v>
      </c>
      <c r="C538" t="s">
        <v>143</v>
      </c>
      <c r="D538">
        <v>2023</v>
      </c>
      <c r="E538" t="s">
        <v>143</v>
      </c>
      <c r="F538">
        <v>-257746.265625</v>
      </c>
      <c r="G538">
        <v>9693.85595703125</v>
      </c>
    </row>
    <row r="539" spans="1:7" x14ac:dyDescent="0.35">
      <c r="A539" s="13">
        <v>45045</v>
      </c>
      <c r="B539">
        <v>2023</v>
      </c>
      <c r="C539" t="s">
        <v>143</v>
      </c>
      <c r="D539">
        <v>2023</v>
      </c>
      <c r="E539" t="s">
        <v>143</v>
      </c>
      <c r="F539">
        <v>404598.5234375</v>
      </c>
      <c r="G539">
        <v>8014.5595703125</v>
      </c>
    </row>
    <row r="540" spans="1:7" x14ac:dyDescent="0.35">
      <c r="A540" s="13">
        <v>45046</v>
      </c>
      <c r="B540">
        <v>2023</v>
      </c>
      <c r="C540" t="s">
        <v>143</v>
      </c>
      <c r="D540">
        <v>2023</v>
      </c>
      <c r="E540" t="s">
        <v>143</v>
      </c>
      <c r="F540">
        <v>232519.23046875</v>
      </c>
      <c r="G540">
        <v>9484.080078125</v>
      </c>
    </row>
    <row r="541" spans="1:7" x14ac:dyDescent="0.35">
      <c r="A541" s="13">
        <v>45047</v>
      </c>
      <c r="B541">
        <v>2023</v>
      </c>
      <c r="C541" t="s">
        <v>143</v>
      </c>
      <c r="D541">
        <v>2023</v>
      </c>
      <c r="E541" t="s">
        <v>143</v>
      </c>
      <c r="F541">
        <v>547133.6328125</v>
      </c>
      <c r="G541">
        <v>7746.4169921875</v>
      </c>
    </row>
    <row r="542" spans="1:7" x14ac:dyDescent="0.35">
      <c r="A542" s="13">
        <v>45048</v>
      </c>
      <c r="B542">
        <v>2023</v>
      </c>
      <c r="C542" t="s">
        <v>143</v>
      </c>
      <c r="D542">
        <v>2023</v>
      </c>
      <c r="E542" t="s">
        <v>143</v>
      </c>
      <c r="F542">
        <v>743359.5234375</v>
      </c>
      <c r="G542">
        <v>-1583.85205078125</v>
      </c>
    </row>
    <row r="543" spans="1:7" x14ac:dyDescent="0.35">
      <c r="A543" s="13">
        <v>45049</v>
      </c>
      <c r="B543">
        <v>2023</v>
      </c>
      <c r="C543" t="s">
        <v>143</v>
      </c>
      <c r="D543">
        <v>2023</v>
      </c>
      <c r="E543" t="s">
        <v>143</v>
      </c>
      <c r="F543">
        <v>715010.5078125</v>
      </c>
      <c r="G543">
        <v>1858.9541015625</v>
      </c>
    </row>
    <row r="544" spans="1:7" x14ac:dyDescent="0.35">
      <c r="A544" s="13">
        <v>45050</v>
      </c>
      <c r="B544">
        <v>2023</v>
      </c>
      <c r="C544" t="s">
        <v>143</v>
      </c>
      <c r="D544">
        <v>2023</v>
      </c>
      <c r="E544" t="s">
        <v>143</v>
      </c>
      <c r="F544">
        <v>372812.54296875</v>
      </c>
      <c r="G544">
        <v>-2655.7841796875</v>
      </c>
    </row>
    <row r="545" spans="1:7" x14ac:dyDescent="0.35">
      <c r="A545" s="13">
        <v>45051</v>
      </c>
      <c r="B545">
        <v>2023</v>
      </c>
      <c r="C545" t="s">
        <v>143</v>
      </c>
      <c r="D545">
        <v>2023</v>
      </c>
      <c r="E545" t="s">
        <v>143</v>
      </c>
      <c r="F545">
        <v>86405.546875</v>
      </c>
      <c r="G545">
        <v>-5295.66064453125</v>
      </c>
    </row>
    <row r="546" spans="1:7" x14ac:dyDescent="0.35">
      <c r="A546" s="13">
        <v>45052</v>
      </c>
      <c r="B546">
        <v>2023</v>
      </c>
      <c r="C546" t="s">
        <v>143</v>
      </c>
      <c r="D546">
        <v>2023</v>
      </c>
      <c r="E546" t="s">
        <v>143</v>
      </c>
      <c r="F546">
        <v>-115679.7890625</v>
      </c>
      <c r="G546">
        <v>-7435.96484375</v>
      </c>
    </row>
    <row r="547" spans="1:7" x14ac:dyDescent="0.35">
      <c r="A547" s="13">
        <v>45053</v>
      </c>
      <c r="B547">
        <v>2023</v>
      </c>
      <c r="C547" t="s">
        <v>143</v>
      </c>
      <c r="D547">
        <v>2023</v>
      </c>
      <c r="E547" t="s">
        <v>143</v>
      </c>
      <c r="F547">
        <v>-445498.697265625</v>
      </c>
      <c r="G547">
        <v>-2017.2880859375</v>
      </c>
    </row>
    <row r="548" spans="1:7" x14ac:dyDescent="0.35">
      <c r="A548" s="13">
        <v>45054</v>
      </c>
      <c r="B548">
        <v>2023</v>
      </c>
      <c r="C548" t="s">
        <v>143</v>
      </c>
      <c r="D548">
        <v>2023</v>
      </c>
      <c r="E548" t="s">
        <v>143</v>
      </c>
      <c r="F548">
        <v>-95844.505859375</v>
      </c>
      <c r="G548">
        <v>-244.43408203125</v>
      </c>
    </row>
    <row r="549" spans="1:7" x14ac:dyDescent="0.35">
      <c r="A549" s="13">
        <v>45055</v>
      </c>
      <c r="B549">
        <v>2023</v>
      </c>
      <c r="C549" t="s">
        <v>143</v>
      </c>
      <c r="D549">
        <v>2023</v>
      </c>
      <c r="E549" t="s">
        <v>143</v>
      </c>
      <c r="F549">
        <v>-148935.494140625</v>
      </c>
      <c r="G549">
        <v>-854.73828125</v>
      </c>
    </row>
    <row r="550" spans="1:7" x14ac:dyDescent="0.35">
      <c r="A550" s="13">
        <v>45056</v>
      </c>
      <c r="B550">
        <v>2023</v>
      </c>
      <c r="C550" t="s">
        <v>143</v>
      </c>
      <c r="D550">
        <v>2023</v>
      </c>
      <c r="E550" t="s">
        <v>143</v>
      </c>
      <c r="F550">
        <v>-390088.828125</v>
      </c>
      <c r="G550">
        <v>-416.13134765625</v>
      </c>
    </row>
    <row r="551" spans="1:7" x14ac:dyDescent="0.35">
      <c r="A551" s="13">
        <v>45057</v>
      </c>
      <c r="B551">
        <v>2023</v>
      </c>
      <c r="C551" t="s">
        <v>143</v>
      </c>
      <c r="D551">
        <v>2023</v>
      </c>
      <c r="E551" t="s">
        <v>143</v>
      </c>
      <c r="F551">
        <v>-393142.42578125</v>
      </c>
      <c r="G551">
        <v>-9881.931640625</v>
      </c>
    </row>
    <row r="552" spans="1:7" x14ac:dyDescent="0.35">
      <c r="A552" s="13">
        <v>45058</v>
      </c>
      <c r="B552">
        <v>2023</v>
      </c>
      <c r="C552" t="s">
        <v>143</v>
      </c>
      <c r="D552">
        <v>2023</v>
      </c>
      <c r="E552" t="s">
        <v>143</v>
      </c>
      <c r="F552">
        <v>-336251.380859375</v>
      </c>
      <c r="G552">
        <v>20121.0595703125</v>
      </c>
    </row>
    <row r="553" spans="1:7" x14ac:dyDescent="0.35">
      <c r="A553" s="13">
        <v>45059</v>
      </c>
      <c r="B553">
        <v>2023</v>
      </c>
      <c r="C553" t="s">
        <v>143</v>
      </c>
      <c r="D553">
        <v>2023</v>
      </c>
      <c r="E553" t="s">
        <v>143</v>
      </c>
      <c r="F553">
        <v>-127808.435546875</v>
      </c>
      <c r="G553">
        <v>21367.31787109375</v>
      </c>
    </row>
    <row r="554" spans="1:7" x14ac:dyDescent="0.35">
      <c r="A554" s="13">
        <v>45060</v>
      </c>
      <c r="B554">
        <v>2023</v>
      </c>
      <c r="C554" t="s">
        <v>143</v>
      </c>
      <c r="D554">
        <v>2023</v>
      </c>
      <c r="E554" t="s">
        <v>143</v>
      </c>
      <c r="F554">
        <v>528437.564453125</v>
      </c>
      <c r="G554">
        <v>13100.994140625</v>
      </c>
    </row>
    <row r="555" spans="1:7" x14ac:dyDescent="0.35">
      <c r="A555" s="13">
        <v>45061</v>
      </c>
      <c r="B555">
        <v>2023</v>
      </c>
      <c r="C555" t="s">
        <v>143</v>
      </c>
      <c r="D555">
        <v>2023</v>
      </c>
      <c r="E555" t="s">
        <v>143</v>
      </c>
      <c r="F555">
        <v>534310.044921875</v>
      </c>
      <c r="G555">
        <v>-1855.85498046875</v>
      </c>
    </row>
    <row r="556" spans="1:7" x14ac:dyDescent="0.35">
      <c r="A556" s="13">
        <v>45062</v>
      </c>
      <c r="B556">
        <v>2023</v>
      </c>
      <c r="C556" t="s">
        <v>143</v>
      </c>
      <c r="D556">
        <v>2023</v>
      </c>
      <c r="E556" t="s">
        <v>143</v>
      </c>
      <c r="F556">
        <v>-195474.748046875</v>
      </c>
      <c r="G556">
        <v>-11379.6123046875</v>
      </c>
    </row>
    <row r="557" spans="1:7" x14ac:dyDescent="0.35">
      <c r="A557" s="13">
        <v>45063</v>
      </c>
      <c r="B557">
        <v>2023</v>
      </c>
      <c r="C557" t="s">
        <v>143</v>
      </c>
      <c r="D557">
        <v>2023</v>
      </c>
      <c r="E557" t="s">
        <v>143</v>
      </c>
      <c r="F557">
        <v>62009.900390625</v>
      </c>
      <c r="G557">
        <v>-7577.8515625</v>
      </c>
    </row>
    <row r="558" spans="1:7" x14ac:dyDescent="0.35">
      <c r="A558" s="13">
        <v>45064</v>
      </c>
      <c r="B558">
        <v>2023</v>
      </c>
      <c r="C558" t="s">
        <v>143</v>
      </c>
      <c r="D558">
        <v>2023</v>
      </c>
      <c r="E558" t="s">
        <v>143</v>
      </c>
      <c r="F558">
        <v>-490161.1015625</v>
      </c>
      <c r="G558">
        <v>7321.3916015625</v>
      </c>
    </row>
    <row r="559" spans="1:7" x14ac:dyDescent="0.35">
      <c r="A559" s="13">
        <v>45065</v>
      </c>
      <c r="B559">
        <v>2023</v>
      </c>
      <c r="C559" t="s">
        <v>143</v>
      </c>
      <c r="D559">
        <v>2023</v>
      </c>
      <c r="E559" t="s">
        <v>143</v>
      </c>
      <c r="F559">
        <v>-542566.861328125</v>
      </c>
      <c r="G559">
        <v>2801.9892578125</v>
      </c>
    </row>
    <row r="560" spans="1:7" x14ac:dyDescent="0.35">
      <c r="A560" s="13">
        <v>45066</v>
      </c>
      <c r="B560">
        <v>2023</v>
      </c>
      <c r="C560" t="s">
        <v>143</v>
      </c>
      <c r="D560">
        <v>2023</v>
      </c>
      <c r="E560" t="s">
        <v>143</v>
      </c>
      <c r="F560">
        <v>-156382.056640625</v>
      </c>
      <c r="G560">
        <v>4647.9443359375</v>
      </c>
    </row>
    <row r="561" spans="1:7" x14ac:dyDescent="0.35">
      <c r="A561" s="13">
        <v>45067</v>
      </c>
      <c r="B561">
        <v>2023</v>
      </c>
      <c r="C561" t="s">
        <v>143</v>
      </c>
      <c r="D561">
        <v>2023</v>
      </c>
      <c r="E561" t="s">
        <v>143</v>
      </c>
      <c r="F561">
        <v>82858.583984375</v>
      </c>
      <c r="G561">
        <v>8872.1044921875</v>
      </c>
    </row>
    <row r="562" spans="1:7" x14ac:dyDescent="0.35">
      <c r="A562" s="13">
        <v>45068</v>
      </c>
      <c r="B562">
        <v>2023</v>
      </c>
      <c r="C562" t="s">
        <v>143</v>
      </c>
      <c r="D562">
        <v>2023</v>
      </c>
      <c r="E562" t="s">
        <v>143</v>
      </c>
      <c r="F562">
        <v>225494.0703125</v>
      </c>
      <c r="G562">
        <v>-7131.998046875</v>
      </c>
    </row>
    <row r="563" spans="1:7" x14ac:dyDescent="0.35">
      <c r="A563" s="13">
        <v>45069</v>
      </c>
      <c r="B563">
        <v>2023</v>
      </c>
      <c r="C563" t="s">
        <v>143</v>
      </c>
      <c r="D563">
        <v>2023</v>
      </c>
      <c r="E563" t="s">
        <v>143</v>
      </c>
      <c r="F563">
        <v>-10661.96875</v>
      </c>
      <c r="G563">
        <v>-8144.677734375</v>
      </c>
    </row>
    <row r="564" spans="1:7" x14ac:dyDescent="0.35">
      <c r="A564" s="13">
        <v>45070</v>
      </c>
      <c r="B564">
        <v>2023</v>
      </c>
      <c r="C564" t="s">
        <v>143</v>
      </c>
      <c r="D564">
        <v>2023</v>
      </c>
      <c r="E564" t="s">
        <v>143</v>
      </c>
      <c r="F564">
        <v>-352537.154296875</v>
      </c>
      <c r="G564">
        <v>-19004.8544921875</v>
      </c>
    </row>
    <row r="565" spans="1:7" x14ac:dyDescent="0.35">
      <c r="A565" s="13">
        <v>45071</v>
      </c>
      <c r="B565">
        <v>2023</v>
      </c>
      <c r="C565" t="s">
        <v>143</v>
      </c>
      <c r="D565">
        <v>2023</v>
      </c>
      <c r="E565" t="s">
        <v>143</v>
      </c>
      <c r="F565">
        <v>-302412.1953125</v>
      </c>
      <c r="G565">
        <v>2076.89892578125</v>
      </c>
    </row>
    <row r="566" spans="1:7" x14ac:dyDescent="0.35">
      <c r="A566" s="13">
        <v>45072</v>
      </c>
      <c r="B566">
        <v>2023</v>
      </c>
      <c r="C566" t="s">
        <v>143</v>
      </c>
      <c r="D566">
        <v>2023</v>
      </c>
      <c r="E566" t="s">
        <v>143</v>
      </c>
      <c r="F566">
        <v>-449292.6640625</v>
      </c>
      <c r="G566">
        <v>3612.56494140625</v>
      </c>
    </row>
    <row r="567" spans="1:7" x14ac:dyDescent="0.35">
      <c r="A567" s="13">
        <v>45073</v>
      </c>
      <c r="B567">
        <v>2023</v>
      </c>
      <c r="C567" t="s">
        <v>143</v>
      </c>
      <c r="D567">
        <v>2023</v>
      </c>
      <c r="E567" t="s">
        <v>143</v>
      </c>
      <c r="F567">
        <v>-414625.1875</v>
      </c>
      <c r="G567">
        <v>-4830.85546875</v>
      </c>
    </row>
    <row r="568" spans="1:7" x14ac:dyDescent="0.35">
      <c r="A568" s="13">
        <v>45074</v>
      </c>
      <c r="B568">
        <v>2023</v>
      </c>
      <c r="C568" t="s">
        <v>143</v>
      </c>
      <c r="D568">
        <v>2023</v>
      </c>
      <c r="E568" t="s">
        <v>143</v>
      </c>
      <c r="F568">
        <v>-454762.27734375</v>
      </c>
      <c r="G568">
        <v>-3415.30517578125</v>
      </c>
    </row>
    <row r="569" spans="1:7" x14ac:dyDescent="0.35">
      <c r="A569" s="13">
        <v>45075</v>
      </c>
      <c r="B569">
        <v>2023</v>
      </c>
      <c r="C569" t="s">
        <v>143</v>
      </c>
      <c r="D569">
        <v>2023</v>
      </c>
      <c r="E569" t="s">
        <v>143</v>
      </c>
      <c r="F569">
        <v>-335683.95703125</v>
      </c>
      <c r="G569">
        <v>-7336.9912109375</v>
      </c>
    </row>
    <row r="570" spans="1:7" x14ac:dyDescent="0.35">
      <c r="A570" s="13">
        <v>45076</v>
      </c>
      <c r="B570">
        <v>2023</v>
      </c>
      <c r="C570" t="s">
        <v>143</v>
      </c>
      <c r="D570">
        <v>2023</v>
      </c>
      <c r="E570" t="s">
        <v>143</v>
      </c>
      <c r="F570">
        <v>-190222.654296875</v>
      </c>
      <c r="G570">
        <v>-11521.61181640625</v>
      </c>
    </row>
    <row r="571" spans="1:7" x14ac:dyDescent="0.35">
      <c r="A571" s="13">
        <v>45077</v>
      </c>
      <c r="B571">
        <v>2023</v>
      </c>
      <c r="C571" t="s">
        <v>143</v>
      </c>
      <c r="D571">
        <v>2023</v>
      </c>
      <c r="E571" t="s">
        <v>143</v>
      </c>
      <c r="F571">
        <v>-192203.2578125</v>
      </c>
      <c r="G571">
        <v>-11346.740234375</v>
      </c>
    </row>
    <row r="572" spans="1:7" x14ac:dyDescent="0.35">
      <c r="A572" s="13">
        <v>45078</v>
      </c>
      <c r="B572">
        <v>2023</v>
      </c>
      <c r="C572" t="s">
        <v>143</v>
      </c>
      <c r="D572">
        <v>2023</v>
      </c>
      <c r="E572" t="s">
        <v>143</v>
      </c>
      <c r="F572">
        <v>-218263.572265625</v>
      </c>
      <c r="G572">
        <v>-27036.5888671875</v>
      </c>
    </row>
    <row r="573" spans="1:7" x14ac:dyDescent="0.35">
      <c r="A573" s="13">
        <v>45079</v>
      </c>
      <c r="B573">
        <v>2023</v>
      </c>
      <c r="C573" t="s">
        <v>143</v>
      </c>
      <c r="D573">
        <v>2023</v>
      </c>
      <c r="E573" t="s">
        <v>143</v>
      </c>
      <c r="F573">
        <v>-250659.12109375</v>
      </c>
      <c r="G573">
        <v>-18995.951171875</v>
      </c>
    </row>
    <row r="574" spans="1:7" x14ac:dyDescent="0.35">
      <c r="A574" s="13">
        <v>45080</v>
      </c>
      <c r="B574">
        <v>2023</v>
      </c>
      <c r="C574" t="s">
        <v>143</v>
      </c>
      <c r="D574">
        <v>2023</v>
      </c>
      <c r="E574" t="s">
        <v>143</v>
      </c>
      <c r="F574">
        <v>-181045.748046875</v>
      </c>
      <c r="G574">
        <v>-13505.880859375</v>
      </c>
    </row>
    <row r="575" spans="1:7" x14ac:dyDescent="0.35">
      <c r="A575" s="13">
        <v>45081</v>
      </c>
      <c r="B575">
        <v>2023</v>
      </c>
      <c r="C575" t="s">
        <v>143</v>
      </c>
      <c r="D575">
        <v>2023</v>
      </c>
      <c r="E575" t="s">
        <v>143</v>
      </c>
      <c r="F575">
        <v>-135426.078125</v>
      </c>
      <c r="G575">
        <v>-10480.02587890625</v>
      </c>
    </row>
    <row r="576" spans="1:7" x14ac:dyDescent="0.35">
      <c r="A576" s="13">
        <v>45082</v>
      </c>
      <c r="B576">
        <v>2023</v>
      </c>
      <c r="C576" t="s">
        <v>143</v>
      </c>
      <c r="D576">
        <v>2023</v>
      </c>
      <c r="E576" t="s">
        <v>143</v>
      </c>
      <c r="F576">
        <v>-124991.517578125</v>
      </c>
      <c r="G576">
        <v>-10173.27294921875</v>
      </c>
    </row>
    <row r="577" spans="1:7" x14ac:dyDescent="0.35">
      <c r="A577" s="13">
        <v>45083</v>
      </c>
      <c r="B577">
        <v>2023</v>
      </c>
      <c r="C577" t="s">
        <v>143</v>
      </c>
      <c r="D577">
        <v>2023</v>
      </c>
      <c r="E577" t="s">
        <v>143</v>
      </c>
      <c r="F577">
        <v>-159479.572265625</v>
      </c>
      <c r="G577">
        <v>-12092.43994140625</v>
      </c>
    </row>
    <row r="578" spans="1:7" x14ac:dyDescent="0.35">
      <c r="A578" s="13">
        <v>45084</v>
      </c>
      <c r="B578">
        <v>2023</v>
      </c>
      <c r="C578" t="s">
        <v>143</v>
      </c>
      <c r="D578">
        <v>2023</v>
      </c>
      <c r="E578" t="s">
        <v>143</v>
      </c>
      <c r="F578">
        <v>-41948.74609375</v>
      </c>
      <c r="G578">
        <v>-8914.84375</v>
      </c>
    </row>
    <row r="579" spans="1:7" x14ac:dyDescent="0.35">
      <c r="A579" s="13">
        <v>45085</v>
      </c>
      <c r="B579">
        <v>2023</v>
      </c>
      <c r="C579" t="s">
        <v>143</v>
      </c>
      <c r="D579">
        <v>2023</v>
      </c>
      <c r="E579" t="s">
        <v>143</v>
      </c>
      <c r="F579">
        <v>-29907.73046875</v>
      </c>
      <c r="G579">
        <v>-14662.76708984375</v>
      </c>
    </row>
    <row r="580" spans="1:7" x14ac:dyDescent="0.35">
      <c r="A580" s="13">
        <v>45086</v>
      </c>
      <c r="B580">
        <v>2023</v>
      </c>
      <c r="C580" t="s">
        <v>143</v>
      </c>
      <c r="D580">
        <v>2023</v>
      </c>
      <c r="E580" t="s">
        <v>143</v>
      </c>
      <c r="F580">
        <v>-85493.412109375</v>
      </c>
      <c r="G580">
        <v>-17547.84423828125</v>
      </c>
    </row>
    <row r="581" spans="1:7" x14ac:dyDescent="0.35">
      <c r="A581" s="13">
        <v>45087</v>
      </c>
      <c r="B581">
        <v>2023</v>
      </c>
      <c r="C581" t="s">
        <v>143</v>
      </c>
      <c r="D581">
        <v>2023</v>
      </c>
      <c r="E581" t="s">
        <v>143</v>
      </c>
      <c r="F581">
        <v>-111147.83203125</v>
      </c>
      <c r="G581">
        <v>-9348.02294921875</v>
      </c>
    </row>
    <row r="582" spans="1:7" x14ac:dyDescent="0.35">
      <c r="A582" s="13">
        <v>45088</v>
      </c>
      <c r="B582">
        <v>2023</v>
      </c>
      <c r="C582" t="s">
        <v>143</v>
      </c>
      <c r="D582">
        <v>2023</v>
      </c>
      <c r="E582" t="s">
        <v>143</v>
      </c>
      <c r="F582">
        <v>61832.611328125</v>
      </c>
      <c r="G582">
        <v>16509.107421875</v>
      </c>
    </row>
    <row r="583" spans="1:7" x14ac:dyDescent="0.35">
      <c r="A583" s="13">
        <v>45089</v>
      </c>
      <c r="B583">
        <v>2023</v>
      </c>
      <c r="C583" t="s">
        <v>143</v>
      </c>
      <c r="D583">
        <v>2023</v>
      </c>
      <c r="E583" t="s">
        <v>143</v>
      </c>
      <c r="F583">
        <v>776422.517578125</v>
      </c>
      <c r="G583">
        <v>68823.416015625</v>
      </c>
    </row>
    <row r="584" spans="1:7" x14ac:dyDescent="0.35">
      <c r="A584" s="13">
        <v>45090</v>
      </c>
      <c r="B584">
        <v>2023</v>
      </c>
      <c r="C584" t="s">
        <v>143</v>
      </c>
      <c r="D584">
        <v>2023</v>
      </c>
      <c r="E584" t="s">
        <v>143</v>
      </c>
      <c r="F584">
        <v>347842.0234375</v>
      </c>
      <c r="G584">
        <v>28327.3369140625</v>
      </c>
    </row>
    <row r="585" spans="1:7" x14ac:dyDescent="0.35">
      <c r="A585" s="13">
        <v>45091</v>
      </c>
      <c r="B585">
        <v>2023</v>
      </c>
      <c r="C585" t="s">
        <v>143</v>
      </c>
      <c r="D585">
        <v>2023</v>
      </c>
      <c r="E585" t="s">
        <v>143</v>
      </c>
      <c r="F585">
        <v>1079515.748046875</v>
      </c>
      <c r="G585">
        <v>18274.419921875</v>
      </c>
    </row>
    <row r="586" spans="1:7" x14ac:dyDescent="0.35">
      <c r="A586" s="13">
        <v>45092</v>
      </c>
      <c r="B586">
        <v>2023</v>
      </c>
      <c r="C586" t="s">
        <v>181</v>
      </c>
      <c r="D586">
        <v>2023</v>
      </c>
      <c r="E586" t="s">
        <v>143</v>
      </c>
      <c r="F586">
        <v>1219700.193359375</v>
      </c>
      <c r="G586">
        <v>43926.0693359375</v>
      </c>
    </row>
    <row r="587" spans="1:7" x14ac:dyDescent="0.35">
      <c r="A587" s="13">
        <v>45093</v>
      </c>
      <c r="B587">
        <v>2023</v>
      </c>
      <c r="C587" t="s">
        <v>181</v>
      </c>
      <c r="D587">
        <v>2023</v>
      </c>
      <c r="E587" t="s">
        <v>143</v>
      </c>
      <c r="F587">
        <v>795944.943359375</v>
      </c>
      <c r="G587">
        <v>9825.5712890625</v>
      </c>
    </row>
    <row r="588" spans="1:7" x14ac:dyDescent="0.35">
      <c r="A588" s="13">
        <v>45094</v>
      </c>
      <c r="B588">
        <v>2023</v>
      </c>
      <c r="C588" t="s">
        <v>181</v>
      </c>
      <c r="D588">
        <v>2023</v>
      </c>
      <c r="E588" t="s">
        <v>143</v>
      </c>
      <c r="F588">
        <v>194340.01953125</v>
      </c>
      <c r="G588">
        <v>16517.04638671875</v>
      </c>
    </row>
    <row r="589" spans="1:7" x14ac:dyDescent="0.35">
      <c r="A589" s="13">
        <v>45095</v>
      </c>
      <c r="B589">
        <v>2023</v>
      </c>
      <c r="C589" t="s">
        <v>181</v>
      </c>
      <c r="D589">
        <v>2023</v>
      </c>
      <c r="E589" t="s">
        <v>143</v>
      </c>
      <c r="F589">
        <v>-276354.748046875</v>
      </c>
      <c r="G589">
        <v>25349.33447265625</v>
      </c>
    </row>
    <row r="590" spans="1:7" x14ac:dyDescent="0.35">
      <c r="A590" s="13">
        <v>45096</v>
      </c>
      <c r="B590">
        <v>2023</v>
      </c>
      <c r="C590" t="s">
        <v>181</v>
      </c>
      <c r="D590">
        <v>2023</v>
      </c>
      <c r="E590" t="s">
        <v>143</v>
      </c>
      <c r="F590">
        <v>-433467.38671875</v>
      </c>
      <c r="G590">
        <v>21609.29736328125</v>
      </c>
    </row>
    <row r="591" spans="1:7" x14ac:dyDescent="0.35">
      <c r="A591" s="13">
        <v>45097</v>
      </c>
      <c r="B591">
        <v>2023</v>
      </c>
      <c r="C591" t="s">
        <v>181</v>
      </c>
      <c r="D591">
        <v>2023</v>
      </c>
      <c r="E591" t="s">
        <v>143</v>
      </c>
      <c r="F591">
        <v>-430480.755859375</v>
      </c>
      <c r="G591">
        <v>3423.19775390625</v>
      </c>
    </row>
    <row r="592" spans="1:7" x14ac:dyDescent="0.35">
      <c r="A592" s="13">
        <v>45098</v>
      </c>
      <c r="B592">
        <v>2023</v>
      </c>
      <c r="C592" t="s">
        <v>181</v>
      </c>
      <c r="D592">
        <v>2023</v>
      </c>
      <c r="E592" t="s">
        <v>143</v>
      </c>
      <c r="F592">
        <v>-452483.10546875</v>
      </c>
      <c r="G592">
        <v>-10081.4365234375</v>
      </c>
    </row>
    <row r="593" spans="1:7" x14ac:dyDescent="0.35">
      <c r="A593" s="13">
        <v>45099</v>
      </c>
      <c r="B593">
        <v>2023</v>
      </c>
      <c r="C593" t="s">
        <v>181</v>
      </c>
      <c r="D593">
        <v>2023</v>
      </c>
      <c r="E593" t="s">
        <v>143</v>
      </c>
      <c r="F593">
        <v>-488885.037109375</v>
      </c>
      <c r="G593">
        <v>-5666.9755859375</v>
      </c>
    </row>
    <row r="594" spans="1:7" x14ac:dyDescent="0.35">
      <c r="A594" s="13">
        <v>45100</v>
      </c>
      <c r="B594">
        <v>2023</v>
      </c>
      <c r="C594" t="s">
        <v>181</v>
      </c>
      <c r="D594">
        <v>2023</v>
      </c>
      <c r="E594" t="s">
        <v>143</v>
      </c>
      <c r="F594">
        <v>-464594.75</v>
      </c>
      <c r="G594">
        <v>-5080.642578125</v>
      </c>
    </row>
    <row r="595" spans="1:7" x14ac:dyDescent="0.35">
      <c r="A595" s="13">
        <v>45101</v>
      </c>
      <c r="B595">
        <v>2023</v>
      </c>
      <c r="C595" t="s">
        <v>181</v>
      </c>
      <c r="D595">
        <v>2023</v>
      </c>
      <c r="E595" t="s">
        <v>143</v>
      </c>
      <c r="F595">
        <v>-304182.189453125</v>
      </c>
      <c r="G595">
        <v>-9135.14990234375</v>
      </c>
    </row>
    <row r="596" spans="1:7" x14ac:dyDescent="0.35">
      <c r="A596" s="13">
        <v>45102</v>
      </c>
      <c r="B596">
        <v>2023</v>
      </c>
      <c r="C596" t="s">
        <v>181</v>
      </c>
      <c r="D596">
        <v>2023</v>
      </c>
      <c r="E596" t="s">
        <v>143</v>
      </c>
      <c r="F596">
        <v>-281445.4453125</v>
      </c>
      <c r="G596">
        <v>-10367.1298828125</v>
      </c>
    </row>
    <row r="597" spans="1:7" x14ac:dyDescent="0.35">
      <c r="A597" s="13">
        <v>45103</v>
      </c>
      <c r="B597">
        <v>2023</v>
      </c>
      <c r="C597" t="s">
        <v>181</v>
      </c>
      <c r="D597">
        <v>2023</v>
      </c>
      <c r="E597" t="s">
        <v>143</v>
      </c>
      <c r="F597">
        <v>-264916.669921875</v>
      </c>
      <c r="G597">
        <v>-11400.64599609375</v>
      </c>
    </row>
    <row r="598" spans="1:7" x14ac:dyDescent="0.35">
      <c r="A598" s="13">
        <v>45104</v>
      </c>
      <c r="B598">
        <v>2023</v>
      </c>
      <c r="C598" t="s">
        <v>181</v>
      </c>
      <c r="D598">
        <v>2023</v>
      </c>
      <c r="E598" t="s">
        <v>143</v>
      </c>
      <c r="F598">
        <v>-119644.822265625</v>
      </c>
      <c r="G598">
        <v>-15357.17041015625</v>
      </c>
    </row>
    <row r="599" spans="1:7" x14ac:dyDescent="0.35">
      <c r="A599" s="13">
        <v>45105</v>
      </c>
      <c r="B599">
        <v>2023</v>
      </c>
      <c r="C599" t="s">
        <v>181</v>
      </c>
      <c r="D599">
        <v>2023</v>
      </c>
      <c r="E599" t="s">
        <v>143</v>
      </c>
      <c r="F599">
        <v>-83152.580078125</v>
      </c>
      <c r="G599">
        <v>-18673.00048828125</v>
      </c>
    </row>
    <row r="600" spans="1:7" x14ac:dyDescent="0.35">
      <c r="A600" s="13">
        <v>45106</v>
      </c>
      <c r="B600">
        <v>2023</v>
      </c>
      <c r="C600" t="s">
        <v>181</v>
      </c>
      <c r="D600">
        <v>2023</v>
      </c>
      <c r="E600" t="s">
        <v>143</v>
      </c>
      <c r="F600">
        <v>-174780.689453125</v>
      </c>
      <c r="G600">
        <v>-17493.6025390625</v>
      </c>
    </row>
    <row r="601" spans="1:7" x14ac:dyDescent="0.35">
      <c r="A601" s="13">
        <v>45107</v>
      </c>
      <c r="B601">
        <v>2023</v>
      </c>
      <c r="C601" t="s">
        <v>181</v>
      </c>
      <c r="D601">
        <v>2023</v>
      </c>
      <c r="E601" t="s">
        <v>143</v>
      </c>
      <c r="F601">
        <v>-111713.013671875</v>
      </c>
      <c r="G601">
        <v>-19448.30615234375</v>
      </c>
    </row>
    <row r="602" spans="1:7" x14ac:dyDescent="0.35">
      <c r="A602" s="13">
        <v>45108</v>
      </c>
      <c r="B602">
        <v>2023</v>
      </c>
      <c r="C602" t="s">
        <v>181</v>
      </c>
      <c r="D602">
        <v>2023</v>
      </c>
      <c r="E602" t="s">
        <v>181</v>
      </c>
      <c r="F602">
        <v>-106386.625</v>
      </c>
      <c r="G602">
        <v>-10281.68701171875</v>
      </c>
    </row>
    <row r="603" spans="1:7" x14ac:dyDescent="0.35">
      <c r="A603" s="13">
        <v>45109</v>
      </c>
      <c r="B603">
        <v>2023</v>
      </c>
      <c r="C603" t="s">
        <v>181</v>
      </c>
      <c r="D603">
        <v>2023</v>
      </c>
      <c r="E603" t="s">
        <v>181</v>
      </c>
      <c r="F603">
        <v>53228.544921875</v>
      </c>
      <c r="G603">
        <v>17703.32080078125</v>
      </c>
    </row>
    <row r="604" spans="1:7" x14ac:dyDescent="0.35">
      <c r="A604" s="13">
        <v>45110</v>
      </c>
      <c r="B604">
        <v>2023</v>
      </c>
      <c r="C604" t="s">
        <v>181</v>
      </c>
      <c r="D604">
        <v>2023</v>
      </c>
      <c r="E604" t="s">
        <v>181</v>
      </c>
      <c r="F604">
        <v>44039.94140625</v>
      </c>
      <c r="G604">
        <v>21213.6982421875</v>
      </c>
    </row>
    <row r="605" spans="1:7" x14ac:dyDescent="0.35">
      <c r="A605" s="13">
        <v>45111</v>
      </c>
      <c r="B605">
        <v>2023</v>
      </c>
      <c r="C605" t="s">
        <v>181</v>
      </c>
      <c r="D605">
        <v>2023</v>
      </c>
      <c r="E605" t="s">
        <v>181</v>
      </c>
      <c r="F605">
        <v>276432.794921875</v>
      </c>
      <c r="G605">
        <v>23301.123046875</v>
      </c>
    </row>
    <row r="606" spans="1:7" x14ac:dyDescent="0.35">
      <c r="A606" s="13">
        <v>45112</v>
      </c>
      <c r="B606">
        <v>2023</v>
      </c>
      <c r="C606" t="s">
        <v>181</v>
      </c>
      <c r="D606">
        <v>2023</v>
      </c>
      <c r="E606" t="s">
        <v>181</v>
      </c>
      <c r="F606">
        <v>130234.611328125</v>
      </c>
      <c r="G606">
        <v>632.927734375</v>
      </c>
    </row>
    <row r="607" spans="1:7" x14ac:dyDescent="0.35">
      <c r="A607" s="13">
        <v>45113</v>
      </c>
      <c r="B607">
        <v>2023</v>
      </c>
      <c r="C607" t="s">
        <v>181</v>
      </c>
      <c r="D607">
        <v>2023</v>
      </c>
      <c r="E607" t="s">
        <v>181</v>
      </c>
      <c r="F607">
        <v>-81224.951171875</v>
      </c>
      <c r="G607">
        <v>-10334.08154296875</v>
      </c>
    </row>
    <row r="608" spans="1:7" x14ac:dyDescent="0.35">
      <c r="A608" s="13">
        <v>45114</v>
      </c>
      <c r="B608">
        <v>2023</v>
      </c>
      <c r="C608" t="s">
        <v>181</v>
      </c>
      <c r="D608">
        <v>2023</v>
      </c>
      <c r="E608" t="s">
        <v>181</v>
      </c>
      <c r="F608">
        <v>-3245.869140625</v>
      </c>
      <c r="G608">
        <v>-19628.4248046875</v>
      </c>
    </row>
    <row r="609" spans="1:7" x14ac:dyDescent="0.35">
      <c r="A609" s="13">
        <v>45115</v>
      </c>
      <c r="B609">
        <v>2023</v>
      </c>
      <c r="C609" t="s">
        <v>181</v>
      </c>
      <c r="D609">
        <v>2023</v>
      </c>
      <c r="E609" t="s">
        <v>181</v>
      </c>
      <c r="F609">
        <v>-120270.408203125</v>
      </c>
      <c r="G609">
        <v>-9611.27099609375</v>
      </c>
    </row>
    <row r="610" spans="1:7" x14ac:dyDescent="0.35">
      <c r="A610" s="13">
        <v>45116</v>
      </c>
      <c r="B610">
        <v>2023</v>
      </c>
      <c r="C610" t="s">
        <v>181</v>
      </c>
      <c r="D610">
        <v>2023</v>
      </c>
      <c r="E610" t="s">
        <v>181</v>
      </c>
      <c r="F610">
        <v>51905.642578125</v>
      </c>
      <c r="G610">
        <v>7907.11865234375</v>
      </c>
    </row>
    <row r="611" spans="1:7" x14ac:dyDescent="0.35">
      <c r="A611" s="13">
        <v>45117</v>
      </c>
      <c r="B611">
        <v>2023</v>
      </c>
      <c r="C611" t="s">
        <v>181</v>
      </c>
      <c r="D611">
        <v>2023</v>
      </c>
      <c r="E611" t="s">
        <v>181</v>
      </c>
      <c r="F611">
        <v>49082.291015625</v>
      </c>
      <c r="G611">
        <v>7508.822265625</v>
      </c>
    </row>
    <row r="612" spans="1:7" x14ac:dyDescent="0.35">
      <c r="A612" s="13">
        <v>45118</v>
      </c>
      <c r="B612">
        <v>2023</v>
      </c>
      <c r="C612" t="s">
        <v>181</v>
      </c>
      <c r="D612">
        <v>2023</v>
      </c>
      <c r="E612" t="s">
        <v>181</v>
      </c>
      <c r="F612">
        <v>-66022.98046875</v>
      </c>
      <c r="G612">
        <v>-13650.10595703125</v>
      </c>
    </row>
    <row r="613" spans="1:7" x14ac:dyDescent="0.35">
      <c r="A613" s="13">
        <v>45119</v>
      </c>
      <c r="B613">
        <v>2023</v>
      </c>
      <c r="C613" t="s">
        <v>181</v>
      </c>
      <c r="D613">
        <v>2023</v>
      </c>
      <c r="E613" t="s">
        <v>181</v>
      </c>
      <c r="F613">
        <v>-95211.92578125</v>
      </c>
      <c r="G613">
        <v>-27005.73193359375</v>
      </c>
    </row>
    <row r="614" spans="1:7" x14ac:dyDescent="0.35">
      <c r="A614" s="13">
        <v>45120</v>
      </c>
      <c r="B614">
        <v>2023</v>
      </c>
      <c r="C614" t="s">
        <v>181</v>
      </c>
      <c r="D614">
        <v>2023</v>
      </c>
      <c r="E614" t="s">
        <v>181</v>
      </c>
      <c r="F614">
        <v>-269512.9609375</v>
      </c>
      <c r="G614">
        <v>-27110.84765625</v>
      </c>
    </row>
    <row r="615" spans="1:7" x14ac:dyDescent="0.35">
      <c r="A615" s="13">
        <v>45121</v>
      </c>
      <c r="B615">
        <v>2023</v>
      </c>
      <c r="C615" t="s">
        <v>181</v>
      </c>
      <c r="D615">
        <v>2023</v>
      </c>
      <c r="E615" t="s">
        <v>181</v>
      </c>
      <c r="F615">
        <v>-95814.10546875</v>
      </c>
      <c r="G615">
        <v>-22165.22802734375</v>
      </c>
    </row>
    <row r="616" spans="1:7" x14ac:dyDescent="0.35">
      <c r="A616" s="13">
        <v>45122</v>
      </c>
      <c r="B616">
        <v>2023</v>
      </c>
      <c r="C616" t="s">
        <v>181</v>
      </c>
      <c r="D616">
        <v>2023</v>
      </c>
      <c r="E616" t="s">
        <v>181</v>
      </c>
      <c r="F616">
        <v>-222245.001953125</v>
      </c>
      <c r="G616">
        <v>-24495.775390625</v>
      </c>
    </row>
    <row r="617" spans="1:7" x14ac:dyDescent="0.35">
      <c r="A617" s="13">
        <v>45123</v>
      </c>
      <c r="B617">
        <v>2023</v>
      </c>
      <c r="C617" t="s">
        <v>181</v>
      </c>
      <c r="D617">
        <v>2023</v>
      </c>
      <c r="E617" t="s">
        <v>181</v>
      </c>
      <c r="F617">
        <v>-12824.759765625</v>
      </c>
      <c r="G617">
        <v>-17095.87060546875</v>
      </c>
    </row>
    <row r="618" spans="1:7" x14ac:dyDescent="0.35">
      <c r="A618" s="13">
        <v>45124</v>
      </c>
      <c r="B618">
        <v>2023</v>
      </c>
      <c r="C618" t="s">
        <v>181</v>
      </c>
      <c r="D618">
        <v>2023</v>
      </c>
      <c r="E618" t="s">
        <v>181</v>
      </c>
      <c r="F618">
        <v>-89385.390625</v>
      </c>
      <c r="G618">
        <v>-15305.396484375</v>
      </c>
    </row>
    <row r="619" spans="1:7" x14ac:dyDescent="0.35">
      <c r="A619" s="13">
        <v>45125</v>
      </c>
      <c r="B619">
        <v>2023</v>
      </c>
      <c r="C619" t="s">
        <v>181</v>
      </c>
      <c r="D619">
        <v>2023</v>
      </c>
      <c r="E619" t="s">
        <v>181</v>
      </c>
      <c r="F619">
        <v>-24368.76171875</v>
      </c>
      <c r="G619">
        <v>-14703.0625</v>
      </c>
    </row>
    <row r="620" spans="1:7" x14ac:dyDescent="0.35">
      <c r="A620" s="13">
        <v>45126</v>
      </c>
      <c r="B620">
        <v>2023</v>
      </c>
      <c r="C620" t="s">
        <v>181</v>
      </c>
      <c r="D620">
        <v>2023</v>
      </c>
      <c r="E620" t="s">
        <v>181</v>
      </c>
      <c r="F620">
        <v>3623.958984375</v>
      </c>
      <c r="G620">
        <v>-14422.5087890625</v>
      </c>
    </row>
    <row r="621" spans="1:7" x14ac:dyDescent="0.35">
      <c r="A621" s="13">
        <v>45127</v>
      </c>
      <c r="B621">
        <v>2023</v>
      </c>
      <c r="C621" t="s">
        <v>181</v>
      </c>
      <c r="D621">
        <v>2023</v>
      </c>
      <c r="E621" t="s">
        <v>181</v>
      </c>
      <c r="F621">
        <v>-147139.0625</v>
      </c>
      <c r="G621">
        <v>-10915.2001953125</v>
      </c>
    </row>
    <row r="622" spans="1:7" x14ac:dyDescent="0.35">
      <c r="A622" s="13">
        <v>45128</v>
      </c>
      <c r="B622">
        <v>2023</v>
      </c>
      <c r="C622" t="s">
        <v>181</v>
      </c>
      <c r="D622">
        <v>2023</v>
      </c>
      <c r="E622" t="s">
        <v>181</v>
      </c>
      <c r="F622">
        <v>222597.298828125</v>
      </c>
      <c r="G622">
        <v>33242.48828125</v>
      </c>
    </row>
    <row r="623" spans="1:7" x14ac:dyDescent="0.35">
      <c r="A623" s="13">
        <v>45129</v>
      </c>
      <c r="B623">
        <v>2023</v>
      </c>
      <c r="C623" t="s">
        <v>181</v>
      </c>
      <c r="D623">
        <v>2023</v>
      </c>
      <c r="E623" t="s">
        <v>181</v>
      </c>
      <c r="F623">
        <v>-50000.17578125</v>
      </c>
      <c r="G623">
        <v>29811.35546875</v>
      </c>
    </row>
    <row r="624" spans="1:7" x14ac:dyDescent="0.35">
      <c r="A624" s="13">
        <v>45130</v>
      </c>
      <c r="B624">
        <v>2023</v>
      </c>
      <c r="C624" t="s">
        <v>181</v>
      </c>
      <c r="D624">
        <v>2023</v>
      </c>
      <c r="E624" t="s">
        <v>181</v>
      </c>
      <c r="F624">
        <v>-29229.900390625</v>
      </c>
      <c r="G624">
        <v>-5460.484375</v>
      </c>
    </row>
    <row r="625" spans="1:7" x14ac:dyDescent="0.35">
      <c r="A625" s="13">
        <v>45131</v>
      </c>
      <c r="B625">
        <v>2023</v>
      </c>
      <c r="C625" t="s">
        <v>181</v>
      </c>
      <c r="D625">
        <v>2023</v>
      </c>
      <c r="E625" t="s">
        <v>181</v>
      </c>
      <c r="F625">
        <v>-57467.611328125</v>
      </c>
      <c r="G625">
        <v>-29186.3310546875</v>
      </c>
    </row>
    <row r="626" spans="1:7" x14ac:dyDescent="0.35">
      <c r="A626" s="13">
        <v>45132</v>
      </c>
      <c r="B626">
        <v>2023</v>
      </c>
      <c r="C626" t="s">
        <v>181</v>
      </c>
      <c r="D626">
        <v>2023</v>
      </c>
      <c r="E626" t="s">
        <v>181</v>
      </c>
      <c r="F626">
        <v>-72891.9921875</v>
      </c>
      <c r="G626">
        <v>-31427.7919921875</v>
      </c>
    </row>
    <row r="627" spans="1:7" x14ac:dyDescent="0.35">
      <c r="A627" s="13">
        <v>45133</v>
      </c>
      <c r="B627">
        <v>2023</v>
      </c>
      <c r="C627" t="s">
        <v>181</v>
      </c>
      <c r="D627">
        <v>2023</v>
      </c>
      <c r="E627" t="s">
        <v>181</v>
      </c>
      <c r="F627">
        <v>-156132.0625</v>
      </c>
      <c r="G627">
        <v>-22127.7177734375</v>
      </c>
    </row>
    <row r="628" spans="1:7" x14ac:dyDescent="0.35">
      <c r="A628" s="13">
        <v>45134</v>
      </c>
      <c r="B628">
        <v>2023</v>
      </c>
      <c r="C628" t="s">
        <v>181</v>
      </c>
      <c r="D628">
        <v>2023</v>
      </c>
      <c r="E628" t="s">
        <v>181</v>
      </c>
      <c r="F628">
        <v>33949.62890625</v>
      </c>
      <c r="G628">
        <v>-17042.013671875</v>
      </c>
    </row>
    <row r="629" spans="1:7" x14ac:dyDescent="0.35">
      <c r="A629" s="13">
        <v>45135</v>
      </c>
      <c r="B629">
        <v>2023</v>
      </c>
      <c r="C629" t="s">
        <v>181</v>
      </c>
      <c r="D629">
        <v>2023</v>
      </c>
      <c r="E629" t="s">
        <v>181</v>
      </c>
      <c r="F629">
        <v>-89390.0625</v>
      </c>
      <c r="G629">
        <v>-17142.203125</v>
      </c>
    </row>
    <row r="630" spans="1:7" x14ac:dyDescent="0.35">
      <c r="A630" s="13">
        <v>45136</v>
      </c>
      <c r="B630">
        <v>2023</v>
      </c>
      <c r="C630" t="s">
        <v>181</v>
      </c>
      <c r="D630">
        <v>2023</v>
      </c>
      <c r="E630" t="s">
        <v>181</v>
      </c>
      <c r="F630">
        <v>127133.03125</v>
      </c>
      <c r="G630">
        <v>-9240.0927734375</v>
      </c>
    </row>
    <row r="631" spans="1:7" x14ac:dyDescent="0.35">
      <c r="A631" s="13">
        <v>45137</v>
      </c>
      <c r="B631">
        <v>2023</v>
      </c>
      <c r="C631" t="s">
        <v>181</v>
      </c>
      <c r="D631">
        <v>2023</v>
      </c>
      <c r="E631" t="s">
        <v>181</v>
      </c>
      <c r="F631">
        <v>201761.42578125</v>
      </c>
      <c r="G631">
        <v>525455.06815150473</v>
      </c>
    </row>
    <row r="632" spans="1:7" x14ac:dyDescent="0.35">
      <c r="A632" s="13">
        <v>45138</v>
      </c>
      <c r="B632">
        <v>2023</v>
      </c>
      <c r="C632" t="s">
        <v>181</v>
      </c>
      <c r="D632">
        <v>2023</v>
      </c>
      <c r="E632" t="s">
        <v>181</v>
      </c>
      <c r="F632">
        <v>-60907.357421875</v>
      </c>
      <c r="G632">
        <v>6888.1893684705719</v>
      </c>
    </row>
    <row r="633" spans="1:7" x14ac:dyDescent="0.35">
      <c r="A633" s="13">
        <v>45139</v>
      </c>
      <c r="B633">
        <v>2023</v>
      </c>
      <c r="C633" t="s">
        <v>181</v>
      </c>
      <c r="D633">
        <v>2023</v>
      </c>
      <c r="E633" t="s">
        <v>181</v>
      </c>
      <c r="F633">
        <v>-80055.91796875</v>
      </c>
      <c r="G633">
        <v>9137.0053916024044</v>
      </c>
    </row>
    <row r="634" spans="1:7" x14ac:dyDescent="0.35">
      <c r="A634" s="13">
        <v>45140</v>
      </c>
      <c r="B634">
        <v>2023</v>
      </c>
      <c r="C634" t="s">
        <v>181</v>
      </c>
      <c r="D634">
        <v>2023</v>
      </c>
      <c r="E634" t="s">
        <v>181</v>
      </c>
      <c r="F634">
        <v>-90917.21875</v>
      </c>
      <c r="G634">
        <v>10492.029073826503</v>
      </c>
    </row>
    <row r="635" spans="1:7" x14ac:dyDescent="0.35">
      <c r="A635" s="13">
        <v>45141</v>
      </c>
      <c r="B635">
        <v>2023</v>
      </c>
      <c r="C635" t="s">
        <v>181</v>
      </c>
      <c r="D635">
        <v>2023</v>
      </c>
      <c r="E635" t="s">
        <v>181</v>
      </c>
      <c r="F635">
        <v>-75029.005859375</v>
      </c>
      <c r="G635">
        <v>8751.5378348722588</v>
      </c>
    </row>
    <row r="636" spans="1:7" x14ac:dyDescent="0.35">
      <c r="A636" s="13">
        <v>45142</v>
      </c>
      <c r="B636">
        <v>2023</v>
      </c>
      <c r="C636" t="s">
        <v>181</v>
      </c>
      <c r="D636">
        <v>2023</v>
      </c>
      <c r="E636" t="s">
        <v>181</v>
      </c>
      <c r="F636">
        <v>-65589.423828125</v>
      </c>
      <c r="G636">
        <v>7719.8335057068616</v>
      </c>
    </row>
    <row r="637" spans="1:7" x14ac:dyDescent="0.35">
      <c r="A637" s="13">
        <v>45143</v>
      </c>
      <c r="B637">
        <v>2023</v>
      </c>
      <c r="C637" t="s">
        <v>181</v>
      </c>
      <c r="D637">
        <v>2023</v>
      </c>
      <c r="E637" t="s">
        <v>181</v>
      </c>
      <c r="F637">
        <v>-82632.6640625</v>
      </c>
      <c r="G637">
        <v>9818.4510239034425</v>
      </c>
    </row>
    <row r="638" spans="1:7" x14ac:dyDescent="0.35">
      <c r="A638" s="13">
        <v>45144</v>
      </c>
      <c r="B638">
        <v>2023</v>
      </c>
      <c r="C638" t="s">
        <v>181</v>
      </c>
      <c r="D638">
        <v>2023</v>
      </c>
      <c r="E638" t="s">
        <v>181</v>
      </c>
      <c r="F638">
        <v>-106492.03125</v>
      </c>
      <c r="G638">
        <v>12806.791115668835</v>
      </c>
    </row>
    <row r="639" spans="1:7" x14ac:dyDescent="0.35">
      <c r="A639" s="13">
        <v>45145</v>
      </c>
      <c r="B639">
        <v>2023</v>
      </c>
      <c r="C639" t="s">
        <v>181</v>
      </c>
      <c r="D639">
        <v>2023</v>
      </c>
      <c r="E639" t="s">
        <v>181</v>
      </c>
      <c r="F639">
        <v>111794.74609375</v>
      </c>
      <c r="G639">
        <v>-13439.975368607091</v>
      </c>
    </row>
    <row r="640" spans="1:7" x14ac:dyDescent="0.35">
      <c r="A640" s="13">
        <v>45146</v>
      </c>
      <c r="B640">
        <v>2023</v>
      </c>
      <c r="C640" t="s">
        <v>181</v>
      </c>
      <c r="D640">
        <v>2023</v>
      </c>
      <c r="E640" t="s">
        <v>181</v>
      </c>
      <c r="F640">
        <v>-6954.58203125</v>
      </c>
      <c r="G640">
        <v>830.51710011088289</v>
      </c>
    </row>
    <row r="641" spans="1:7" x14ac:dyDescent="0.35">
      <c r="A641" s="13">
        <v>45147</v>
      </c>
      <c r="B641">
        <v>2023</v>
      </c>
      <c r="C641" t="s">
        <v>181</v>
      </c>
      <c r="D641">
        <v>2023</v>
      </c>
      <c r="E641" t="s">
        <v>181</v>
      </c>
      <c r="F641">
        <v>71254.486328125</v>
      </c>
      <c r="G641">
        <v>-8474.4218483876903</v>
      </c>
    </row>
    <row r="642" spans="1:7" x14ac:dyDescent="0.35">
      <c r="A642" s="13">
        <v>45148</v>
      </c>
      <c r="B642">
        <v>2023</v>
      </c>
      <c r="C642" t="s">
        <v>181</v>
      </c>
      <c r="D642">
        <v>2023</v>
      </c>
      <c r="E642" t="s">
        <v>181</v>
      </c>
      <c r="F642">
        <v>514310.072265625</v>
      </c>
      <c r="G642">
        <v>-58915.293557584751</v>
      </c>
    </row>
    <row r="643" spans="1:7" x14ac:dyDescent="0.35">
      <c r="A643" s="13">
        <v>45149</v>
      </c>
      <c r="B643">
        <v>2023</v>
      </c>
      <c r="C643" t="s">
        <v>181</v>
      </c>
      <c r="D643">
        <v>2023</v>
      </c>
      <c r="E643" t="s">
        <v>181</v>
      </c>
      <c r="F643">
        <v>-30303.70703125</v>
      </c>
      <c r="G643">
        <v>3363.2799301212654</v>
      </c>
    </row>
    <row r="644" spans="1:7" x14ac:dyDescent="0.35">
      <c r="A644" s="13">
        <v>45150</v>
      </c>
      <c r="B644">
        <v>2023</v>
      </c>
      <c r="C644" t="s">
        <v>181</v>
      </c>
      <c r="D644">
        <v>2023</v>
      </c>
      <c r="E644" t="s">
        <v>181</v>
      </c>
      <c r="F644">
        <v>-37101.486328125</v>
      </c>
      <c r="G644">
        <v>4135.9401227303315</v>
      </c>
    </row>
    <row r="645" spans="1:7" x14ac:dyDescent="0.35">
      <c r="A645" s="13">
        <v>45151</v>
      </c>
      <c r="B645">
        <v>2023</v>
      </c>
      <c r="C645" t="s">
        <v>181</v>
      </c>
      <c r="D645">
        <v>2023</v>
      </c>
      <c r="E645" t="s">
        <v>181</v>
      </c>
      <c r="F645">
        <v>-69894.30078125</v>
      </c>
      <c r="G645">
        <v>7846.2054192100186</v>
      </c>
    </row>
    <row r="646" spans="1:7" x14ac:dyDescent="0.35">
      <c r="A646" s="13">
        <v>45152</v>
      </c>
      <c r="B646">
        <v>2023</v>
      </c>
      <c r="C646" t="s">
        <v>181</v>
      </c>
      <c r="D646">
        <v>2023</v>
      </c>
      <c r="E646" t="s">
        <v>181</v>
      </c>
      <c r="F646">
        <v>-80600.517578125</v>
      </c>
      <c r="G646">
        <v>9137.1474466847721</v>
      </c>
    </row>
    <row r="647" spans="1:7" x14ac:dyDescent="0.35">
      <c r="A647" s="13">
        <v>45153</v>
      </c>
      <c r="B647">
        <v>2023</v>
      </c>
      <c r="C647" t="s">
        <v>181</v>
      </c>
      <c r="D647">
        <v>2023</v>
      </c>
      <c r="E647" t="s">
        <v>181</v>
      </c>
      <c r="F647">
        <v>-134771.90234375</v>
      </c>
      <c r="G647">
        <v>-643106.83107702085</v>
      </c>
    </row>
    <row r="648" spans="1:7" x14ac:dyDescent="0.35">
      <c r="A648" s="13">
        <v>45154</v>
      </c>
      <c r="B648">
        <v>2023</v>
      </c>
      <c r="C648" t="s">
        <v>181</v>
      </c>
      <c r="D648">
        <v>2023</v>
      </c>
      <c r="E648" t="s">
        <v>181</v>
      </c>
      <c r="F648">
        <v>-282483.154296875</v>
      </c>
      <c r="G648">
        <v>-10876.79296875</v>
      </c>
    </row>
    <row r="649" spans="1:7" x14ac:dyDescent="0.35">
      <c r="A649" s="13">
        <v>45155</v>
      </c>
      <c r="B649">
        <v>2023</v>
      </c>
      <c r="C649" t="s">
        <v>181</v>
      </c>
      <c r="D649">
        <v>2023</v>
      </c>
      <c r="E649" t="s">
        <v>181</v>
      </c>
      <c r="F649">
        <v>-46347.228515625</v>
      </c>
      <c r="G649">
        <v>-14444.0537109375</v>
      </c>
    </row>
    <row r="650" spans="1:7" x14ac:dyDescent="0.35">
      <c r="A650" s="13">
        <v>45156</v>
      </c>
      <c r="B650">
        <v>2023</v>
      </c>
      <c r="C650" t="s">
        <v>181</v>
      </c>
      <c r="D650">
        <v>2023</v>
      </c>
      <c r="E650" t="s">
        <v>181</v>
      </c>
      <c r="F650">
        <v>-20223.033203125</v>
      </c>
      <c r="G650">
        <v>-20059.49609375</v>
      </c>
    </row>
    <row r="651" spans="1:7" x14ac:dyDescent="0.35">
      <c r="A651" s="13">
        <v>45157</v>
      </c>
      <c r="B651">
        <v>2023</v>
      </c>
      <c r="C651" t="s">
        <v>181</v>
      </c>
      <c r="D651">
        <v>2023</v>
      </c>
      <c r="E651" t="s">
        <v>181</v>
      </c>
      <c r="F651">
        <v>-69080.212890625</v>
      </c>
      <c r="G651">
        <v>-21525.66015625</v>
      </c>
    </row>
    <row r="652" spans="1:7" x14ac:dyDescent="0.35">
      <c r="A652" s="13">
        <v>45158</v>
      </c>
      <c r="B652">
        <v>2023</v>
      </c>
      <c r="C652" t="s">
        <v>181</v>
      </c>
      <c r="D652">
        <v>2023</v>
      </c>
      <c r="E652" t="s">
        <v>181</v>
      </c>
      <c r="F652">
        <v>-41999.54296875</v>
      </c>
      <c r="G652">
        <v>-30119.5888671875</v>
      </c>
    </row>
    <row r="653" spans="1:7" x14ac:dyDescent="0.35">
      <c r="A653" s="13">
        <v>45159</v>
      </c>
      <c r="B653">
        <v>2023</v>
      </c>
      <c r="C653" t="s">
        <v>181</v>
      </c>
      <c r="D653">
        <v>2023</v>
      </c>
      <c r="E653" t="s">
        <v>181</v>
      </c>
      <c r="F653">
        <v>-55369.833984375</v>
      </c>
      <c r="G653">
        <v>-28496.5009765625</v>
      </c>
    </row>
    <row r="654" spans="1:7" x14ac:dyDescent="0.35">
      <c r="A654" s="13">
        <v>45160</v>
      </c>
      <c r="B654">
        <v>2023</v>
      </c>
      <c r="C654" t="s">
        <v>181</v>
      </c>
      <c r="D654">
        <v>2023</v>
      </c>
      <c r="E654" t="s">
        <v>181</v>
      </c>
      <c r="F654">
        <v>-86320.79296875</v>
      </c>
      <c r="G654">
        <v>-37883.7685546875</v>
      </c>
    </row>
    <row r="655" spans="1:7" x14ac:dyDescent="0.35">
      <c r="A655" s="13">
        <v>45161</v>
      </c>
      <c r="B655">
        <v>2023</v>
      </c>
      <c r="C655" t="s">
        <v>181</v>
      </c>
      <c r="D655">
        <v>2023</v>
      </c>
      <c r="E655" t="s">
        <v>181</v>
      </c>
      <c r="F655">
        <v>-93830.40234375</v>
      </c>
      <c r="G655">
        <v>-44886.1884765625</v>
      </c>
    </row>
    <row r="656" spans="1:7" x14ac:dyDescent="0.35">
      <c r="A656" s="13">
        <v>45162</v>
      </c>
      <c r="B656">
        <v>2023</v>
      </c>
      <c r="C656" t="s">
        <v>181</v>
      </c>
      <c r="D656">
        <v>2023</v>
      </c>
      <c r="E656" t="s">
        <v>181</v>
      </c>
      <c r="F656">
        <v>88628.068359375</v>
      </c>
      <c r="G656">
        <v>-24865.3388671875</v>
      </c>
    </row>
    <row r="657" spans="1:7" x14ac:dyDescent="0.35">
      <c r="A657" s="13">
        <v>45163</v>
      </c>
      <c r="B657">
        <v>2023</v>
      </c>
      <c r="C657" t="s">
        <v>181</v>
      </c>
      <c r="D657">
        <v>2023</v>
      </c>
      <c r="E657" t="s">
        <v>181</v>
      </c>
      <c r="F657">
        <v>130381.869140625</v>
      </c>
      <c r="G657">
        <v>15084.259765625</v>
      </c>
    </row>
    <row r="658" spans="1:7" x14ac:dyDescent="0.35">
      <c r="A658" s="13">
        <v>45164</v>
      </c>
      <c r="B658">
        <v>2023</v>
      </c>
      <c r="C658" t="s">
        <v>181</v>
      </c>
      <c r="D658">
        <v>2023</v>
      </c>
      <c r="E658" t="s">
        <v>181</v>
      </c>
      <c r="F658">
        <v>147034.81640625</v>
      </c>
      <c r="G658">
        <v>33678.8056640625</v>
      </c>
    </row>
    <row r="659" spans="1:7" x14ac:dyDescent="0.35">
      <c r="A659" s="13">
        <v>45165</v>
      </c>
      <c r="B659">
        <v>2023</v>
      </c>
      <c r="C659" t="s">
        <v>181</v>
      </c>
      <c r="D659">
        <v>2023</v>
      </c>
      <c r="E659" t="s">
        <v>181</v>
      </c>
      <c r="F659">
        <v>-8427.77734375</v>
      </c>
      <c r="G659">
        <v>25567.76171875</v>
      </c>
    </row>
    <row r="660" spans="1:7" x14ac:dyDescent="0.35">
      <c r="A660" s="13">
        <v>45166</v>
      </c>
      <c r="B660">
        <v>2023</v>
      </c>
      <c r="C660" t="s">
        <v>181</v>
      </c>
      <c r="D660">
        <v>2023</v>
      </c>
      <c r="E660" t="s">
        <v>181</v>
      </c>
      <c r="F660">
        <v>-64290.107421875</v>
      </c>
      <c r="G660">
        <v>7966</v>
      </c>
    </row>
    <row r="661" spans="1:7" x14ac:dyDescent="0.35">
      <c r="A661" s="13">
        <v>45167</v>
      </c>
      <c r="B661">
        <v>2023</v>
      </c>
      <c r="C661" t="s">
        <v>181</v>
      </c>
      <c r="D661">
        <v>2023</v>
      </c>
      <c r="E661" t="s">
        <v>181</v>
      </c>
      <c r="F661">
        <v>-95787.31640625</v>
      </c>
      <c r="G661">
        <v>-14756.9853515625</v>
      </c>
    </row>
    <row r="662" spans="1:7" x14ac:dyDescent="0.35">
      <c r="A662" s="13">
        <v>45168</v>
      </c>
      <c r="B662">
        <v>2023</v>
      </c>
      <c r="C662" t="s">
        <v>181</v>
      </c>
      <c r="D662">
        <v>2023</v>
      </c>
      <c r="E662" t="s">
        <v>181</v>
      </c>
      <c r="F662">
        <v>-93484.380859375</v>
      </c>
      <c r="G662">
        <v>-28178.55712890625</v>
      </c>
    </row>
    <row r="663" spans="1:7" x14ac:dyDescent="0.35">
      <c r="A663" s="13">
        <v>45169</v>
      </c>
      <c r="B663">
        <v>2023</v>
      </c>
      <c r="C663" t="s">
        <v>181</v>
      </c>
      <c r="D663">
        <v>2023</v>
      </c>
      <c r="E663" t="s">
        <v>181</v>
      </c>
      <c r="F663">
        <v>-93205.1484375</v>
      </c>
      <c r="G663">
        <v>-32272.67333984375</v>
      </c>
    </row>
    <row r="664" spans="1:7" x14ac:dyDescent="0.35">
      <c r="A664" s="13">
        <v>45170</v>
      </c>
      <c r="B664">
        <v>2023</v>
      </c>
      <c r="C664" t="s">
        <v>181</v>
      </c>
      <c r="D664">
        <v>2023</v>
      </c>
      <c r="E664" t="s">
        <v>181</v>
      </c>
      <c r="F664">
        <v>-93783.419921875</v>
      </c>
      <c r="G664">
        <v>-33143.24853515625</v>
      </c>
    </row>
    <row r="665" spans="1:7" x14ac:dyDescent="0.35">
      <c r="A665" s="13">
        <v>45171</v>
      </c>
      <c r="B665">
        <v>2023</v>
      </c>
      <c r="C665" t="s">
        <v>181</v>
      </c>
      <c r="D665">
        <v>2023</v>
      </c>
      <c r="E665" t="s">
        <v>181</v>
      </c>
      <c r="F665">
        <v>-76983.240234375</v>
      </c>
      <c r="G665">
        <v>-40105.04931640625</v>
      </c>
    </row>
    <row r="666" spans="1:7" x14ac:dyDescent="0.35">
      <c r="A666" s="13">
        <v>45172</v>
      </c>
      <c r="B666">
        <v>2023</v>
      </c>
      <c r="C666" t="s">
        <v>181</v>
      </c>
      <c r="D666">
        <v>2023</v>
      </c>
      <c r="E666" t="s">
        <v>181</v>
      </c>
      <c r="F666">
        <v>-62474.041015625</v>
      </c>
      <c r="G666">
        <v>-37400.26220703125</v>
      </c>
    </row>
    <row r="667" spans="1:7" x14ac:dyDescent="0.35">
      <c r="A667" s="13">
        <v>45173</v>
      </c>
      <c r="B667">
        <v>2023</v>
      </c>
      <c r="C667" t="s">
        <v>181</v>
      </c>
      <c r="D667">
        <v>2023</v>
      </c>
      <c r="E667" t="s">
        <v>181</v>
      </c>
      <c r="F667">
        <v>-65188.1328125</v>
      </c>
      <c r="G667">
        <v>-39045.5234375</v>
      </c>
    </row>
    <row r="668" spans="1:7" x14ac:dyDescent="0.35">
      <c r="A668" s="13">
        <v>45174</v>
      </c>
      <c r="B668">
        <v>2023</v>
      </c>
      <c r="C668" t="s">
        <v>181</v>
      </c>
      <c r="D668">
        <v>2023</v>
      </c>
      <c r="E668" t="s">
        <v>181</v>
      </c>
      <c r="F668">
        <v>-46348.28515625</v>
      </c>
      <c r="G668">
        <v>-37424.36083984375</v>
      </c>
    </row>
    <row r="669" spans="1:7" x14ac:dyDescent="0.35">
      <c r="A669" s="13">
        <v>45175</v>
      </c>
      <c r="B669">
        <v>2023</v>
      </c>
      <c r="C669" t="s">
        <v>181</v>
      </c>
      <c r="D669">
        <v>2023</v>
      </c>
      <c r="E669" t="s">
        <v>181</v>
      </c>
      <c r="F669">
        <v>-57253.7734375</v>
      </c>
      <c r="G669">
        <v>-32716.62939453125</v>
      </c>
    </row>
    <row r="670" spans="1:7" x14ac:dyDescent="0.35">
      <c r="A670" s="13">
        <v>45176</v>
      </c>
      <c r="B670">
        <v>2023</v>
      </c>
      <c r="C670" t="s">
        <v>181</v>
      </c>
      <c r="D670">
        <v>2023</v>
      </c>
      <c r="E670" t="s">
        <v>181</v>
      </c>
      <c r="F670">
        <v>-50294.2734375</v>
      </c>
      <c r="G670">
        <v>-28327.51025390625</v>
      </c>
    </row>
    <row r="671" spans="1:7" x14ac:dyDescent="0.35">
      <c r="A671" s="13">
        <v>45177</v>
      </c>
      <c r="B671">
        <v>2023</v>
      </c>
      <c r="C671" t="s">
        <v>181</v>
      </c>
      <c r="D671">
        <v>2023</v>
      </c>
      <c r="E671" t="s">
        <v>181</v>
      </c>
      <c r="F671">
        <v>-40931.572265625</v>
      </c>
      <c r="G671">
        <v>-21155.44921875</v>
      </c>
    </row>
    <row r="672" spans="1:7" x14ac:dyDescent="0.35">
      <c r="A672" s="13">
        <v>45178</v>
      </c>
      <c r="B672">
        <v>2023</v>
      </c>
      <c r="C672" t="s">
        <v>181</v>
      </c>
      <c r="D672">
        <v>2023</v>
      </c>
      <c r="E672" t="s">
        <v>181</v>
      </c>
      <c r="F672">
        <v>-44652.8515625</v>
      </c>
      <c r="G672">
        <v>-14502.615234375</v>
      </c>
    </row>
    <row r="673" spans="1:7" x14ac:dyDescent="0.35">
      <c r="A673" s="13">
        <v>45179</v>
      </c>
      <c r="B673">
        <v>2023</v>
      </c>
      <c r="C673" t="s">
        <v>181</v>
      </c>
      <c r="D673">
        <v>2023</v>
      </c>
      <c r="E673" t="s">
        <v>181</v>
      </c>
      <c r="F673">
        <v>-44685.5859375</v>
      </c>
      <c r="G673">
        <v>22979.10546875</v>
      </c>
    </row>
    <row r="674" spans="1:7" x14ac:dyDescent="0.35">
      <c r="A674" s="13">
        <v>45180</v>
      </c>
      <c r="B674">
        <v>2023</v>
      </c>
      <c r="C674" t="s">
        <v>181</v>
      </c>
      <c r="D674">
        <v>2023</v>
      </c>
      <c r="E674" t="s">
        <v>181</v>
      </c>
      <c r="F674">
        <v>-37253.337890625</v>
      </c>
      <c r="G674">
        <v>1370.7041015625</v>
      </c>
    </row>
    <row r="675" spans="1:7" x14ac:dyDescent="0.35">
      <c r="A675" s="13">
        <v>45181</v>
      </c>
      <c r="B675">
        <v>2023</v>
      </c>
      <c r="C675" t="s">
        <v>181</v>
      </c>
      <c r="D675">
        <v>2023</v>
      </c>
      <c r="E675" t="s">
        <v>181</v>
      </c>
      <c r="F675">
        <v>-23305.076171875</v>
      </c>
      <c r="G675">
        <v>161.580078125</v>
      </c>
    </row>
    <row r="676" spans="1:7" x14ac:dyDescent="0.35">
      <c r="A676" s="13">
        <v>45182</v>
      </c>
      <c r="B676">
        <v>2023</v>
      </c>
      <c r="C676" t="s">
        <v>181</v>
      </c>
      <c r="D676">
        <v>2023</v>
      </c>
      <c r="E676" t="s">
        <v>181</v>
      </c>
      <c r="F676">
        <v>-33232.904296875</v>
      </c>
      <c r="G676">
        <v>161.6474609375</v>
      </c>
    </row>
    <row r="677" spans="1:7" x14ac:dyDescent="0.35">
      <c r="A677" s="13">
        <v>45183</v>
      </c>
      <c r="B677">
        <v>2023</v>
      </c>
      <c r="C677" t="s">
        <v>181</v>
      </c>
      <c r="D677">
        <v>2023</v>
      </c>
      <c r="E677" t="s">
        <v>181</v>
      </c>
      <c r="F677">
        <v>-32684.40234375</v>
      </c>
      <c r="G677">
        <v>-161.6474609375</v>
      </c>
    </row>
    <row r="678" spans="1:7" x14ac:dyDescent="0.35">
      <c r="A678" s="13">
        <v>45184</v>
      </c>
      <c r="B678">
        <v>2023</v>
      </c>
      <c r="C678" t="s">
        <v>2</v>
      </c>
      <c r="D678">
        <v>2023</v>
      </c>
      <c r="E678" t="s">
        <v>181</v>
      </c>
      <c r="F678">
        <v>-38877.7109375</v>
      </c>
      <c r="G678">
        <v>566.0615234375</v>
      </c>
    </row>
    <row r="679" spans="1:7" x14ac:dyDescent="0.35">
      <c r="A679" s="13">
        <v>45185</v>
      </c>
      <c r="B679">
        <v>2023</v>
      </c>
      <c r="C679" t="s">
        <v>2</v>
      </c>
      <c r="D679">
        <v>2023</v>
      </c>
      <c r="E679" t="s">
        <v>181</v>
      </c>
      <c r="F679">
        <v>-23053</v>
      </c>
      <c r="G679">
        <v>80.93359375</v>
      </c>
    </row>
    <row r="680" spans="1:7" x14ac:dyDescent="0.35">
      <c r="A680" s="13">
        <v>45186</v>
      </c>
      <c r="B680">
        <v>2023</v>
      </c>
      <c r="C680" t="s">
        <v>2</v>
      </c>
      <c r="D680">
        <v>2023</v>
      </c>
      <c r="E680" t="s">
        <v>181</v>
      </c>
      <c r="F680">
        <v>-17053.798828125</v>
      </c>
      <c r="G680">
        <v>323.904296875</v>
      </c>
    </row>
    <row r="681" spans="1:7" x14ac:dyDescent="0.35">
      <c r="A681" s="13">
        <v>45187</v>
      </c>
      <c r="B681">
        <v>2023</v>
      </c>
      <c r="C681" t="s">
        <v>2</v>
      </c>
      <c r="D681">
        <v>2023</v>
      </c>
      <c r="E681" t="s">
        <v>181</v>
      </c>
      <c r="F681">
        <v>-23163.908203125</v>
      </c>
      <c r="G681">
        <v>-890.08349609375</v>
      </c>
    </row>
    <row r="682" spans="1:7" x14ac:dyDescent="0.35">
      <c r="A682" s="13">
        <v>45188</v>
      </c>
      <c r="B682">
        <v>2023</v>
      </c>
      <c r="C682" t="s">
        <v>2</v>
      </c>
      <c r="D682">
        <v>2023</v>
      </c>
      <c r="E682" t="s">
        <v>181</v>
      </c>
      <c r="F682">
        <v>-27701.35546875</v>
      </c>
      <c r="G682">
        <v>728.09814453125</v>
      </c>
    </row>
    <row r="683" spans="1:7" x14ac:dyDescent="0.35">
      <c r="A683" s="13">
        <v>45189</v>
      </c>
      <c r="B683">
        <v>2023</v>
      </c>
      <c r="C683" t="s">
        <v>2</v>
      </c>
      <c r="D683">
        <v>2023</v>
      </c>
      <c r="E683" t="s">
        <v>181</v>
      </c>
      <c r="F683">
        <v>-13716.2734375</v>
      </c>
      <c r="G683">
        <v>324.03857421875</v>
      </c>
    </row>
    <row r="684" spans="1:7" x14ac:dyDescent="0.35">
      <c r="A684" s="13">
        <v>45190</v>
      </c>
      <c r="B684">
        <v>2023</v>
      </c>
      <c r="C684" t="s">
        <v>2</v>
      </c>
      <c r="D684">
        <v>2023</v>
      </c>
      <c r="E684" t="s">
        <v>181</v>
      </c>
      <c r="F684">
        <v>-27670.13671875</v>
      </c>
      <c r="G684">
        <v>0</v>
      </c>
    </row>
    <row r="685" spans="1:7" x14ac:dyDescent="0.35">
      <c r="A685" s="13">
        <v>45191</v>
      </c>
      <c r="B685">
        <v>2023</v>
      </c>
      <c r="C685" t="s">
        <v>2</v>
      </c>
      <c r="D685">
        <v>2023</v>
      </c>
      <c r="E685" t="s">
        <v>181</v>
      </c>
      <c r="F685">
        <v>-24746.921875</v>
      </c>
      <c r="G685">
        <v>-324.03857421875</v>
      </c>
    </row>
    <row r="686" spans="1:7" x14ac:dyDescent="0.35">
      <c r="A686" s="13">
        <v>45192</v>
      </c>
      <c r="B686">
        <v>2023</v>
      </c>
      <c r="C686" t="s">
        <v>2</v>
      </c>
      <c r="D686">
        <v>2023</v>
      </c>
      <c r="E686" t="s">
        <v>181</v>
      </c>
      <c r="F686">
        <v>-28972.88671875</v>
      </c>
      <c r="G686">
        <v>-728.09814453125</v>
      </c>
    </row>
    <row r="687" spans="1:7" x14ac:dyDescent="0.35">
      <c r="A687" s="13">
        <v>45193</v>
      </c>
      <c r="B687">
        <v>2023</v>
      </c>
      <c r="C687" t="s">
        <v>2</v>
      </c>
      <c r="D687">
        <v>2023</v>
      </c>
      <c r="E687" t="s">
        <v>181</v>
      </c>
      <c r="F687">
        <v>-17030.232421875</v>
      </c>
      <c r="G687">
        <v>242.5478515625</v>
      </c>
    </row>
    <row r="688" spans="1:7" x14ac:dyDescent="0.35">
      <c r="A688" s="13">
        <v>45194</v>
      </c>
      <c r="B688">
        <v>2023</v>
      </c>
      <c r="C688" t="s">
        <v>2</v>
      </c>
      <c r="D688">
        <v>2023</v>
      </c>
      <c r="E688" t="s">
        <v>181</v>
      </c>
      <c r="F688">
        <v>-17452.15625</v>
      </c>
      <c r="G688">
        <v>-727.18701171875</v>
      </c>
    </row>
    <row r="689" spans="1:7" x14ac:dyDescent="0.35">
      <c r="A689" s="13">
        <v>45195</v>
      </c>
      <c r="B689">
        <v>2023</v>
      </c>
      <c r="C689" t="s">
        <v>2</v>
      </c>
      <c r="D689">
        <v>2023</v>
      </c>
      <c r="E689" t="s">
        <v>181</v>
      </c>
      <c r="F689">
        <v>-3528.06640625</v>
      </c>
      <c r="G689">
        <v>969.884765625</v>
      </c>
    </row>
    <row r="690" spans="1:7" x14ac:dyDescent="0.35">
      <c r="A690" s="13">
        <v>45196</v>
      </c>
      <c r="B690">
        <v>2023</v>
      </c>
      <c r="C690" t="s">
        <v>2</v>
      </c>
      <c r="D690">
        <v>2023</v>
      </c>
      <c r="E690" t="s">
        <v>181</v>
      </c>
      <c r="F690">
        <v>-22599.318359375</v>
      </c>
      <c r="G690">
        <v>-889.15380859375</v>
      </c>
    </row>
    <row r="691" spans="1:7" x14ac:dyDescent="0.35">
      <c r="A691" s="13">
        <v>45197</v>
      </c>
      <c r="B691">
        <v>2023</v>
      </c>
      <c r="C691" t="s">
        <v>2</v>
      </c>
      <c r="D691">
        <v>2023</v>
      </c>
      <c r="E691" t="s">
        <v>181</v>
      </c>
      <c r="F691">
        <v>66424.689453125</v>
      </c>
      <c r="G691">
        <v>-1289.66748046875</v>
      </c>
    </row>
    <row r="692" spans="1:7" x14ac:dyDescent="0.35">
      <c r="A692" s="13">
        <v>45198</v>
      </c>
      <c r="B692">
        <v>2023</v>
      </c>
      <c r="C692" t="s">
        <v>2</v>
      </c>
      <c r="D692">
        <v>2023</v>
      </c>
      <c r="E692" t="s">
        <v>181</v>
      </c>
      <c r="F692">
        <v>54699.037109375</v>
      </c>
      <c r="G692">
        <v>-83798.6923828125</v>
      </c>
    </row>
    <row r="693" spans="1:7" x14ac:dyDescent="0.35">
      <c r="A693" s="13">
        <v>45199</v>
      </c>
      <c r="B693">
        <v>2023</v>
      </c>
      <c r="C693" t="s">
        <v>2</v>
      </c>
      <c r="D693">
        <v>2023</v>
      </c>
      <c r="E693" t="s">
        <v>181</v>
      </c>
      <c r="F693">
        <v>-41519.4609375</v>
      </c>
      <c r="G693">
        <v>0</v>
      </c>
    </row>
    <row r="694" spans="1:7" x14ac:dyDescent="0.35">
      <c r="A694" s="13">
        <v>45200</v>
      </c>
      <c r="B694">
        <v>2023</v>
      </c>
      <c r="C694" t="s">
        <v>2</v>
      </c>
      <c r="D694">
        <v>2024</v>
      </c>
      <c r="E694" t="s">
        <v>2</v>
      </c>
      <c r="F694">
        <v>-31669.478515625</v>
      </c>
      <c r="G694">
        <v>308.74951171875</v>
      </c>
    </row>
    <row r="695" spans="1:7" x14ac:dyDescent="0.35">
      <c r="A695" s="13">
        <v>45201</v>
      </c>
      <c r="B695">
        <v>2023</v>
      </c>
      <c r="C695" t="s">
        <v>2</v>
      </c>
      <c r="D695">
        <v>2024</v>
      </c>
      <c r="E695" t="s">
        <v>2</v>
      </c>
      <c r="F695">
        <v>-20249.919921875</v>
      </c>
      <c r="G695">
        <v>370.99169921875</v>
      </c>
    </row>
    <row r="696" spans="1:7" x14ac:dyDescent="0.35">
      <c r="A696" s="13">
        <v>45202</v>
      </c>
      <c r="B696">
        <v>2023</v>
      </c>
      <c r="C696" t="s">
        <v>2</v>
      </c>
      <c r="D696">
        <v>2024</v>
      </c>
      <c r="E696" t="s">
        <v>2</v>
      </c>
      <c r="F696">
        <v>-22498.828125</v>
      </c>
      <c r="G696">
        <v>-123.72314453125</v>
      </c>
    </row>
    <row r="697" spans="1:7" x14ac:dyDescent="0.35">
      <c r="A697" s="13">
        <v>45203</v>
      </c>
      <c r="B697">
        <v>2023</v>
      </c>
      <c r="C697" t="s">
        <v>2</v>
      </c>
      <c r="D697">
        <v>2024</v>
      </c>
      <c r="E697" t="s">
        <v>2</v>
      </c>
      <c r="F697">
        <v>-11910.10546875</v>
      </c>
      <c r="G697">
        <v>-556.01806640625</v>
      </c>
    </row>
    <row r="698" spans="1:7" x14ac:dyDescent="0.35">
      <c r="A698" s="13">
        <v>45204</v>
      </c>
      <c r="B698">
        <v>2023</v>
      </c>
      <c r="C698" t="s">
        <v>2</v>
      </c>
      <c r="D698">
        <v>2024</v>
      </c>
      <c r="E698" t="s">
        <v>2</v>
      </c>
      <c r="F698">
        <v>-22741.17578125</v>
      </c>
      <c r="G698">
        <v>0</v>
      </c>
    </row>
    <row r="699" spans="1:7" x14ac:dyDescent="0.35">
      <c r="A699" s="13">
        <v>45205</v>
      </c>
      <c r="B699">
        <v>2023</v>
      </c>
      <c r="C699" t="s">
        <v>2</v>
      </c>
      <c r="D699">
        <v>2024</v>
      </c>
      <c r="E699" t="s">
        <v>2</v>
      </c>
      <c r="F699">
        <v>29955.17578125</v>
      </c>
      <c r="G699">
        <v>0</v>
      </c>
    </row>
    <row r="700" spans="1:7" x14ac:dyDescent="0.35">
      <c r="A700" s="13">
        <v>45206</v>
      </c>
      <c r="B700">
        <v>2023</v>
      </c>
      <c r="C700" t="s">
        <v>2</v>
      </c>
      <c r="D700">
        <v>2024</v>
      </c>
      <c r="E700" t="s">
        <v>2</v>
      </c>
      <c r="F700">
        <v>-72262.71875</v>
      </c>
      <c r="G700">
        <v>61.7197265625</v>
      </c>
    </row>
    <row r="701" spans="1:7" x14ac:dyDescent="0.35">
      <c r="A701" s="13">
        <v>45207</v>
      </c>
      <c r="B701">
        <v>2023</v>
      </c>
      <c r="C701" t="s">
        <v>2</v>
      </c>
      <c r="D701">
        <v>2024</v>
      </c>
      <c r="E701" t="s">
        <v>2</v>
      </c>
      <c r="F701">
        <v>-33025.28515625</v>
      </c>
      <c r="G701">
        <v>0</v>
      </c>
    </row>
    <row r="702" spans="1:7" x14ac:dyDescent="0.35">
      <c r="A702" s="13">
        <v>45208</v>
      </c>
      <c r="B702">
        <v>2023</v>
      </c>
      <c r="C702" t="s">
        <v>2</v>
      </c>
      <c r="D702">
        <v>2024</v>
      </c>
      <c r="E702" t="s">
        <v>2</v>
      </c>
      <c r="F702">
        <v>3817.43359375</v>
      </c>
      <c r="G702">
        <v>-61.7197265625</v>
      </c>
    </row>
    <row r="703" spans="1:7" x14ac:dyDescent="0.35">
      <c r="A703" s="13">
        <v>45209</v>
      </c>
      <c r="B703">
        <v>2023</v>
      </c>
      <c r="C703" t="s">
        <v>2</v>
      </c>
      <c r="D703">
        <v>2024</v>
      </c>
      <c r="E703" t="s">
        <v>2</v>
      </c>
      <c r="F703">
        <v>-954.71484375</v>
      </c>
      <c r="G703">
        <v>865.4384765625</v>
      </c>
    </row>
    <row r="704" spans="1:7" x14ac:dyDescent="0.35">
      <c r="A704" s="13">
        <v>45210</v>
      </c>
      <c r="B704">
        <v>2023</v>
      </c>
      <c r="C704" t="s">
        <v>2</v>
      </c>
      <c r="D704">
        <v>2024</v>
      </c>
      <c r="E704" t="s">
        <v>2</v>
      </c>
      <c r="F704">
        <v>-1230.728515625</v>
      </c>
      <c r="G704">
        <v>309.7919921875</v>
      </c>
    </row>
    <row r="705" spans="1:7" x14ac:dyDescent="0.35">
      <c r="A705" s="13">
        <v>45211</v>
      </c>
      <c r="B705">
        <v>2023</v>
      </c>
      <c r="C705" t="s">
        <v>2</v>
      </c>
      <c r="D705">
        <v>2024</v>
      </c>
      <c r="E705" t="s">
        <v>2</v>
      </c>
      <c r="F705">
        <v>14517.5546875</v>
      </c>
      <c r="G705">
        <v>-495.4892578125</v>
      </c>
    </row>
    <row r="706" spans="1:7" x14ac:dyDescent="0.35">
      <c r="A706" s="13">
        <v>45212</v>
      </c>
      <c r="B706">
        <v>2023</v>
      </c>
      <c r="C706" t="s">
        <v>2</v>
      </c>
      <c r="D706">
        <v>2024</v>
      </c>
      <c r="E706" t="s">
        <v>2</v>
      </c>
      <c r="F706">
        <v>-42141.96875</v>
      </c>
      <c r="G706">
        <v>-123.72314453125</v>
      </c>
    </row>
    <row r="707" spans="1:7" x14ac:dyDescent="0.35">
      <c r="A707" s="13">
        <v>45213</v>
      </c>
      <c r="B707">
        <v>2023</v>
      </c>
      <c r="C707" t="s">
        <v>2</v>
      </c>
      <c r="D707">
        <v>2024</v>
      </c>
      <c r="E707" t="s">
        <v>2</v>
      </c>
      <c r="F707">
        <v>37884.1796875</v>
      </c>
      <c r="G707">
        <v>-556.01806640625</v>
      </c>
    </row>
    <row r="708" spans="1:7" x14ac:dyDescent="0.35">
      <c r="A708" s="13">
        <v>45214</v>
      </c>
      <c r="B708">
        <v>2023</v>
      </c>
      <c r="C708" t="s">
        <v>2</v>
      </c>
      <c r="D708">
        <v>2024</v>
      </c>
      <c r="E708" t="s">
        <v>2</v>
      </c>
      <c r="F708">
        <v>-39305.0078125</v>
      </c>
      <c r="G708">
        <v>0</v>
      </c>
    </row>
    <row r="709" spans="1:7" x14ac:dyDescent="0.35">
      <c r="A709" s="13">
        <v>45215</v>
      </c>
      <c r="B709">
        <v>2023</v>
      </c>
      <c r="C709" t="s">
        <v>2</v>
      </c>
      <c r="D709">
        <v>2024</v>
      </c>
      <c r="E709" t="s">
        <v>2</v>
      </c>
      <c r="F709">
        <v>9782.068359375</v>
      </c>
      <c r="G709">
        <v>0</v>
      </c>
    </row>
    <row r="710" spans="1:7" x14ac:dyDescent="0.35">
      <c r="A710" s="13">
        <v>45216</v>
      </c>
      <c r="B710">
        <v>2023</v>
      </c>
      <c r="C710" t="s">
        <v>2</v>
      </c>
      <c r="D710">
        <v>2024</v>
      </c>
      <c r="E710" t="s">
        <v>2</v>
      </c>
      <c r="F710">
        <v>14544.859375</v>
      </c>
      <c r="G710">
        <v>0</v>
      </c>
    </row>
    <row r="711" spans="1:7" x14ac:dyDescent="0.35">
      <c r="A711" s="13">
        <v>45217</v>
      </c>
      <c r="B711">
        <v>2023</v>
      </c>
      <c r="C711" t="s">
        <v>2</v>
      </c>
      <c r="D711">
        <v>2024</v>
      </c>
      <c r="E711" t="s">
        <v>2</v>
      </c>
      <c r="F711">
        <v>10724.99609375</v>
      </c>
      <c r="G711">
        <v>617.87109375</v>
      </c>
    </row>
    <row r="712" spans="1:7" x14ac:dyDescent="0.35">
      <c r="A712" s="13">
        <v>45218</v>
      </c>
      <c r="B712">
        <v>2023</v>
      </c>
      <c r="C712" t="s">
        <v>2</v>
      </c>
      <c r="D712">
        <v>2024</v>
      </c>
      <c r="E712" t="s">
        <v>2</v>
      </c>
      <c r="F712">
        <v>3145.318359375</v>
      </c>
      <c r="G712">
        <v>-617.87109375</v>
      </c>
    </row>
    <row r="713" spans="1:7" x14ac:dyDescent="0.35">
      <c r="A713" s="13">
        <v>45219</v>
      </c>
      <c r="B713">
        <v>2023</v>
      </c>
      <c r="C713" t="s">
        <v>2</v>
      </c>
      <c r="D713">
        <v>2024</v>
      </c>
      <c r="E713" t="s">
        <v>2</v>
      </c>
      <c r="F713">
        <v>107703.25390625</v>
      </c>
      <c r="G713">
        <v>0</v>
      </c>
    </row>
    <row r="714" spans="1:7" x14ac:dyDescent="0.35">
      <c r="A714" s="13">
        <v>45220</v>
      </c>
      <c r="B714">
        <v>2023</v>
      </c>
      <c r="C714" t="s">
        <v>2</v>
      </c>
      <c r="D714">
        <v>2024</v>
      </c>
      <c r="E714" t="s">
        <v>2</v>
      </c>
      <c r="F714">
        <v>-15725.626953125</v>
      </c>
      <c r="G714">
        <v>61.7197265625</v>
      </c>
    </row>
    <row r="715" spans="1:7" x14ac:dyDescent="0.35">
      <c r="A715" s="13">
        <v>45221</v>
      </c>
      <c r="B715">
        <v>2023</v>
      </c>
      <c r="C715" t="s">
        <v>2</v>
      </c>
      <c r="D715">
        <v>2024</v>
      </c>
      <c r="E715" t="s">
        <v>2</v>
      </c>
      <c r="F715">
        <v>18365.52734375</v>
      </c>
      <c r="G715">
        <v>494.29833984375</v>
      </c>
    </row>
    <row r="716" spans="1:7" x14ac:dyDescent="0.35">
      <c r="A716" s="13">
        <v>45222</v>
      </c>
      <c r="B716">
        <v>2023</v>
      </c>
      <c r="C716" t="s">
        <v>2</v>
      </c>
      <c r="D716">
        <v>2024</v>
      </c>
      <c r="E716" t="s">
        <v>2</v>
      </c>
      <c r="F716">
        <v>-44309.609375</v>
      </c>
      <c r="G716">
        <v>805.26708984375</v>
      </c>
    </row>
    <row r="717" spans="1:7" x14ac:dyDescent="0.35">
      <c r="A717" s="13">
        <v>45223</v>
      </c>
      <c r="B717">
        <v>2023</v>
      </c>
      <c r="C717" t="s">
        <v>2</v>
      </c>
      <c r="D717">
        <v>2024</v>
      </c>
      <c r="E717" t="s">
        <v>2</v>
      </c>
      <c r="F717">
        <v>-1919.775390625</v>
      </c>
      <c r="G717">
        <v>-371.974609375</v>
      </c>
    </row>
    <row r="718" spans="1:7" x14ac:dyDescent="0.35">
      <c r="A718" s="13">
        <v>45224</v>
      </c>
      <c r="B718">
        <v>2023</v>
      </c>
      <c r="C718" t="s">
        <v>2</v>
      </c>
      <c r="D718">
        <v>2024</v>
      </c>
      <c r="E718" t="s">
        <v>2</v>
      </c>
      <c r="F718">
        <v>-23269.775390625</v>
      </c>
      <c r="G718">
        <v>-804.10595703125</v>
      </c>
    </row>
    <row r="719" spans="1:7" x14ac:dyDescent="0.35">
      <c r="A719" s="13">
        <v>45225</v>
      </c>
      <c r="B719">
        <v>2023</v>
      </c>
      <c r="C719" t="s">
        <v>2</v>
      </c>
      <c r="D719">
        <v>2024</v>
      </c>
      <c r="E719" t="s">
        <v>2</v>
      </c>
      <c r="F719">
        <v>-17184.6171875</v>
      </c>
      <c r="G719">
        <v>432.66650390625</v>
      </c>
    </row>
    <row r="720" spans="1:7" x14ac:dyDescent="0.35">
      <c r="A720" s="13">
        <v>45226</v>
      </c>
      <c r="B720">
        <v>2023</v>
      </c>
      <c r="C720" t="s">
        <v>2</v>
      </c>
      <c r="D720">
        <v>2024</v>
      </c>
      <c r="E720" t="s">
        <v>2</v>
      </c>
      <c r="F720">
        <v>-5568.052734375</v>
      </c>
      <c r="G720">
        <v>-370.9013671875</v>
      </c>
    </row>
    <row r="721" spans="1:7" x14ac:dyDescent="0.35">
      <c r="A721" s="13">
        <v>45227</v>
      </c>
      <c r="B721">
        <v>2023</v>
      </c>
      <c r="C721" t="s">
        <v>2</v>
      </c>
      <c r="D721">
        <v>2024</v>
      </c>
      <c r="E721" t="s">
        <v>2</v>
      </c>
      <c r="F721">
        <v>-31961.638671875</v>
      </c>
      <c r="G721">
        <v>-246.9697265625</v>
      </c>
    </row>
    <row r="722" spans="1:7" x14ac:dyDescent="0.35">
      <c r="A722" s="13">
        <v>45228</v>
      </c>
      <c r="B722">
        <v>2023</v>
      </c>
      <c r="C722" t="s">
        <v>2</v>
      </c>
      <c r="D722">
        <v>2024</v>
      </c>
      <c r="E722" t="s">
        <v>2</v>
      </c>
      <c r="F722">
        <v>26452.09375</v>
      </c>
      <c r="G722">
        <v>0</v>
      </c>
    </row>
    <row r="723" spans="1:7" x14ac:dyDescent="0.35">
      <c r="A723" s="13">
        <v>45229</v>
      </c>
      <c r="B723">
        <v>2023</v>
      </c>
      <c r="C723" t="s">
        <v>2</v>
      </c>
      <c r="D723">
        <v>2024</v>
      </c>
      <c r="E723" t="s">
        <v>2</v>
      </c>
      <c r="F723">
        <v>75995.494140625</v>
      </c>
      <c r="G723">
        <v>246.9697265625</v>
      </c>
    </row>
    <row r="724" spans="1:7" x14ac:dyDescent="0.35">
      <c r="A724" s="13">
        <v>45230</v>
      </c>
      <c r="B724">
        <v>2023</v>
      </c>
      <c r="C724" t="s">
        <v>2</v>
      </c>
      <c r="D724">
        <v>2024</v>
      </c>
      <c r="E724" t="s">
        <v>2</v>
      </c>
      <c r="F724">
        <v>-14136.927734375</v>
      </c>
      <c r="G724">
        <v>1859.87548828125</v>
      </c>
    </row>
    <row r="725" spans="1:7" x14ac:dyDescent="0.35">
      <c r="A725" s="13">
        <v>45231</v>
      </c>
      <c r="B725">
        <v>2023</v>
      </c>
      <c r="C725" t="s">
        <v>2</v>
      </c>
      <c r="D725">
        <v>2024</v>
      </c>
      <c r="E725" t="s">
        <v>2</v>
      </c>
      <c r="F725">
        <v>38026.341796875</v>
      </c>
      <c r="G725">
        <v>186.72607421875</v>
      </c>
    </row>
    <row r="726" spans="1:7" x14ac:dyDescent="0.35">
      <c r="A726" s="13">
        <v>45232</v>
      </c>
      <c r="B726">
        <v>2023</v>
      </c>
      <c r="C726" t="s">
        <v>2</v>
      </c>
      <c r="D726">
        <v>2024</v>
      </c>
      <c r="E726" t="s">
        <v>2</v>
      </c>
      <c r="F726">
        <v>-16337.724609375</v>
      </c>
      <c r="G726">
        <v>-186.72607421875</v>
      </c>
    </row>
    <row r="727" spans="1:7" x14ac:dyDescent="0.35">
      <c r="A727" s="13">
        <v>45233</v>
      </c>
      <c r="B727">
        <v>2023</v>
      </c>
      <c r="C727" t="s">
        <v>2</v>
      </c>
      <c r="D727">
        <v>2024</v>
      </c>
      <c r="E727" t="s">
        <v>2</v>
      </c>
      <c r="F727">
        <v>-24509.962890625</v>
      </c>
      <c r="G727">
        <v>311.28466796875</v>
      </c>
    </row>
    <row r="728" spans="1:7" x14ac:dyDescent="0.35">
      <c r="A728" s="13">
        <v>45234</v>
      </c>
      <c r="B728">
        <v>2023</v>
      </c>
      <c r="C728" t="s">
        <v>2</v>
      </c>
      <c r="D728">
        <v>2024</v>
      </c>
      <c r="E728" t="s">
        <v>2</v>
      </c>
      <c r="F728">
        <v>-10191.345703125</v>
      </c>
      <c r="G728">
        <v>-560.0439453125</v>
      </c>
    </row>
    <row r="729" spans="1:7" x14ac:dyDescent="0.35">
      <c r="A729" s="13">
        <v>45235</v>
      </c>
      <c r="B729">
        <v>2023</v>
      </c>
      <c r="C729" t="s">
        <v>2</v>
      </c>
      <c r="D729">
        <v>2024</v>
      </c>
      <c r="E729" t="s">
        <v>2</v>
      </c>
      <c r="F729">
        <v>-45637.138671875</v>
      </c>
      <c r="G729">
        <v>-313.0966796875</v>
      </c>
    </row>
    <row r="730" spans="1:7" x14ac:dyDescent="0.35">
      <c r="A730" s="13">
        <v>45236</v>
      </c>
      <c r="B730">
        <v>2023</v>
      </c>
      <c r="C730" t="s">
        <v>2</v>
      </c>
      <c r="D730">
        <v>2024</v>
      </c>
      <c r="E730" t="s">
        <v>2</v>
      </c>
      <c r="F730">
        <v>-25972.005859375</v>
      </c>
      <c r="G730">
        <v>64.5771484375</v>
      </c>
    </row>
    <row r="731" spans="1:7" x14ac:dyDescent="0.35">
      <c r="A731" s="13">
        <v>45237</v>
      </c>
      <c r="B731">
        <v>2023</v>
      </c>
      <c r="C731" t="s">
        <v>2</v>
      </c>
      <c r="D731">
        <v>2024</v>
      </c>
      <c r="E731" t="s">
        <v>2</v>
      </c>
      <c r="F731">
        <v>-21904.912109375</v>
      </c>
      <c r="G731">
        <v>-1486.11083984375</v>
      </c>
    </row>
    <row r="732" spans="1:7" x14ac:dyDescent="0.35">
      <c r="A732" s="13">
        <v>45238</v>
      </c>
      <c r="B732">
        <v>2023</v>
      </c>
      <c r="C732" t="s">
        <v>2</v>
      </c>
      <c r="D732">
        <v>2024</v>
      </c>
      <c r="E732" t="s">
        <v>2</v>
      </c>
      <c r="F732">
        <v>-4141.482421875</v>
      </c>
      <c r="G732">
        <v>741.98291015625</v>
      </c>
    </row>
    <row r="733" spans="1:7" x14ac:dyDescent="0.35">
      <c r="A733" s="13">
        <v>45239</v>
      </c>
      <c r="B733">
        <v>2023</v>
      </c>
      <c r="C733" t="s">
        <v>2</v>
      </c>
      <c r="D733">
        <v>2024</v>
      </c>
      <c r="E733" t="s">
        <v>2</v>
      </c>
      <c r="F733">
        <v>-13788.85546875</v>
      </c>
      <c r="G733">
        <v>-741.98291015625</v>
      </c>
    </row>
    <row r="734" spans="1:7" x14ac:dyDescent="0.35">
      <c r="A734" s="13">
        <v>45240</v>
      </c>
      <c r="B734">
        <v>2023</v>
      </c>
      <c r="C734" t="s">
        <v>2</v>
      </c>
      <c r="D734">
        <v>2024</v>
      </c>
      <c r="E734" t="s">
        <v>2</v>
      </c>
      <c r="F734">
        <v>-28462.6796875</v>
      </c>
      <c r="G734">
        <v>927.8134765625</v>
      </c>
    </row>
    <row r="735" spans="1:7" x14ac:dyDescent="0.35">
      <c r="A735" s="13">
        <v>45241</v>
      </c>
      <c r="B735">
        <v>2023</v>
      </c>
      <c r="C735" t="s">
        <v>2</v>
      </c>
      <c r="D735">
        <v>2024</v>
      </c>
      <c r="E735" t="s">
        <v>2</v>
      </c>
      <c r="F735">
        <v>-31670.87109375</v>
      </c>
      <c r="G735">
        <v>1304.57373046875</v>
      </c>
    </row>
    <row r="736" spans="1:7" x14ac:dyDescent="0.35">
      <c r="A736" s="13">
        <v>45242</v>
      </c>
      <c r="B736">
        <v>2023</v>
      </c>
      <c r="C736" t="s">
        <v>2</v>
      </c>
      <c r="D736">
        <v>2024</v>
      </c>
      <c r="E736" t="s">
        <v>2</v>
      </c>
      <c r="F736">
        <v>1711.625</v>
      </c>
      <c r="G736">
        <v>-248.99755859375</v>
      </c>
    </row>
    <row r="737" spans="1:7" x14ac:dyDescent="0.35">
      <c r="A737" s="13">
        <v>45243</v>
      </c>
      <c r="B737">
        <v>2023</v>
      </c>
      <c r="C737" t="s">
        <v>2</v>
      </c>
      <c r="D737">
        <v>2024</v>
      </c>
      <c r="E737" t="s">
        <v>2</v>
      </c>
      <c r="F737">
        <v>2471.029296875</v>
      </c>
      <c r="G737">
        <v>747.71044921875</v>
      </c>
    </row>
    <row r="738" spans="1:7" x14ac:dyDescent="0.35">
      <c r="A738" s="13">
        <v>45244</v>
      </c>
      <c r="B738">
        <v>2023</v>
      </c>
      <c r="C738" t="s">
        <v>2</v>
      </c>
      <c r="D738">
        <v>2024</v>
      </c>
      <c r="E738" t="s">
        <v>2</v>
      </c>
      <c r="F738">
        <v>-12119.0390625</v>
      </c>
      <c r="G738">
        <v>1376.3974609375</v>
      </c>
    </row>
    <row r="739" spans="1:7" x14ac:dyDescent="0.35">
      <c r="A739" s="13">
        <v>45245</v>
      </c>
      <c r="B739">
        <v>2023</v>
      </c>
      <c r="C739" t="s">
        <v>2</v>
      </c>
      <c r="D739">
        <v>2024</v>
      </c>
      <c r="E739" t="s">
        <v>2</v>
      </c>
      <c r="F739">
        <v>2415.728515625</v>
      </c>
      <c r="G739">
        <v>-438.72998046875</v>
      </c>
    </row>
    <row r="740" spans="1:7" x14ac:dyDescent="0.35">
      <c r="A740" s="13">
        <v>45246</v>
      </c>
      <c r="B740">
        <v>2023</v>
      </c>
      <c r="C740" t="s">
        <v>2</v>
      </c>
      <c r="D740">
        <v>2024</v>
      </c>
      <c r="E740" t="s">
        <v>2</v>
      </c>
      <c r="F740">
        <v>9287.279296875</v>
      </c>
      <c r="G740">
        <v>-1498.65185546875</v>
      </c>
    </row>
    <row r="741" spans="1:7" x14ac:dyDescent="0.35">
      <c r="A741" s="13">
        <v>45247</v>
      </c>
      <c r="B741">
        <v>2023</v>
      </c>
      <c r="C741" t="s">
        <v>2</v>
      </c>
      <c r="D741">
        <v>2024</v>
      </c>
      <c r="E741" t="s">
        <v>2</v>
      </c>
      <c r="F741">
        <v>91760.96875</v>
      </c>
      <c r="G741">
        <v>-1613.830078125</v>
      </c>
    </row>
    <row r="742" spans="1:7" x14ac:dyDescent="0.35">
      <c r="A742" s="13">
        <v>45248</v>
      </c>
      <c r="B742">
        <v>2023</v>
      </c>
      <c r="C742" t="s">
        <v>2</v>
      </c>
      <c r="D742">
        <v>2024</v>
      </c>
      <c r="E742" t="s">
        <v>2</v>
      </c>
      <c r="F742">
        <v>55873.74609375</v>
      </c>
      <c r="G742">
        <v>1769.53759765625</v>
      </c>
    </row>
    <row r="743" spans="1:7" x14ac:dyDescent="0.35">
      <c r="A743" s="13">
        <v>45249</v>
      </c>
      <c r="B743">
        <v>2023</v>
      </c>
      <c r="C743" t="s">
        <v>2</v>
      </c>
      <c r="D743">
        <v>2024</v>
      </c>
      <c r="E743" t="s">
        <v>2</v>
      </c>
      <c r="F743">
        <v>16189.1875</v>
      </c>
      <c r="G743">
        <v>498.89111328125</v>
      </c>
    </row>
    <row r="744" spans="1:7" x14ac:dyDescent="0.35">
      <c r="A744" s="13">
        <v>45250</v>
      </c>
      <c r="B744">
        <v>2023</v>
      </c>
      <c r="C744" t="s">
        <v>2</v>
      </c>
      <c r="D744">
        <v>2024</v>
      </c>
      <c r="E744" t="s">
        <v>2</v>
      </c>
      <c r="F744">
        <v>17795.58203125</v>
      </c>
      <c r="G744">
        <v>-280.744140625</v>
      </c>
    </row>
    <row r="745" spans="1:7" x14ac:dyDescent="0.35">
      <c r="A745" s="13">
        <v>45251</v>
      </c>
      <c r="B745">
        <v>2023</v>
      </c>
      <c r="C745" t="s">
        <v>2</v>
      </c>
      <c r="D745">
        <v>2024</v>
      </c>
      <c r="E745" t="s">
        <v>2</v>
      </c>
      <c r="F745">
        <v>34615.4609375</v>
      </c>
      <c r="G745">
        <v>-1801.9873046875</v>
      </c>
    </row>
    <row r="746" spans="1:7" x14ac:dyDescent="0.35">
      <c r="A746" s="13">
        <v>45252</v>
      </c>
      <c r="B746">
        <v>2023</v>
      </c>
      <c r="C746" t="s">
        <v>2</v>
      </c>
      <c r="D746">
        <v>2024</v>
      </c>
      <c r="E746" t="s">
        <v>2</v>
      </c>
      <c r="F746">
        <v>-9799.076171875</v>
      </c>
      <c r="G746">
        <v>-61.9140625</v>
      </c>
    </row>
    <row r="747" spans="1:7" x14ac:dyDescent="0.35">
      <c r="A747" s="13">
        <v>45253</v>
      </c>
      <c r="B747">
        <v>2023</v>
      </c>
      <c r="C747" t="s">
        <v>2</v>
      </c>
      <c r="D747">
        <v>2024</v>
      </c>
      <c r="E747" t="s">
        <v>2</v>
      </c>
      <c r="F747">
        <v>-9749.35546875</v>
      </c>
      <c r="G747">
        <v>1739.2236328125</v>
      </c>
    </row>
    <row r="748" spans="1:7" x14ac:dyDescent="0.35">
      <c r="A748" s="13">
        <v>45254</v>
      </c>
      <c r="B748">
        <v>2023</v>
      </c>
      <c r="C748" t="s">
        <v>2</v>
      </c>
      <c r="D748">
        <v>2024</v>
      </c>
      <c r="E748" t="s">
        <v>2</v>
      </c>
      <c r="F748">
        <v>-28568.298828125</v>
      </c>
      <c r="G748">
        <v>561.5234375</v>
      </c>
    </row>
    <row r="749" spans="1:7" x14ac:dyDescent="0.35">
      <c r="A749" s="13">
        <v>45255</v>
      </c>
      <c r="B749">
        <v>2023</v>
      </c>
      <c r="C749" t="s">
        <v>2</v>
      </c>
      <c r="D749">
        <v>2024</v>
      </c>
      <c r="E749" t="s">
        <v>2</v>
      </c>
      <c r="F749">
        <v>-16894.5078125</v>
      </c>
      <c r="G749">
        <v>1095.31982421875</v>
      </c>
    </row>
    <row r="750" spans="1:7" x14ac:dyDescent="0.35">
      <c r="A750" s="13">
        <v>45256</v>
      </c>
      <c r="B750">
        <v>2023</v>
      </c>
      <c r="C750" t="s">
        <v>2</v>
      </c>
      <c r="D750">
        <v>2024</v>
      </c>
      <c r="E750" t="s">
        <v>2</v>
      </c>
      <c r="F750">
        <v>-8928.193359375</v>
      </c>
      <c r="G750">
        <v>-939.12744140625</v>
      </c>
    </row>
    <row r="751" spans="1:7" x14ac:dyDescent="0.35">
      <c r="A751" s="13">
        <v>45257</v>
      </c>
      <c r="B751">
        <v>2023</v>
      </c>
      <c r="C751" t="s">
        <v>2</v>
      </c>
      <c r="D751">
        <v>2024</v>
      </c>
      <c r="E751" t="s">
        <v>2</v>
      </c>
      <c r="F751">
        <v>-14050.306640625</v>
      </c>
      <c r="G751">
        <v>0</v>
      </c>
    </row>
    <row r="752" spans="1:7" x14ac:dyDescent="0.35">
      <c r="A752" s="13">
        <v>45258</v>
      </c>
      <c r="B752">
        <v>2023</v>
      </c>
      <c r="C752" t="s">
        <v>2</v>
      </c>
      <c r="D752">
        <v>2024</v>
      </c>
      <c r="E752" t="s">
        <v>2</v>
      </c>
      <c r="F752">
        <v>-35230.181640625</v>
      </c>
      <c r="G752">
        <v>3776.76611328125</v>
      </c>
    </row>
    <row r="753" spans="1:7" x14ac:dyDescent="0.35">
      <c r="A753" s="13">
        <v>45259</v>
      </c>
      <c r="B753">
        <v>2023</v>
      </c>
      <c r="C753" t="s">
        <v>2</v>
      </c>
      <c r="D753">
        <v>2024</v>
      </c>
      <c r="E753" t="s">
        <v>2</v>
      </c>
      <c r="F753">
        <v>-32272.97265625</v>
      </c>
      <c r="G753">
        <v>-1138.70849609375</v>
      </c>
    </row>
    <row r="754" spans="1:7" x14ac:dyDescent="0.35">
      <c r="A754" s="13">
        <v>45260</v>
      </c>
      <c r="B754">
        <v>2023</v>
      </c>
      <c r="C754" t="s">
        <v>2</v>
      </c>
      <c r="D754">
        <v>2024</v>
      </c>
      <c r="E754" t="s">
        <v>2</v>
      </c>
      <c r="F754">
        <v>3493.3125</v>
      </c>
      <c r="G754">
        <v>1374.048828125</v>
      </c>
    </row>
    <row r="755" spans="1:7" x14ac:dyDescent="0.35">
      <c r="A755" s="13">
        <v>45261</v>
      </c>
      <c r="B755">
        <v>2023</v>
      </c>
      <c r="C755" t="s">
        <v>2</v>
      </c>
      <c r="D755">
        <v>2024</v>
      </c>
      <c r="E755" t="s">
        <v>2</v>
      </c>
      <c r="F755">
        <v>21228.443359375</v>
      </c>
      <c r="G755">
        <v>-7124.416015625</v>
      </c>
    </row>
    <row r="756" spans="1:7" x14ac:dyDescent="0.35">
      <c r="A756" s="13">
        <v>45262</v>
      </c>
      <c r="B756">
        <v>2023</v>
      </c>
      <c r="C756" t="s">
        <v>2</v>
      </c>
      <c r="D756">
        <v>2024</v>
      </c>
      <c r="E756" t="s">
        <v>2</v>
      </c>
      <c r="F756">
        <v>13408.583984375</v>
      </c>
      <c r="G756">
        <v>0</v>
      </c>
    </row>
    <row r="757" spans="1:7" x14ac:dyDescent="0.35">
      <c r="A757" s="13">
        <v>45263</v>
      </c>
      <c r="B757">
        <v>2023</v>
      </c>
      <c r="C757" t="s">
        <v>2</v>
      </c>
      <c r="D757">
        <v>2024</v>
      </c>
      <c r="E757" t="s">
        <v>2</v>
      </c>
      <c r="F757">
        <v>-12915.8515625</v>
      </c>
      <c r="G757">
        <v>0</v>
      </c>
    </row>
    <row r="758" spans="1:7" x14ac:dyDescent="0.35">
      <c r="A758" s="13">
        <v>45264</v>
      </c>
      <c r="B758">
        <v>2023</v>
      </c>
      <c r="C758" t="s">
        <v>2</v>
      </c>
      <c r="D758">
        <v>2024</v>
      </c>
      <c r="E758" t="s">
        <v>2</v>
      </c>
      <c r="F758">
        <v>-35070.236328125</v>
      </c>
      <c r="G758">
        <v>0</v>
      </c>
    </row>
    <row r="759" spans="1:7" x14ac:dyDescent="0.35">
      <c r="A759" s="13">
        <v>45265</v>
      </c>
      <c r="B759">
        <v>2023</v>
      </c>
      <c r="C759" t="s">
        <v>2</v>
      </c>
      <c r="D759">
        <v>2024</v>
      </c>
      <c r="E759" t="s">
        <v>2</v>
      </c>
      <c r="F759">
        <v>5374.294921875</v>
      </c>
      <c r="G759">
        <v>0</v>
      </c>
    </row>
    <row r="760" spans="1:7" x14ac:dyDescent="0.35">
      <c r="A760" s="13">
        <v>45266</v>
      </c>
      <c r="B760">
        <v>2023</v>
      </c>
      <c r="C760" t="s">
        <v>2</v>
      </c>
      <c r="D760">
        <v>2024</v>
      </c>
      <c r="E760" t="s">
        <v>2</v>
      </c>
      <c r="F760">
        <v>-1710.837890625</v>
      </c>
      <c r="G760">
        <v>0</v>
      </c>
    </row>
    <row r="761" spans="1:7" x14ac:dyDescent="0.35">
      <c r="A761" s="13">
        <v>45267</v>
      </c>
      <c r="B761">
        <v>2023</v>
      </c>
      <c r="C761" t="s">
        <v>2</v>
      </c>
      <c r="D761">
        <v>2024</v>
      </c>
      <c r="E761" t="s">
        <v>2</v>
      </c>
      <c r="F761">
        <v>5868.953125</v>
      </c>
      <c r="G761">
        <v>0</v>
      </c>
    </row>
    <row r="762" spans="1:7" x14ac:dyDescent="0.35">
      <c r="A762" s="13">
        <v>45268</v>
      </c>
      <c r="B762">
        <v>2023</v>
      </c>
      <c r="C762" t="s">
        <v>2</v>
      </c>
      <c r="D762">
        <v>2024</v>
      </c>
      <c r="E762" t="s">
        <v>2</v>
      </c>
      <c r="F762">
        <v>3672.734375</v>
      </c>
      <c r="G762">
        <v>0</v>
      </c>
    </row>
    <row r="763" spans="1:7" x14ac:dyDescent="0.35">
      <c r="A763" s="13">
        <v>45269</v>
      </c>
      <c r="B763">
        <v>2023</v>
      </c>
      <c r="C763" t="s">
        <v>2</v>
      </c>
      <c r="D763">
        <v>2024</v>
      </c>
      <c r="E763" t="s">
        <v>2</v>
      </c>
      <c r="F763">
        <v>43112.943359375</v>
      </c>
      <c r="G763">
        <v>0</v>
      </c>
    </row>
    <row r="764" spans="1:7" x14ac:dyDescent="0.35">
      <c r="A764" s="13">
        <v>45270</v>
      </c>
      <c r="B764">
        <v>2023</v>
      </c>
      <c r="C764" t="s">
        <v>2</v>
      </c>
      <c r="D764">
        <v>2024</v>
      </c>
      <c r="E764" t="s">
        <v>2</v>
      </c>
      <c r="F764">
        <v>56568.4140625</v>
      </c>
      <c r="G764">
        <v>0</v>
      </c>
    </row>
    <row r="765" spans="1:7" x14ac:dyDescent="0.35">
      <c r="A765" s="13">
        <v>45271</v>
      </c>
      <c r="B765">
        <v>2023</v>
      </c>
      <c r="C765" t="s">
        <v>2</v>
      </c>
      <c r="D765">
        <v>2024</v>
      </c>
      <c r="E765" t="s">
        <v>2</v>
      </c>
      <c r="F765">
        <v>42883.0859375</v>
      </c>
      <c r="G765">
        <v>0</v>
      </c>
    </row>
    <row r="766" spans="1:7" x14ac:dyDescent="0.35">
      <c r="A766" s="13">
        <v>45272</v>
      </c>
      <c r="B766">
        <v>2023</v>
      </c>
      <c r="C766" t="s">
        <v>2</v>
      </c>
      <c r="D766">
        <v>2024</v>
      </c>
      <c r="E766" t="s">
        <v>2</v>
      </c>
      <c r="F766">
        <v>49174.42578125</v>
      </c>
      <c r="G766">
        <v>0</v>
      </c>
    </row>
    <row r="767" spans="1:7" x14ac:dyDescent="0.35">
      <c r="A767" s="13">
        <v>45273</v>
      </c>
      <c r="B767">
        <v>2023</v>
      </c>
      <c r="C767" t="s">
        <v>2</v>
      </c>
      <c r="D767">
        <v>2024</v>
      </c>
      <c r="E767" t="s">
        <v>2</v>
      </c>
      <c r="F767">
        <v>9528.705078125</v>
      </c>
      <c r="G767">
        <v>0</v>
      </c>
    </row>
    <row r="768" spans="1:7" x14ac:dyDescent="0.35">
      <c r="A768" s="13">
        <v>45274</v>
      </c>
      <c r="B768">
        <v>2023</v>
      </c>
      <c r="C768" t="s">
        <v>2</v>
      </c>
      <c r="D768">
        <v>2024</v>
      </c>
      <c r="E768" t="s">
        <v>2</v>
      </c>
      <c r="F768">
        <v>-19633.9375</v>
      </c>
      <c r="G768">
        <v>0</v>
      </c>
    </row>
    <row r="769" spans="1:7" x14ac:dyDescent="0.35">
      <c r="A769" s="13">
        <v>45275</v>
      </c>
      <c r="B769">
        <v>2023</v>
      </c>
      <c r="C769" t="s">
        <v>92</v>
      </c>
      <c r="D769">
        <v>2024</v>
      </c>
      <c r="E769" t="s">
        <v>2</v>
      </c>
      <c r="F769">
        <v>-16644.32421875</v>
      </c>
      <c r="G769">
        <v>0</v>
      </c>
    </row>
    <row r="770" spans="1:7" x14ac:dyDescent="0.35">
      <c r="A770" s="13">
        <v>45276</v>
      </c>
      <c r="B770">
        <v>2023</v>
      </c>
      <c r="C770" t="s">
        <v>92</v>
      </c>
      <c r="D770">
        <v>2024</v>
      </c>
      <c r="E770" t="s">
        <v>2</v>
      </c>
      <c r="F770">
        <v>-30548.33984375</v>
      </c>
      <c r="G770">
        <v>0</v>
      </c>
    </row>
    <row r="771" spans="1:7" x14ac:dyDescent="0.35">
      <c r="A771" s="13">
        <v>45277</v>
      </c>
      <c r="B771">
        <v>2023</v>
      </c>
      <c r="C771" t="s">
        <v>92</v>
      </c>
      <c r="D771">
        <v>2024</v>
      </c>
      <c r="E771" t="s">
        <v>2</v>
      </c>
      <c r="F771">
        <v>25270.638671875</v>
      </c>
      <c r="G771">
        <v>0</v>
      </c>
    </row>
    <row r="772" spans="1:7" x14ac:dyDescent="0.35">
      <c r="A772" s="13">
        <v>45278</v>
      </c>
      <c r="B772">
        <v>2023</v>
      </c>
      <c r="C772" t="s">
        <v>92</v>
      </c>
      <c r="D772">
        <v>2024</v>
      </c>
      <c r="E772" t="s">
        <v>2</v>
      </c>
      <c r="F772">
        <v>4766.654296875</v>
      </c>
      <c r="G772">
        <v>0</v>
      </c>
    </row>
    <row r="773" spans="1:7" x14ac:dyDescent="0.35">
      <c r="A773" s="13">
        <v>45279</v>
      </c>
      <c r="B773">
        <v>2023</v>
      </c>
      <c r="C773" t="s">
        <v>92</v>
      </c>
      <c r="D773">
        <v>2024</v>
      </c>
      <c r="E773" t="s">
        <v>2</v>
      </c>
      <c r="F773">
        <v>-15048.5859375</v>
      </c>
      <c r="G773">
        <v>0</v>
      </c>
    </row>
    <row r="774" spans="1:7" x14ac:dyDescent="0.35">
      <c r="A774" s="13">
        <v>45280</v>
      </c>
      <c r="B774">
        <v>2023</v>
      </c>
      <c r="C774" t="s">
        <v>92</v>
      </c>
      <c r="D774">
        <v>2024</v>
      </c>
      <c r="E774" t="s">
        <v>2</v>
      </c>
      <c r="F774">
        <v>-17523.90234375</v>
      </c>
      <c r="G774">
        <v>0</v>
      </c>
    </row>
    <row r="775" spans="1:7" x14ac:dyDescent="0.35">
      <c r="A775" s="13">
        <v>45281</v>
      </c>
      <c r="B775">
        <v>2023</v>
      </c>
      <c r="C775" t="s">
        <v>92</v>
      </c>
      <c r="D775">
        <v>2024</v>
      </c>
      <c r="E775" t="s">
        <v>2</v>
      </c>
      <c r="F775">
        <v>5410.3671875</v>
      </c>
      <c r="G775">
        <v>0</v>
      </c>
    </row>
    <row r="776" spans="1:7" x14ac:dyDescent="0.35">
      <c r="A776" s="13">
        <v>45282</v>
      </c>
      <c r="B776">
        <v>2023</v>
      </c>
      <c r="C776" t="s">
        <v>92</v>
      </c>
      <c r="D776">
        <v>2024</v>
      </c>
      <c r="E776" t="s">
        <v>2</v>
      </c>
      <c r="F776">
        <v>-4649.98046875</v>
      </c>
      <c r="G776">
        <v>0</v>
      </c>
    </row>
    <row r="777" spans="1:7" x14ac:dyDescent="0.35">
      <c r="A777" s="13">
        <v>45283</v>
      </c>
      <c r="B777">
        <v>2023</v>
      </c>
      <c r="C777" t="s">
        <v>92</v>
      </c>
      <c r="D777">
        <v>2024</v>
      </c>
      <c r="E777" t="s">
        <v>2</v>
      </c>
      <c r="F777">
        <v>32749.072265625</v>
      </c>
      <c r="G777">
        <v>0</v>
      </c>
    </row>
    <row r="778" spans="1:7" x14ac:dyDescent="0.35">
      <c r="A778" s="13">
        <v>45284</v>
      </c>
      <c r="B778">
        <v>2023</v>
      </c>
      <c r="C778" t="s">
        <v>92</v>
      </c>
      <c r="D778">
        <v>2024</v>
      </c>
      <c r="E778" t="s">
        <v>2</v>
      </c>
      <c r="F778">
        <v>-7829.775390625</v>
      </c>
      <c r="G778">
        <v>0</v>
      </c>
    </row>
    <row r="779" spans="1:7" x14ac:dyDescent="0.35">
      <c r="A779" s="13">
        <v>45285</v>
      </c>
      <c r="B779">
        <v>2023</v>
      </c>
      <c r="C779" t="s">
        <v>92</v>
      </c>
      <c r="D779">
        <v>2024</v>
      </c>
      <c r="E779" t="s">
        <v>2</v>
      </c>
      <c r="F779">
        <v>-18153.896484375</v>
      </c>
      <c r="G779">
        <v>0</v>
      </c>
    </row>
    <row r="780" spans="1:7" x14ac:dyDescent="0.35">
      <c r="A780" s="13">
        <v>45286</v>
      </c>
      <c r="B780">
        <v>2023</v>
      </c>
      <c r="C780" t="s">
        <v>92</v>
      </c>
      <c r="D780">
        <v>2024</v>
      </c>
      <c r="E780" t="s">
        <v>2</v>
      </c>
      <c r="F780">
        <v>24365.404296875</v>
      </c>
      <c r="G780">
        <v>0</v>
      </c>
    </row>
    <row r="781" spans="1:7" x14ac:dyDescent="0.35">
      <c r="A781" s="13">
        <v>45287</v>
      </c>
      <c r="B781">
        <v>2023</v>
      </c>
      <c r="C781" t="s">
        <v>92</v>
      </c>
      <c r="D781">
        <v>2024</v>
      </c>
      <c r="E781" t="s">
        <v>2</v>
      </c>
      <c r="F781">
        <v>-4850.90234375</v>
      </c>
      <c r="G781">
        <v>0</v>
      </c>
    </row>
    <row r="782" spans="1:7" x14ac:dyDescent="0.35">
      <c r="A782" s="13">
        <v>45288</v>
      </c>
      <c r="B782">
        <v>2023</v>
      </c>
      <c r="C782" t="s">
        <v>92</v>
      </c>
      <c r="D782">
        <v>2024</v>
      </c>
      <c r="E782" t="s">
        <v>2</v>
      </c>
      <c r="F782">
        <v>6980.333984375</v>
      </c>
      <c r="G782">
        <v>0</v>
      </c>
    </row>
    <row r="783" spans="1:7" x14ac:dyDescent="0.35">
      <c r="A783" s="13">
        <v>45289</v>
      </c>
      <c r="B783">
        <v>2023</v>
      </c>
      <c r="C783" t="s">
        <v>92</v>
      </c>
      <c r="D783">
        <v>2024</v>
      </c>
      <c r="E783" t="s">
        <v>2</v>
      </c>
      <c r="F783">
        <v>-766.7265625</v>
      </c>
      <c r="G783">
        <v>0</v>
      </c>
    </row>
    <row r="784" spans="1:7" x14ac:dyDescent="0.35">
      <c r="A784" s="13">
        <v>45290</v>
      </c>
      <c r="B784">
        <v>2023</v>
      </c>
      <c r="C784" t="s">
        <v>92</v>
      </c>
      <c r="D784">
        <v>2024</v>
      </c>
      <c r="E784" t="s">
        <v>2</v>
      </c>
      <c r="F784">
        <v>4858.388671875</v>
      </c>
      <c r="G784">
        <v>0</v>
      </c>
    </row>
    <row r="785" spans="1:7" x14ac:dyDescent="0.35">
      <c r="A785" s="13">
        <v>45291</v>
      </c>
      <c r="B785">
        <v>2023</v>
      </c>
      <c r="C785" t="s">
        <v>92</v>
      </c>
      <c r="D785">
        <v>2024</v>
      </c>
      <c r="E785" t="s">
        <v>2</v>
      </c>
      <c r="F785">
        <v>-7668.466796875</v>
      </c>
      <c r="G785">
        <v>0</v>
      </c>
    </row>
    <row r="786" spans="1:7" x14ac:dyDescent="0.35">
      <c r="A786" s="13">
        <v>45292</v>
      </c>
      <c r="B786">
        <v>2024</v>
      </c>
      <c r="C786" t="s">
        <v>92</v>
      </c>
      <c r="D786">
        <v>2024</v>
      </c>
      <c r="E786" t="s">
        <v>92</v>
      </c>
      <c r="F786">
        <v>-22579.4609375</v>
      </c>
      <c r="G786">
        <v>0</v>
      </c>
    </row>
    <row r="787" spans="1:7" x14ac:dyDescent="0.35">
      <c r="A787" s="13">
        <v>45293</v>
      </c>
      <c r="B787">
        <v>2024</v>
      </c>
      <c r="C787" t="s">
        <v>92</v>
      </c>
      <c r="D787">
        <v>2024</v>
      </c>
      <c r="E787" t="s">
        <v>92</v>
      </c>
      <c r="F787">
        <v>-52804.927734375</v>
      </c>
      <c r="G787">
        <v>0</v>
      </c>
    </row>
    <row r="788" spans="1:7" x14ac:dyDescent="0.35">
      <c r="A788" s="13">
        <v>45294</v>
      </c>
      <c r="B788">
        <v>2024</v>
      </c>
      <c r="C788" t="s">
        <v>92</v>
      </c>
      <c r="D788">
        <v>2024</v>
      </c>
      <c r="E788" t="s">
        <v>92</v>
      </c>
      <c r="F788">
        <v>9282.078125</v>
      </c>
      <c r="G788">
        <v>0</v>
      </c>
    </row>
    <row r="789" spans="1:7" x14ac:dyDescent="0.35">
      <c r="A789" s="13">
        <v>45295</v>
      </c>
      <c r="B789">
        <v>2024</v>
      </c>
      <c r="C789" t="s">
        <v>92</v>
      </c>
      <c r="D789">
        <v>2024</v>
      </c>
      <c r="E789" t="s">
        <v>92</v>
      </c>
      <c r="F789">
        <v>8381.05859375</v>
      </c>
      <c r="G789">
        <v>0</v>
      </c>
    </row>
    <row r="790" spans="1:7" x14ac:dyDescent="0.35">
      <c r="A790" s="13">
        <v>45296</v>
      </c>
      <c r="B790">
        <v>2024</v>
      </c>
      <c r="C790" t="s">
        <v>92</v>
      </c>
      <c r="D790">
        <v>2024</v>
      </c>
      <c r="E790" t="s">
        <v>92</v>
      </c>
      <c r="F790">
        <v>-41228.919921875</v>
      </c>
      <c r="G790">
        <v>0</v>
      </c>
    </row>
    <row r="791" spans="1:7" x14ac:dyDescent="0.35">
      <c r="A791" s="13">
        <v>45297</v>
      </c>
      <c r="B791">
        <v>2024</v>
      </c>
      <c r="C791" t="s">
        <v>92</v>
      </c>
      <c r="D791">
        <v>2024</v>
      </c>
      <c r="E791" t="s">
        <v>92</v>
      </c>
      <c r="F791">
        <v>2491.384765625</v>
      </c>
      <c r="G791">
        <v>0</v>
      </c>
    </row>
    <row r="792" spans="1:7" x14ac:dyDescent="0.35">
      <c r="A792" s="13">
        <v>45298</v>
      </c>
      <c r="B792">
        <v>2024</v>
      </c>
      <c r="C792" t="s">
        <v>92</v>
      </c>
      <c r="D792">
        <v>2024</v>
      </c>
      <c r="E792" t="s">
        <v>92</v>
      </c>
      <c r="F792">
        <v>47304.619140625</v>
      </c>
      <c r="G792">
        <v>0</v>
      </c>
    </row>
    <row r="793" spans="1:7" x14ac:dyDescent="0.35">
      <c r="A793" s="13">
        <v>45299</v>
      </c>
      <c r="B793">
        <v>2024</v>
      </c>
      <c r="C793" t="s">
        <v>92</v>
      </c>
      <c r="D793">
        <v>2024</v>
      </c>
      <c r="E793" t="s">
        <v>92</v>
      </c>
      <c r="F793">
        <v>-51373.056640625</v>
      </c>
      <c r="G793">
        <v>0</v>
      </c>
    </row>
    <row r="794" spans="1:7" x14ac:dyDescent="0.35">
      <c r="A794" s="13">
        <v>45300</v>
      </c>
      <c r="B794">
        <v>2024</v>
      </c>
      <c r="C794" t="s">
        <v>92</v>
      </c>
      <c r="D794">
        <v>2024</v>
      </c>
      <c r="E794" t="s">
        <v>92</v>
      </c>
      <c r="F794">
        <v>105382.228515625</v>
      </c>
      <c r="G794">
        <v>0</v>
      </c>
    </row>
    <row r="795" spans="1:7" x14ac:dyDescent="0.35">
      <c r="A795" s="13">
        <v>45301</v>
      </c>
      <c r="B795">
        <v>2024</v>
      </c>
      <c r="C795" t="s">
        <v>92</v>
      </c>
      <c r="D795">
        <v>2024</v>
      </c>
      <c r="E795" t="s">
        <v>92</v>
      </c>
      <c r="F795">
        <v>406877.845703125</v>
      </c>
      <c r="G795">
        <v>57903.7666015625</v>
      </c>
    </row>
    <row r="796" spans="1:7" x14ac:dyDescent="0.35">
      <c r="A796" s="13">
        <v>45302</v>
      </c>
      <c r="B796">
        <v>2024</v>
      </c>
      <c r="C796" t="s">
        <v>92</v>
      </c>
      <c r="D796">
        <v>2024</v>
      </c>
      <c r="E796" t="s">
        <v>92</v>
      </c>
      <c r="F796">
        <v>565378.591796875</v>
      </c>
      <c r="G796">
        <v>135712.28076171875</v>
      </c>
    </row>
    <row r="797" spans="1:7" x14ac:dyDescent="0.35">
      <c r="A797" s="13">
        <v>45303</v>
      </c>
      <c r="B797">
        <v>2024</v>
      </c>
      <c r="C797" t="s">
        <v>92</v>
      </c>
      <c r="D797">
        <v>2024</v>
      </c>
      <c r="E797" t="s">
        <v>92</v>
      </c>
      <c r="F797">
        <v>298040.947265625</v>
      </c>
      <c r="G797">
        <v>101829.81884765625</v>
      </c>
    </row>
    <row r="798" spans="1:7" x14ac:dyDescent="0.35">
      <c r="A798" s="13">
        <v>45304</v>
      </c>
      <c r="B798">
        <v>2024</v>
      </c>
      <c r="C798" t="s">
        <v>92</v>
      </c>
      <c r="D798">
        <v>2024</v>
      </c>
      <c r="E798" t="s">
        <v>92</v>
      </c>
      <c r="F798">
        <v>449192.115234375</v>
      </c>
      <c r="G798">
        <v>107891.4111328125</v>
      </c>
    </row>
    <row r="799" spans="1:7" x14ac:dyDescent="0.35">
      <c r="A799" s="13">
        <v>45305</v>
      </c>
      <c r="B799">
        <v>2024</v>
      </c>
      <c r="C799" t="s">
        <v>92</v>
      </c>
      <c r="D799">
        <v>2024</v>
      </c>
      <c r="E799" t="s">
        <v>92</v>
      </c>
      <c r="F799">
        <v>333411.267578125</v>
      </c>
      <c r="G799">
        <v>78009.38525390625</v>
      </c>
    </row>
    <row r="800" spans="1:7" x14ac:dyDescent="0.35">
      <c r="A800" s="13">
        <v>45306</v>
      </c>
      <c r="B800">
        <v>2024</v>
      </c>
      <c r="C800" t="s">
        <v>92</v>
      </c>
      <c r="D800">
        <v>2024</v>
      </c>
      <c r="E800" t="s">
        <v>92</v>
      </c>
      <c r="F800">
        <v>-48018.568359375</v>
      </c>
      <c r="G800">
        <v>42650.81298828125</v>
      </c>
    </row>
    <row r="801" spans="1:7" x14ac:dyDescent="0.35">
      <c r="A801" s="13">
        <v>45307</v>
      </c>
      <c r="B801">
        <v>2024</v>
      </c>
      <c r="C801" t="s">
        <v>92</v>
      </c>
      <c r="D801">
        <v>2024</v>
      </c>
      <c r="E801" t="s">
        <v>92</v>
      </c>
      <c r="F801">
        <v>-3699.31640625</v>
      </c>
      <c r="G801">
        <v>59072.921875</v>
      </c>
    </row>
    <row r="802" spans="1:7" x14ac:dyDescent="0.35">
      <c r="A802" s="13">
        <v>45308</v>
      </c>
      <c r="B802">
        <v>2024</v>
      </c>
      <c r="C802" t="s">
        <v>92</v>
      </c>
      <c r="D802">
        <v>2024</v>
      </c>
      <c r="E802" t="s">
        <v>92</v>
      </c>
      <c r="F802">
        <v>-20311.76171875</v>
      </c>
      <c r="G802">
        <v>40514.53857421875</v>
      </c>
    </row>
    <row r="803" spans="1:7" x14ac:dyDescent="0.35">
      <c r="A803" s="13">
        <v>45309</v>
      </c>
      <c r="B803">
        <v>2024</v>
      </c>
      <c r="C803" t="s">
        <v>92</v>
      </c>
      <c r="D803">
        <v>2024</v>
      </c>
      <c r="E803" t="s">
        <v>92</v>
      </c>
      <c r="F803">
        <v>-22091.81640625</v>
      </c>
      <c r="G803">
        <v>16123.14013671875</v>
      </c>
    </row>
    <row r="804" spans="1:7" x14ac:dyDescent="0.35">
      <c r="A804" s="13">
        <v>45310</v>
      </c>
      <c r="B804">
        <v>2024</v>
      </c>
      <c r="C804" t="s">
        <v>92</v>
      </c>
      <c r="D804">
        <v>2024</v>
      </c>
      <c r="E804" t="s">
        <v>92</v>
      </c>
      <c r="F804">
        <v>63020.98046875</v>
      </c>
      <c r="G804">
        <v>23748.59912109375</v>
      </c>
    </row>
    <row r="805" spans="1:7" x14ac:dyDescent="0.35">
      <c r="A805" s="13">
        <v>45311</v>
      </c>
      <c r="B805">
        <v>2024</v>
      </c>
      <c r="C805" t="s">
        <v>92</v>
      </c>
      <c r="D805">
        <v>2024</v>
      </c>
      <c r="E805" t="s">
        <v>92</v>
      </c>
      <c r="F805">
        <v>19189.486328125</v>
      </c>
      <c r="G805">
        <v>-2571.33935546875</v>
      </c>
    </row>
    <row r="806" spans="1:7" x14ac:dyDescent="0.35">
      <c r="A806" s="13">
        <v>45312</v>
      </c>
      <c r="B806">
        <v>2024</v>
      </c>
      <c r="C806" t="s">
        <v>92</v>
      </c>
      <c r="D806">
        <v>2024</v>
      </c>
      <c r="E806" t="s">
        <v>92</v>
      </c>
      <c r="F806">
        <v>-61962.283203125</v>
      </c>
      <c r="G806">
        <v>-21914.77490234375</v>
      </c>
    </row>
    <row r="807" spans="1:7" x14ac:dyDescent="0.35">
      <c r="A807" s="13">
        <v>45313</v>
      </c>
      <c r="B807">
        <v>2024</v>
      </c>
      <c r="C807" t="s">
        <v>92</v>
      </c>
      <c r="D807">
        <v>2024</v>
      </c>
      <c r="E807" t="s">
        <v>92</v>
      </c>
      <c r="F807">
        <v>-58985.986328125</v>
      </c>
      <c r="G807">
        <v>-14489.2744140625</v>
      </c>
    </row>
    <row r="808" spans="1:7" x14ac:dyDescent="0.35">
      <c r="A808" s="13">
        <v>45314</v>
      </c>
      <c r="B808">
        <v>2024</v>
      </c>
      <c r="C808" t="s">
        <v>92</v>
      </c>
      <c r="D808">
        <v>2024</v>
      </c>
      <c r="E808" t="s">
        <v>92</v>
      </c>
      <c r="F808">
        <v>-30156.509765625</v>
      </c>
      <c r="G808">
        <v>5363.98046875</v>
      </c>
    </row>
    <row r="809" spans="1:7" x14ac:dyDescent="0.35">
      <c r="A809" s="13">
        <v>45315</v>
      </c>
      <c r="B809">
        <v>2024</v>
      </c>
      <c r="C809" t="s">
        <v>92</v>
      </c>
      <c r="D809">
        <v>2024</v>
      </c>
      <c r="E809" t="s">
        <v>92</v>
      </c>
      <c r="F809">
        <v>136491.318359375</v>
      </c>
      <c r="G809">
        <v>29396.009765625</v>
      </c>
    </row>
    <row r="810" spans="1:7" x14ac:dyDescent="0.35">
      <c r="A810" s="13">
        <v>45316</v>
      </c>
      <c r="B810">
        <v>2024</v>
      </c>
      <c r="C810" t="s">
        <v>92</v>
      </c>
      <c r="D810">
        <v>2024</v>
      </c>
      <c r="E810" t="s">
        <v>92</v>
      </c>
      <c r="F810">
        <v>636912.8515625</v>
      </c>
      <c r="G810">
        <v>56238.72705078125</v>
      </c>
    </row>
    <row r="811" spans="1:7" x14ac:dyDescent="0.35">
      <c r="A811" s="13">
        <v>45317</v>
      </c>
      <c r="B811">
        <v>2024</v>
      </c>
      <c r="C811" t="s">
        <v>92</v>
      </c>
      <c r="D811">
        <v>2024</v>
      </c>
      <c r="E811" t="s">
        <v>92</v>
      </c>
      <c r="F811">
        <v>783195.703125</v>
      </c>
      <c r="G811">
        <v>84873.39453125</v>
      </c>
    </row>
    <row r="812" spans="1:7" x14ac:dyDescent="0.35">
      <c r="A812" s="13">
        <v>45318</v>
      </c>
      <c r="B812">
        <v>2024</v>
      </c>
      <c r="C812" t="s">
        <v>92</v>
      </c>
      <c r="D812">
        <v>2024</v>
      </c>
      <c r="E812" t="s">
        <v>92</v>
      </c>
      <c r="F812">
        <v>592156.83984375</v>
      </c>
      <c r="G812">
        <v>18144.2265625</v>
      </c>
    </row>
    <row r="813" spans="1:7" x14ac:dyDescent="0.35">
      <c r="A813" s="13">
        <v>45319</v>
      </c>
      <c r="B813">
        <v>2024</v>
      </c>
      <c r="C813" t="s">
        <v>92</v>
      </c>
      <c r="D813">
        <v>2024</v>
      </c>
      <c r="E813" t="s">
        <v>92</v>
      </c>
      <c r="F813">
        <v>772395.642578125</v>
      </c>
      <c r="G813">
        <v>45803.41796875</v>
      </c>
    </row>
    <row r="814" spans="1:7" x14ac:dyDescent="0.35">
      <c r="A814" s="13">
        <v>45320</v>
      </c>
      <c r="B814">
        <v>2024</v>
      </c>
      <c r="C814" t="s">
        <v>92</v>
      </c>
      <c r="D814">
        <v>2024</v>
      </c>
      <c r="E814" t="s">
        <v>92</v>
      </c>
      <c r="F814">
        <v>1030381.046875</v>
      </c>
      <c r="G814">
        <v>2135.85205078125</v>
      </c>
    </row>
    <row r="815" spans="1:7" x14ac:dyDescent="0.35">
      <c r="A815" s="13">
        <v>45321</v>
      </c>
      <c r="B815">
        <v>2024</v>
      </c>
      <c r="C815" t="s">
        <v>92</v>
      </c>
      <c r="D815">
        <v>2024</v>
      </c>
      <c r="E815" t="s">
        <v>92</v>
      </c>
      <c r="F815">
        <v>591081.95703125</v>
      </c>
      <c r="G815">
        <v>-8725.2412109375</v>
      </c>
    </row>
    <row r="816" spans="1:7" x14ac:dyDescent="0.35">
      <c r="A816" s="13">
        <v>45322</v>
      </c>
      <c r="B816">
        <v>2024</v>
      </c>
      <c r="C816" t="s">
        <v>92</v>
      </c>
      <c r="D816">
        <v>2024</v>
      </c>
      <c r="E816" t="s">
        <v>92</v>
      </c>
      <c r="F816">
        <v>83862.2734375</v>
      </c>
      <c r="G816">
        <v>-3052.28173828125</v>
      </c>
    </row>
    <row r="817" spans="1:7" x14ac:dyDescent="0.35">
      <c r="A817" s="13">
        <v>45323</v>
      </c>
      <c r="B817">
        <v>2024</v>
      </c>
      <c r="C817" t="s">
        <v>92</v>
      </c>
      <c r="D817">
        <v>2024</v>
      </c>
      <c r="E817" t="s">
        <v>92</v>
      </c>
      <c r="F817">
        <v>-235318.73828125</v>
      </c>
      <c r="G817">
        <v>-10339.564453125</v>
      </c>
    </row>
    <row r="818" spans="1:7" x14ac:dyDescent="0.35">
      <c r="A818" s="13">
        <v>45324</v>
      </c>
      <c r="B818">
        <v>2024</v>
      </c>
      <c r="C818" t="s">
        <v>92</v>
      </c>
      <c r="D818">
        <v>2024</v>
      </c>
      <c r="E818" t="s">
        <v>92</v>
      </c>
      <c r="F818">
        <v>-325638.814453125</v>
      </c>
      <c r="G818">
        <v>1383.3984375</v>
      </c>
    </row>
    <row r="819" spans="1:7" x14ac:dyDescent="0.35">
      <c r="A819" s="13">
        <v>45325</v>
      </c>
      <c r="B819">
        <v>2024</v>
      </c>
      <c r="C819" t="s">
        <v>92</v>
      </c>
      <c r="D819">
        <v>2024</v>
      </c>
      <c r="E819" t="s">
        <v>92</v>
      </c>
      <c r="F819">
        <v>-514162.662109375</v>
      </c>
      <c r="G819">
        <v>-13778.0439453125</v>
      </c>
    </row>
    <row r="820" spans="1:7" x14ac:dyDescent="0.35">
      <c r="A820" s="13">
        <v>45326</v>
      </c>
      <c r="B820">
        <v>2024</v>
      </c>
      <c r="C820" t="s">
        <v>92</v>
      </c>
      <c r="D820">
        <v>2024</v>
      </c>
      <c r="E820" t="s">
        <v>92</v>
      </c>
      <c r="F820">
        <v>-518529.759765625</v>
      </c>
      <c r="G820">
        <v>-9797.9853515625</v>
      </c>
    </row>
    <row r="821" spans="1:7" x14ac:dyDescent="0.35">
      <c r="A821" s="13">
        <v>45327</v>
      </c>
      <c r="B821">
        <v>2024</v>
      </c>
      <c r="C821" t="s">
        <v>92</v>
      </c>
      <c r="D821">
        <v>2024</v>
      </c>
      <c r="E821" t="s">
        <v>92</v>
      </c>
      <c r="F821">
        <v>-467908.830078125</v>
      </c>
      <c r="G821">
        <v>-7056.5791015625</v>
      </c>
    </row>
    <row r="822" spans="1:7" x14ac:dyDescent="0.35">
      <c r="A822" s="13">
        <v>45328</v>
      </c>
      <c r="B822">
        <v>2024</v>
      </c>
      <c r="C822" t="s">
        <v>92</v>
      </c>
      <c r="D822">
        <v>2024</v>
      </c>
      <c r="E822" t="s">
        <v>92</v>
      </c>
      <c r="F822">
        <v>-461595.576171875</v>
      </c>
      <c r="G822">
        <v>-19314.2646484375</v>
      </c>
    </row>
    <row r="823" spans="1:7" x14ac:dyDescent="0.35">
      <c r="A823" s="13">
        <v>45329</v>
      </c>
      <c r="B823">
        <v>2024</v>
      </c>
      <c r="C823" t="s">
        <v>92</v>
      </c>
      <c r="D823">
        <v>2024</v>
      </c>
      <c r="E823" t="s">
        <v>92</v>
      </c>
      <c r="F823">
        <v>-443828.736328125</v>
      </c>
      <c r="G823">
        <v>-22299.0693359375</v>
      </c>
    </row>
    <row r="824" spans="1:7" x14ac:dyDescent="0.35">
      <c r="A824" s="13">
        <v>45330</v>
      </c>
      <c r="B824">
        <v>2024</v>
      </c>
      <c r="C824" t="s">
        <v>92</v>
      </c>
      <c r="D824">
        <v>2024</v>
      </c>
      <c r="E824" t="s">
        <v>92</v>
      </c>
      <c r="F824">
        <v>-390726.3828125</v>
      </c>
      <c r="G824">
        <v>-19915.49755859375</v>
      </c>
    </row>
    <row r="825" spans="1:7" x14ac:dyDescent="0.35">
      <c r="A825" s="13">
        <v>45331</v>
      </c>
      <c r="B825">
        <v>2024</v>
      </c>
      <c r="C825" t="s">
        <v>92</v>
      </c>
      <c r="D825">
        <v>2024</v>
      </c>
      <c r="E825" t="s">
        <v>92</v>
      </c>
      <c r="F825">
        <v>-257467.8125</v>
      </c>
      <c r="G825">
        <v>-9038.26708984375</v>
      </c>
    </row>
    <row r="826" spans="1:7" x14ac:dyDescent="0.35">
      <c r="A826" s="13">
        <v>45332</v>
      </c>
      <c r="B826">
        <v>2024</v>
      </c>
      <c r="C826" t="s">
        <v>92</v>
      </c>
      <c r="D826">
        <v>2024</v>
      </c>
      <c r="E826" t="s">
        <v>92</v>
      </c>
      <c r="F826">
        <v>-178486.61328125</v>
      </c>
      <c r="G826">
        <v>-2518.982421875</v>
      </c>
    </row>
    <row r="827" spans="1:7" x14ac:dyDescent="0.35">
      <c r="A827" s="13">
        <v>45333</v>
      </c>
      <c r="B827">
        <v>2024</v>
      </c>
      <c r="C827" t="s">
        <v>92</v>
      </c>
      <c r="D827">
        <v>2024</v>
      </c>
      <c r="E827" t="s">
        <v>92</v>
      </c>
      <c r="F827">
        <v>-273509.5234375</v>
      </c>
      <c r="G827">
        <v>-12982.35498046875</v>
      </c>
    </row>
    <row r="828" spans="1:7" x14ac:dyDescent="0.35">
      <c r="A828" s="13">
        <v>45334</v>
      </c>
      <c r="B828">
        <v>2024</v>
      </c>
      <c r="C828" t="s">
        <v>92</v>
      </c>
      <c r="D828">
        <v>2024</v>
      </c>
      <c r="E828" t="s">
        <v>92</v>
      </c>
      <c r="F828">
        <v>-147207.216796875</v>
      </c>
      <c r="G828">
        <v>-9512.91455078125</v>
      </c>
    </row>
    <row r="829" spans="1:7" x14ac:dyDescent="0.35">
      <c r="A829" s="13">
        <v>45335</v>
      </c>
      <c r="B829">
        <v>2024</v>
      </c>
      <c r="C829" t="s">
        <v>92</v>
      </c>
      <c r="D829">
        <v>2024</v>
      </c>
      <c r="E829" t="s">
        <v>92</v>
      </c>
      <c r="F829">
        <v>-110296.009765625</v>
      </c>
      <c r="G829">
        <v>4384.60693359375</v>
      </c>
    </row>
    <row r="830" spans="1:7" x14ac:dyDescent="0.35">
      <c r="A830" s="13">
        <v>45336</v>
      </c>
      <c r="B830">
        <v>2024</v>
      </c>
      <c r="C830" t="s">
        <v>92</v>
      </c>
      <c r="D830">
        <v>2024</v>
      </c>
      <c r="E830" t="s">
        <v>92</v>
      </c>
      <c r="F830">
        <v>-173840.939453125</v>
      </c>
      <c r="G830">
        <v>-16167.06396484375</v>
      </c>
    </row>
    <row r="831" spans="1:7" x14ac:dyDescent="0.35">
      <c r="A831" s="13">
        <v>45337</v>
      </c>
      <c r="B831">
        <v>2024</v>
      </c>
      <c r="C831" t="s">
        <v>92</v>
      </c>
      <c r="D831">
        <v>2024</v>
      </c>
      <c r="E831" t="s">
        <v>92</v>
      </c>
      <c r="F831">
        <v>-106572.12109375</v>
      </c>
      <c r="G831">
        <v>-5017.927734375</v>
      </c>
    </row>
    <row r="832" spans="1:7" x14ac:dyDescent="0.35">
      <c r="A832" s="13">
        <v>45338</v>
      </c>
      <c r="B832">
        <v>2024</v>
      </c>
      <c r="C832" t="s">
        <v>92</v>
      </c>
      <c r="D832">
        <v>2024</v>
      </c>
      <c r="E832" t="s">
        <v>92</v>
      </c>
      <c r="F832">
        <v>-95247.037109375</v>
      </c>
      <c r="G832">
        <v>-5681.8662109375</v>
      </c>
    </row>
    <row r="833" spans="1:7" x14ac:dyDescent="0.35">
      <c r="A833" s="13">
        <v>45339</v>
      </c>
      <c r="B833">
        <v>2024</v>
      </c>
      <c r="C833" t="s">
        <v>92</v>
      </c>
      <c r="D833">
        <v>2024</v>
      </c>
      <c r="E833" t="s">
        <v>92</v>
      </c>
      <c r="F833">
        <v>-35915.6328125</v>
      </c>
      <c r="G833">
        <v>-1275.787109375</v>
      </c>
    </row>
    <row r="834" spans="1:7" x14ac:dyDescent="0.35">
      <c r="A834" s="13">
        <v>45340</v>
      </c>
      <c r="B834">
        <v>2024</v>
      </c>
      <c r="C834" t="s">
        <v>92</v>
      </c>
      <c r="D834">
        <v>2024</v>
      </c>
      <c r="E834" t="s">
        <v>92</v>
      </c>
      <c r="F834">
        <v>-73033.501953125</v>
      </c>
      <c r="G834">
        <v>-8601.27734375</v>
      </c>
    </row>
    <row r="835" spans="1:7" x14ac:dyDescent="0.35">
      <c r="A835" s="13">
        <v>45341</v>
      </c>
      <c r="B835">
        <v>2024</v>
      </c>
      <c r="C835" t="s">
        <v>92</v>
      </c>
      <c r="D835">
        <v>2024</v>
      </c>
      <c r="E835" t="s">
        <v>92</v>
      </c>
      <c r="F835">
        <v>-59610.5</v>
      </c>
      <c r="G835">
        <v>-5409.3974609375</v>
      </c>
    </row>
    <row r="836" spans="1:7" x14ac:dyDescent="0.35">
      <c r="A836" s="13">
        <v>45342</v>
      </c>
      <c r="B836">
        <v>2024</v>
      </c>
      <c r="C836" t="s">
        <v>92</v>
      </c>
      <c r="D836">
        <v>2024</v>
      </c>
      <c r="E836" t="s">
        <v>92</v>
      </c>
      <c r="F836">
        <v>-82921.861328125</v>
      </c>
      <c r="G836">
        <v>-17685.30908203125</v>
      </c>
    </row>
    <row r="837" spans="1:7" x14ac:dyDescent="0.35">
      <c r="A837" s="13">
        <v>45343</v>
      </c>
      <c r="B837">
        <v>2024</v>
      </c>
      <c r="C837" t="s">
        <v>92</v>
      </c>
      <c r="D837">
        <v>2024</v>
      </c>
      <c r="E837" t="s">
        <v>92</v>
      </c>
      <c r="F837">
        <v>-86768.646484375</v>
      </c>
      <c r="G837">
        <v>-20348.28369140625</v>
      </c>
    </row>
    <row r="838" spans="1:7" x14ac:dyDescent="0.35">
      <c r="A838" s="13">
        <v>45344</v>
      </c>
      <c r="B838">
        <v>2024</v>
      </c>
      <c r="C838" t="s">
        <v>92</v>
      </c>
      <c r="D838">
        <v>2024</v>
      </c>
      <c r="E838" t="s">
        <v>92</v>
      </c>
      <c r="F838">
        <v>341.98046875</v>
      </c>
      <c r="G838">
        <v>2079.80078125</v>
      </c>
    </row>
    <row r="839" spans="1:7" x14ac:dyDescent="0.35">
      <c r="A839" s="13">
        <v>45345</v>
      </c>
      <c r="B839">
        <v>2024</v>
      </c>
      <c r="C839" t="s">
        <v>92</v>
      </c>
      <c r="D839">
        <v>2024</v>
      </c>
      <c r="E839" t="s">
        <v>92</v>
      </c>
      <c r="F839">
        <v>125487.654296875</v>
      </c>
      <c r="G839">
        <v>24999.0419921875</v>
      </c>
    </row>
    <row r="840" spans="1:7" x14ac:dyDescent="0.35">
      <c r="A840" s="13">
        <v>45346</v>
      </c>
      <c r="B840">
        <v>2024</v>
      </c>
      <c r="C840" t="s">
        <v>92</v>
      </c>
      <c r="D840">
        <v>2024</v>
      </c>
      <c r="E840" t="s">
        <v>92</v>
      </c>
      <c r="F840">
        <v>274883.572265625</v>
      </c>
      <c r="G840">
        <v>41107.1064453125</v>
      </c>
    </row>
    <row r="841" spans="1:7" x14ac:dyDescent="0.35">
      <c r="A841" s="13">
        <v>45347</v>
      </c>
      <c r="B841">
        <v>2024</v>
      </c>
      <c r="C841" t="s">
        <v>92</v>
      </c>
      <c r="D841">
        <v>2024</v>
      </c>
      <c r="E841" t="s">
        <v>92</v>
      </c>
      <c r="F841">
        <v>117887.740234375</v>
      </c>
      <c r="G841">
        <v>-3238.0986328125</v>
      </c>
    </row>
    <row r="842" spans="1:7" x14ac:dyDescent="0.35">
      <c r="A842" s="13">
        <v>45348</v>
      </c>
      <c r="B842">
        <v>2024</v>
      </c>
      <c r="C842" t="s">
        <v>92</v>
      </c>
      <c r="D842">
        <v>2024</v>
      </c>
      <c r="E842" t="s">
        <v>92</v>
      </c>
      <c r="F842">
        <v>68952.478515625</v>
      </c>
      <c r="G842">
        <v>-1227.2197265625</v>
      </c>
    </row>
    <row r="843" spans="1:7" x14ac:dyDescent="0.35">
      <c r="A843" s="13">
        <v>45349</v>
      </c>
      <c r="B843">
        <v>2024</v>
      </c>
      <c r="C843" t="s">
        <v>92</v>
      </c>
      <c r="D843">
        <v>2024</v>
      </c>
      <c r="E843" t="s">
        <v>92</v>
      </c>
      <c r="F843">
        <v>23798.041015625</v>
      </c>
      <c r="G843">
        <v>0</v>
      </c>
    </row>
    <row r="844" spans="1:7" x14ac:dyDescent="0.35">
      <c r="A844" s="13">
        <v>45350</v>
      </c>
      <c r="B844">
        <v>2024</v>
      </c>
      <c r="C844" t="s">
        <v>92</v>
      </c>
      <c r="D844">
        <v>2024</v>
      </c>
      <c r="E844" t="s">
        <v>92</v>
      </c>
      <c r="F844">
        <v>187079.81640625</v>
      </c>
      <c r="G844">
        <v>34085.9697265625</v>
      </c>
    </row>
    <row r="845" spans="1:7" x14ac:dyDescent="0.35">
      <c r="A845" s="13">
        <v>45351</v>
      </c>
      <c r="B845">
        <v>2024</v>
      </c>
      <c r="C845" t="s">
        <v>92</v>
      </c>
      <c r="D845">
        <v>2024</v>
      </c>
      <c r="E845" t="s">
        <v>92</v>
      </c>
      <c r="F845">
        <v>143314.146484375</v>
      </c>
      <c r="G845">
        <v>-613.4716796875</v>
      </c>
    </row>
    <row r="846" spans="1:7" x14ac:dyDescent="0.35">
      <c r="A846" s="13">
        <v>45352</v>
      </c>
      <c r="B846">
        <v>2024</v>
      </c>
      <c r="C846" t="s">
        <v>92</v>
      </c>
      <c r="D846">
        <v>2024</v>
      </c>
      <c r="E846" t="s">
        <v>92</v>
      </c>
      <c r="F846">
        <v>81432.431640625</v>
      </c>
      <c r="G846">
        <v>-12273.08154296875</v>
      </c>
    </row>
    <row r="847" spans="1:7" x14ac:dyDescent="0.35">
      <c r="A847" s="13">
        <v>45353</v>
      </c>
      <c r="B847">
        <v>2024</v>
      </c>
      <c r="C847" t="s">
        <v>92</v>
      </c>
      <c r="D847">
        <v>2024</v>
      </c>
      <c r="E847" t="s">
        <v>92</v>
      </c>
      <c r="F847">
        <v>-15933.69921875</v>
      </c>
      <c r="G847">
        <v>-9087.55224609375</v>
      </c>
    </row>
    <row r="848" spans="1:7" x14ac:dyDescent="0.35">
      <c r="A848" s="13">
        <v>45354</v>
      </c>
      <c r="B848">
        <v>2024</v>
      </c>
      <c r="C848" t="s">
        <v>92</v>
      </c>
      <c r="D848">
        <v>2024</v>
      </c>
      <c r="E848" t="s">
        <v>92</v>
      </c>
      <c r="F848">
        <v>-105182.400390625</v>
      </c>
      <c r="G848">
        <v>-13726.4775390625</v>
      </c>
    </row>
    <row r="849" spans="1:7" x14ac:dyDescent="0.35">
      <c r="A849" s="13">
        <v>45355</v>
      </c>
      <c r="B849">
        <v>2024</v>
      </c>
      <c r="C849" t="s">
        <v>92</v>
      </c>
      <c r="D849">
        <v>2024</v>
      </c>
      <c r="E849" t="s">
        <v>92</v>
      </c>
      <c r="F849">
        <v>-114759.451171875</v>
      </c>
      <c r="G849">
        <v>-9735.50390625</v>
      </c>
    </row>
    <row r="850" spans="1:7" x14ac:dyDescent="0.35">
      <c r="A850" s="13">
        <v>45356</v>
      </c>
      <c r="B850">
        <v>2024</v>
      </c>
      <c r="C850" t="s">
        <v>92</v>
      </c>
      <c r="D850">
        <v>2024</v>
      </c>
      <c r="E850" t="s">
        <v>92</v>
      </c>
      <c r="F850">
        <v>-80855.83984375</v>
      </c>
      <c r="G850">
        <v>445.01220703125</v>
      </c>
    </row>
    <row r="851" spans="1:7" x14ac:dyDescent="0.35">
      <c r="A851" s="13">
        <v>45357</v>
      </c>
      <c r="B851">
        <v>2024</v>
      </c>
      <c r="C851" t="s">
        <v>92</v>
      </c>
      <c r="D851">
        <v>2024</v>
      </c>
      <c r="E851" t="s">
        <v>92</v>
      </c>
      <c r="F851">
        <v>355978.8671875</v>
      </c>
      <c r="G851">
        <v>75417.69287109375</v>
      </c>
    </row>
    <row r="852" spans="1:7" x14ac:dyDescent="0.35">
      <c r="A852" s="13">
        <v>45358</v>
      </c>
      <c r="B852">
        <v>2024</v>
      </c>
      <c r="C852" t="s">
        <v>92</v>
      </c>
      <c r="D852">
        <v>2024</v>
      </c>
      <c r="E852" t="s">
        <v>92</v>
      </c>
      <c r="F852">
        <v>678849.185546875</v>
      </c>
      <c r="G852">
        <v>94249.5927734375</v>
      </c>
    </row>
    <row r="853" spans="1:7" x14ac:dyDescent="0.35">
      <c r="A853" s="13">
        <v>45359</v>
      </c>
      <c r="B853">
        <v>2024</v>
      </c>
      <c r="C853" t="s">
        <v>92</v>
      </c>
      <c r="D853">
        <v>2024</v>
      </c>
      <c r="E853" t="s">
        <v>92</v>
      </c>
      <c r="F853">
        <v>519159.7734375</v>
      </c>
      <c r="G853">
        <v>3007.9560546875</v>
      </c>
    </row>
    <row r="854" spans="1:7" x14ac:dyDescent="0.35">
      <c r="A854" s="13">
        <v>45360</v>
      </c>
      <c r="B854">
        <v>2024</v>
      </c>
      <c r="C854" t="s">
        <v>92</v>
      </c>
      <c r="D854">
        <v>2024</v>
      </c>
      <c r="E854" t="s">
        <v>92</v>
      </c>
      <c r="F854">
        <v>556613</v>
      </c>
      <c r="G854">
        <v>22947.2314453125</v>
      </c>
    </row>
    <row r="855" spans="1:7" x14ac:dyDescent="0.35">
      <c r="A855" s="13">
        <v>45361</v>
      </c>
      <c r="B855">
        <v>2024</v>
      </c>
      <c r="C855" t="s">
        <v>92</v>
      </c>
      <c r="D855">
        <v>2024</v>
      </c>
      <c r="E855" t="s">
        <v>92</v>
      </c>
      <c r="F855">
        <v>1154224.267578125</v>
      </c>
      <c r="G855">
        <v>12709.35498046875</v>
      </c>
    </row>
    <row r="856" spans="1:7" x14ac:dyDescent="0.35">
      <c r="A856" s="13">
        <v>45362</v>
      </c>
      <c r="B856">
        <v>2024</v>
      </c>
      <c r="C856" t="s">
        <v>92</v>
      </c>
      <c r="D856">
        <v>2024</v>
      </c>
      <c r="E856" t="s">
        <v>92</v>
      </c>
      <c r="F856">
        <v>571332.61328125</v>
      </c>
      <c r="G856">
        <v>-21273.18115234375</v>
      </c>
    </row>
    <row r="857" spans="1:7" x14ac:dyDescent="0.35">
      <c r="A857" s="13">
        <v>45363</v>
      </c>
      <c r="B857">
        <v>2024</v>
      </c>
      <c r="C857" t="s">
        <v>92</v>
      </c>
      <c r="D857">
        <v>2024</v>
      </c>
      <c r="E857" t="s">
        <v>92</v>
      </c>
      <c r="F857">
        <v>-12242.021484375</v>
      </c>
      <c r="G857">
        <v>-9458.0244140625</v>
      </c>
    </row>
    <row r="858" spans="1:7" x14ac:dyDescent="0.35">
      <c r="A858" s="13">
        <v>45364</v>
      </c>
      <c r="B858">
        <v>2024</v>
      </c>
      <c r="C858" t="s">
        <v>92</v>
      </c>
      <c r="D858">
        <v>2024</v>
      </c>
      <c r="E858" t="s">
        <v>92</v>
      </c>
      <c r="F858">
        <v>-290953.30859375</v>
      </c>
      <c r="G858">
        <v>-4021.8720703125</v>
      </c>
    </row>
    <row r="859" spans="1:7" x14ac:dyDescent="0.35">
      <c r="A859" s="13">
        <v>45365</v>
      </c>
      <c r="B859">
        <v>2024</v>
      </c>
      <c r="C859" t="s">
        <v>92</v>
      </c>
      <c r="D859">
        <v>2024</v>
      </c>
      <c r="E859" t="s">
        <v>92</v>
      </c>
      <c r="F859">
        <v>-292776.689453125</v>
      </c>
      <c r="G859">
        <v>-62387.5</v>
      </c>
    </row>
    <row r="860" spans="1:7" x14ac:dyDescent="0.35">
      <c r="A860" s="13">
        <v>45366</v>
      </c>
      <c r="B860">
        <v>2024</v>
      </c>
      <c r="C860" t="s">
        <v>143</v>
      </c>
      <c r="D860">
        <v>2024</v>
      </c>
      <c r="E860" t="s">
        <v>92</v>
      </c>
      <c r="F860">
        <v>35467.96875</v>
      </c>
      <c r="G860">
        <v>38042.44091796875</v>
      </c>
    </row>
    <row r="861" spans="1:7" x14ac:dyDescent="0.35">
      <c r="A861" s="13">
        <v>45367</v>
      </c>
      <c r="B861">
        <v>2024</v>
      </c>
      <c r="C861" t="s">
        <v>143</v>
      </c>
      <c r="D861">
        <v>2024</v>
      </c>
      <c r="E861" t="s">
        <v>92</v>
      </c>
      <c r="F861">
        <v>628038.63671875</v>
      </c>
      <c r="G861">
        <v>-1416.35107421875</v>
      </c>
    </row>
    <row r="862" spans="1:7" x14ac:dyDescent="0.35">
      <c r="A862" s="13">
        <v>45368</v>
      </c>
      <c r="B862">
        <v>2024</v>
      </c>
      <c r="C862" t="s">
        <v>143</v>
      </c>
      <c r="D862">
        <v>2024</v>
      </c>
      <c r="E862" t="s">
        <v>92</v>
      </c>
      <c r="F862">
        <v>615241.1796875</v>
      </c>
      <c r="G862">
        <v>395.130859375</v>
      </c>
    </row>
    <row r="863" spans="1:7" x14ac:dyDescent="0.35">
      <c r="A863" s="13">
        <v>45369</v>
      </c>
      <c r="B863">
        <v>2024</v>
      </c>
      <c r="C863" t="s">
        <v>143</v>
      </c>
      <c r="D863">
        <v>2024</v>
      </c>
      <c r="E863" t="s">
        <v>92</v>
      </c>
      <c r="F863">
        <v>29288.421875</v>
      </c>
      <c r="G863">
        <v>-12822.43310546875</v>
      </c>
    </row>
    <row r="864" spans="1:7" x14ac:dyDescent="0.35">
      <c r="A864" s="13">
        <v>45370</v>
      </c>
      <c r="B864">
        <v>2024</v>
      </c>
      <c r="C864" t="s">
        <v>143</v>
      </c>
      <c r="D864">
        <v>2024</v>
      </c>
      <c r="E864" t="s">
        <v>92</v>
      </c>
      <c r="F864">
        <v>-363127.177734375</v>
      </c>
      <c r="G864">
        <v>-14106.79736328125</v>
      </c>
    </row>
    <row r="865" spans="1:7" x14ac:dyDescent="0.35">
      <c r="A865" s="13">
        <v>45371</v>
      </c>
      <c r="B865">
        <v>2024</v>
      </c>
      <c r="C865" t="s">
        <v>143</v>
      </c>
      <c r="D865">
        <v>2024</v>
      </c>
      <c r="E865" t="s">
        <v>92</v>
      </c>
      <c r="F865">
        <v>-357099.619140625</v>
      </c>
      <c r="G865">
        <v>9802.2734375</v>
      </c>
    </row>
    <row r="866" spans="1:7" x14ac:dyDescent="0.35">
      <c r="A866" s="13">
        <v>45372</v>
      </c>
      <c r="B866">
        <v>2024</v>
      </c>
      <c r="C866" t="s">
        <v>143</v>
      </c>
      <c r="D866">
        <v>2024</v>
      </c>
      <c r="E866" t="s">
        <v>92</v>
      </c>
      <c r="F866">
        <v>-570265.53515625</v>
      </c>
      <c r="G866">
        <v>-26339.03466796875</v>
      </c>
    </row>
    <row r="867" spans="1:7" x14ac:dyDescent="0.35">
      <c r="A867" s="13">
        <v>45373</v>
      </c>
      <c r="B867">
        <v>2024</v>
      </c>
      <c r="C867" t="s">
        <v>143</v>
      </c>
      <c r="D867">
        <v>2024</v>
      </c>
      <c r="E867" t="s">
        <v>92</v>
      </c>
      <c r="F867">
        <v>-490511.5</v>
      </c>
      <c r="G867">
        <v>-25247.12841796875</v>
      </c>
    </row>
    <row r="868" spans="1:7" x14ac:dyDescent="0.35">
      <c r="A868" s="13">
        <v>45374</v>
      </c>
      <c r="B868">
        <v>2024</v>
      </c>
      <c r="C868" t="s">
        <v>143</v>
      </c>
      <c r="D868">
        <v>2024</v>
      </c>
      <c r="E868" t="s">
        <v>92</v>
      </c>
      <c r="F868">
        <v>-378285.251953125</v>
      </c>
      <c r="G868">
        <v>-12926.8857421875</v>
      </c>
    </row>
    <row r="869" spans="1:7" x14ac:dyDescent="0.35">
      <c r="A869" s="13">
        <v>45375</v>
      </c>
      <c r="B869">
        <v>2024</v>
      </c>
      <c r="C869" t="s">
        <v>143</v>
      </c>
      <c r="D869">
        <v>2024</v>
      </c>
      <c r="E869" t="s">
        <v>92</v>
      </c>
      <c r="F869">
        <v>-440192.87109375</v>
      </c>
      <c r="G869">
        <v>-32764.84375</v>
      </c>
    </row>
    <row r="870" spans="1:7" x14ac:dyDescent="0.35">
      <c r="A870" s="13">
        <v>45376</v>
      </c>
      <c r="B870">
        <v>2024</v>
      </c>
      <c r="C870" t="s">
        <v>143</v>
      </c>
      <c r="D870">
        <v>2024</v>
      </c>
      <c r="E870" t="s">
        <v>92</v>
      </c>
      <c r="F870">
        <v>-356264.2109375</v>
      </c>
      <c r="G870">
        <v>-23949.24853515625</v>
      </c>
    </row>
    <row r="871" spans="1:7" x14ac:dyDescent="0.35">
      <c r="A871" s="13">
        <v>45377</v>
      </c>
      <c r="B871">
        <v>2024</v>
      </c>
      <c r="C871" t="s">
        <v>143</v>
      </c>
      <c r="D871">
        <v>2024</v>
      </c>
      <c r="E871" t="s">
        <v>92</v>
      </c>
      <c r="F871">
        <v>-247096.564453125</v>
      </c>
      <c r="G871">
        <v>-2777.31103515625</v>
      </c>
    </row>
    <row r="872" spans="1:7" x14ac:dyDescent="0.35">
      <c r="A872" s="13">
        <v>45378</v>
      </c>
      <c r="B872">
        <v>2024</v>
      </c>
      <c r="C872" t="s">
        <v>143</v>
      </c>
      <c r="D872">
        <v>2024</v>
      </c>
      <c r="E872" t="s">
        <v>92</v>
      </c>
      <c r="F872">
        <v>-240629.904296875</v>
      </c>
      <c r="G872">
        <v>-3366.7578125</v>
      </c>
    </row>
    <row r="873" spans="1:7" x14ac:dyDescent="0.35">
      <c r="A873" s="13">
        <v>45379</v>
      </c>
      <c r="B873">
        <v>2024</v>
      </c>
      <c r="C873" t="s">
        <v>143</v>
      </c>
      <c r="D873">
        <v>2024</v>
      </c>
      <c r="E873" t="s">
        <v>92</v>
      </c>
      <c r="F873">
        <v>-263241.744140625</v>
      </c>
      <c r="G873">
        <v>-17263.47216796875</v>
      </c>
    </row>
    <row r="874" spans="1:7" x14ac:dyDescent="0.35">
      <c r="A874" s="13">
        <v>45380</v>
      </c>
      <c r="B874">
        <v>2024</v>
      </c>
      <c r="C874" t="s">
        <v>143</v>
      </c>
      <c r="D874">
        <v>2024</v>
      </c>
      <c r="E874" t="s">
        <v>92</v>
      </c>
      <c r="F874">
        <v>-165840.578125</v>
      </c>
      <c r="G874">
        <v>-10615.79443359375</v>
      </c>
    </row>
    <row r="875" spans="1:7" x14ac:dyDescent="0.35">
      <c r="A875" s="13">
        <v>45381</v>
      </c>
      <c r="B875">
        <v>2024</v>
      </c>
      <c r="C875" t="s">
        <v>143</v>
      </c>
      <c r="D875">
        <v>2024</v>
      </c>
      <c r="E875" t="s">
        <v>92</v>
      </c>
      <c r="F875">
        <v>-122405.990234375</v>
      </c>
      <c r="G875">
        <v>-4070.8330078125</v>
      </c>
    </row>
    <row r="876" spans="1:7" x14ac:dyDescent="0.35">
      <c r="A876" s="13">
        <v>45382</v>
      </c>
      <c r="B876">
        <v>2024</v>
      </c>
      <c r="C876" t="s">
        <v>143</v>
      </c>
      <c r="D876">
        <v>2024</v>
      </c>
      <c r="E876" t="s">
        <v>92</v>
      </c>
      <c r="F876">
        <v>-92335.0546875</v>
      </c>
      <c r="G876">
        <v>-3768.416015625</v>
      </c>
    </row>
    <row r="877" spans="1:7" x14ac:dyDescent="0.35">
      <c r="A877" s="13">
        <v>45383</v>
      </c>
      <c r="B877">
        <v>2024</v>
      </c>
      <c r="C877" t="s">
        <v>143</v>
      </c>
      <c r="D877">
        <v>2024</v>
      </c>
      <c r="E877" t="s">
        <v>143</v>
      </c>
      <c r="F877">
        <v>334904.962890625</v>
      </c>
      <c r="G877">
        <v>41384.3525390625</v>
      </c>
    </row>
    <row r="878" spans="1:7" x14ac:dyDescent="0.35">
      <c r="A878" s="13">
        <v>45384</v>
      </c>
      <c r="B878">
        <v>2024</v>
      </c>
      <c r="C878" t="s">
        <v>143</v>
      </c>
      <c r="D878">
        <v>2024</v>
      </c>
      <c r="E878" t="s">
        <v>143</v>
      </c>
      <c r="F878">
        <v>20577080.482421875</v>
      </c>
      <c r="G878">
        <v>480387.23779296875</v>
      </c>
    </row>
    <row r="879" spans="1:7" x14ac:dyDescent="0.35">
      <c r="A879" s="13">
        <v>45385</v>
      </c>
      <c r="B879">
        <v>2024</v>
      </c>
      <c r="C879" t="s">
        <v>143</v>
      </c>
      <c r="D879">
        <v>2024</v>
      </c>
      <c r="E879" t="s">
        <v>143</v>
      </c>
      <c r="F879">
        <v>6222587.083984375</v>
      </c>
      <c r="G879">
        <v>4179443.2290039063</v>
      </c>
    </row>
    <row r="880" spans="1:7" x14ac:dyDescent="0.35">
      <c r="A880" s="13">
        <v>45386</v>
      </c>
      <c r="B880">
        <v>2024</v>
      </c>
      <c r="C880" t="s">
        <v>143</v>
      </c>
      <c r="D880">
        <v>2024</v>
      </c>
      <c r="E880" t="s">
        <v>143</v>
      </c>
      <c r="F880">
        <v>-4771080.58984375</v>
      </c>
      <c r="G880">
        <v>-900000</v>
      </c>
    </row>
    <row r="881" spans="1:7" x14ac:dyDescent="0.35">
      <c r="A881" s="13">
        <v>45387</v>
      </c>
      <c r="B881">
        <v>2024</v>
      </c>
      <c r="C881" t="s">
        <v>143</v>
      </c>
      <c r="D881">
        <v>2024</v>
      </c>
      <c r="E881" t="s">
        <v>143</v>
      </c>
      <c r="F881">
        <v>-2152316.998046875</v>
      </c>
      <c r="G881">
        <v>-300000</v>
      </c>
    </row>
    <row r="882" spans="1:7" x14ac:dyDescent="0.35">
      <c r="A882" s="13">
        <v>45388</v>
      </c>
      <c r="B882">
        <v>2024</v>
      </c>
      <c r="C882" t="s">
        <v>143</v>
      </c>
      <c r="D882">
        <v>2024</v>
      </c>
      <c r="E882" t="s">
        <v>143</v>
      </c>
      <c r="F882">
        <v>-2475475.423828125</v>
      </c>
      <c r="G882">
        <v>-300000</v>
      </c>
    </row>
    <row r="883" spans="1:7" x14ac:dyDescent="0.35">
      <c r="A883" s="13">
        <v>45389</v>
      </c>
      <c r="B883">
        <v>2024</v>
      </c>
      <c r="C883" t="s">
        <v>143</v>
      </c>
      <c r="D883">
        <v>2024</v>
      </c>
      <c r="E883" t="s">
        <v>143</v>
      </c>
      <c r="F883">
        <v>-1055001.16015625</v>
      </c>
      <c r="G883">
        <v>-31071.40673828125</v>
      </c>
    </row>
    <row r="884" spans="1:7" x14ac:dyDescent="0.35">
      <c r="A884" s="13">
        <v>45390</v>
      </c>
      <c r="B884">
        <v>2024</v>
      </c>
      <c r="C884" t="s">
        <v>143</v>
      </c>
      <c r="D884">
        <v>2024</v>
      </c>
      <c r="E884" t="s">
        <v>143</v>
      </c>
      <c r="F884">
        <v>-1058076.142578125</v>
      </c>
      <c r="G884">
        <v>-568517.6826171875</v>
      </c>
    </row>
    <row r="885" spans="1:7" x14ac:dyDescent="0.35">
      <c r="A885" s="13">
        <v>45391</v>
      </c>
      <c r="B885">
        <v>2024</v>
      </c>
      <c r="C885" t="s">
        <v>143</v>
      </c>
      <c r="D885">
        <v>2024</v>
      </c>
      <c r="E885" t="s">
        <v>143</v>
      </c>
      <c r="F885">
        <v>-1258356.984375</v>
      </c>
      <c r="G885">
        <v>-512295.39306640625</v>
      </c>
    </row>
    <row r="886" spans="1:7" x14ac:dyDescent="0.35">
      <c r="A886" s="13">
        <v>45392</v>
      </c>
      <c r="B886">
        <v>2024</v>
      </c>
      <c r="C886" t="s">
        <v>143</v>
      </c>
      <c r="D886">
        <v>2024</v>
      </c>
      <c r="E886" t="s">
        <v>143</v>
      </c>
      <c r="F886">
        <v>-1146864.5234375</v>
      </c>
      <c r="G886">
        <v>-458973.0966796875</v>
      </c>
    </row>
    <row r="887" spans="1:7" x14ac:dyDescent="0.35">
      <c r="A887" s="13">
        <v>45393</v>
      </c>
      <c r="B887">
        <v>2024</v>
      </c>
      <c r="C887" t="s">
        <v>143</v>
      </c>
      <c r="D887">
        <v>2024</v>
      </c>
      <c r="E887" t="s">
        <v>143</v>
      </c>
      <c r="F887">
        <v>573051.150390625</v>
      </c>
      <c r="G887">
        <v>1570857.5791015625</v>
      </c>
    </row>
    <row r="888" spans="1:7" x14ac:dyDescent="0.35">
      <c r="A888" s="13">
        <v>45394</v>
      </c>
      <c r="B888">
        <v>2024</v>
      </c>
      <c r="C888" t="s">
        <v>143</v>
      </c>
      <c r="D888">
        <v>2024</v>
      </c>
      <c r="E888" t="s">
        <v>143</v>
      </c>
      <c r="F888">
        <v>7585097.51953125</v>
      </c>
      <c r="G888">
        <v>900000</v>
      </c>
    </row>
    <row r="889" spans="1:7" x14ac:dyDescent="0.35">
      <c r="A889" s="13">
        <v>45395</v>
      </c>
      <c r="B889">
        <v>2024</v>
      </c>
      <c r="C889" t="s">
        <v>143</v>
      </c>
      <c r="D889">
        <v>2024</v>
      </c>
      <c r="E889" t="s">
        <v>143</v>
      </c>
      <c r="F889">
        <v>-2659935.501953125</v>
      </c>
      <c r="G889">
        <v>-900000</v>
      </c>
    </row>
    <row r="890" spans="1:7" x14ac:dyDescent="0.35">
      <c r="A890" s="13">
        <v>45396</v>
      </c>
      <c r="B890">
        <v>2024</v>
      </c>
      <c r="C890" t="s">
        <v>143</v>
      </c>
      <c r="D890">
        <v>2024</v>
      </c>
      <c r="E890" t="s">
        <v>143</v>
      </c>
      <c r="F890">
        <v>-1349545.6484375</v>
      </c>
      <c r="G890">
        <v>-599589.08935546875</v>
      </c>
    </row>
    <row r="891" spans="1:7" x14ac:dyDescent="0.35">
      <c r="A891" s="13">
        <v>45397</v>
      </c>
      <c r="B891">
        <v>2024</v>
      </c>
      <c r="C891" t="s">
        <v>143</v>
      </c>
      <c r="D891">
        <v>2024</v>
      </c>
      <c r="E891" t="s">
        <v>143</v>
      </c>
      <c r="F891">
        <v>-1020657.06640625</v>
      </c>
      <c r="G891">
        <v>-971268.48974609375</v>
      </c>
    </row>
    <row r="892" spans="1:7" x14ac:dyDescent="0.35">
      <c r="A892" s="13">
        <v>45398</v>
      </c>
      <c r="B892">
        <v>2024</v>
      </c>
      <c r="C892" t="s">
        <v>143</v>
      </c>
      <c r="D892">
        <v>2024</v>
      </c>
      <c r="E892" t="s">
        <v>143</v>
      </c>
      <c r="F892">
        <v>-1331761.94921875</v>
      </c>
      <c r="G892">
        <v>-408550.7978515625</v>
      </c>
    </row>
    <row r="893" spans="1:7" x14ac:dyDescent="0.35">
      <c r="A893" s="13">
        <v>45399</v>
      </c>
      <c r="B893">
        <v>2024</v>
      </c>
      <c r="C893" t="s">
        <v>143</v>
      </c>
      <c r="D893">
        <v>2024</v>
      </c>
      <c r="E893" t="s">
        <v>143</v>
      </c>
      <c r="F893">
        <v>-996401.212890625</v>
      </c>
      <c r="G893">
        <v>-27133.1259765625</v>
      </c>
    </row>
    <row r="894" spans="1:7" x14ac:dyDescent="0.35">
      <c r="A894" s="13">
        <v>45400</v>
      </c>
      <c r="B894">
        <v>2024</v>
      </c>
      <c r="C894" t="s">
        <v>143</v>
      </c>
      <c r="D894">
        <v>2024</v>
      </c>
      <c r="E894" t="s">
        <v>143</v>
      </c>
      <c r="F894">
        <v>-998838.54296875</v>
      </c>
      <c r="G894">
        <v>-166201.5029296875</v>
      </c>
    </row>
    <row r="895" spans="1:7" x14ac:dyDescent="0.35">
      <c r="A895" s="13">
        <v>45401</v>
      </c>
      <c r="B895">
        <v>2024</v>
      </c>
      <c r="C895" t="s">
        <v>143</v>
      </c>
      <c r="D895">
        <v>2024</v>
      </c>
      <c r="E895" t="s">
        <v>143</v>
      </c>
      <c r="F895">
        <v>-738151.291015625</v>
      </c>
      <c r="G895">
        <v>-119911.666015625</v>
      </c>
    </row>
    <row r="896" spans="1:7" x14ac:dyDescent="0.35">
      <c r="A896" s="13">
        <v>45402</v>
      </c>
      <c r="B896">
        <v>2024</v>
      </c>
      <c r="C896" t="s">
        <v>143</v>
      </c>
      <c r="D896">
        <v>2024</v>
      </c>
      <c r="E896" t="s">
        <v>143</v>
      </c>
      <c r="F896">
        <v>-897879.22265625</v>
      </c>
      <c r="G896">
        <v>-143509.7119140625</v>
      </c>
    </row>
    <row r="897" spans="1:7" x14ac:dyDescent="0.35">
      <c r="A897" s="13">
        <v>45403</v>
      </c>
      <c r="B897">
        <v>2024</v>
      </c>
      <c r="C897" t="s">
        <v>143</v>
      </c>
      <c r="D897">
        <v>2024</v>
      </c>
      <c r="E897" t="s">
        <v>143</v>
      </c>
      <c r="F897">
        <v>-777909.259765625</v>
      </c>
      <c r="G897">
        <v>-122258.888671875</v>
      </c>
    </row>
    <row r="898" spans="1:7" x14ac:dyDescent="0.35">
      <c r="A898" s="13">
        <v>45404</v>
      </c>
      <c r="B898">
        <v>2024</v>
      </c>
      <c r="C898" t="s">
        <v>143</v>
      </c>
      <c r="D898">
        <v>2024</v>
      </c>
      <c r="E898" t="s">
        <v>143</v>
      </c>
      <c r="F898">
        <v>-757349.65234375</v>
      </c>
      <c r="G898">
        <v>-111112.888671875</v>
      </c>
    </row>
    <row r="899" spans="1:7" x14ac:dyDescent="0.35">
      <c r="A899" s="13">
        <v>45405</v>
      </c>
      <c r="B899">
        <v>2024</v>
      </c>
      <c r="C899" t="s">
        <v>143</v>
      </c>
      <c r="D899">
        <v>2024</v>
      </c>
      <c r="E899" t="s">
        <v>143</v>
      </c>
      <c r="F899">
        <v>-643815.00390625</v>
      </c>
      <c r="G899">
        <v>-92707.87255859375</v>
      </c>
    </row>
    <row r="900" spans="1:7" x14ac:dyDescent="0.35">
      <c r="A900" s="13">
        <v>45406</v>
      </c>
      <c r="B900">
        <v>2024</v>
      </c>
      <c r="C900" t="s">
        <v>143</v>
      </c>
      <c r="D900">
        <v>2024</v>
      </c>
      <c r="E900" t="s">
        <v>143</v>
      </c>
      <c r="F900">
        <v>-499214.357421875</v>
      </c>
      <c r="G900">
        <v>-53940.5625</v>
      </c>
    </row>
    <row r="901" spans="1:7" x14ac:dyDescent="0.35">
      <c r="A901" s="13">
        <v>45407</v>
      </c>
      <c r="B901">
        <v>2024</v>
      </c>
      <c r="C901" t="s">
        <v>143</v>
      </c>
      <c r="D901">
        <v>2024</v>
      </c>
      <c r="E901" t="s">
        <v>143</v>
      </c>
      <c r="F901">
        <v>-724917.431640625</v>
      </c>
      <c r="G901">
        <v>-17430.13623046875</v>
      </c>
    </row>
    <row r="902" spans="1:7" x14ac:dyDescent="0.35">
      <c r="A902" s="13">
        <v>45408</v>
      </c>
      <c r="B902">
        <v>2024</v>
      </c>
      <c r="C902" t="s">
        <v>143</v>
      </c>
      <c r="D902">
        <v>2024</v>
      </c>
      <c r="E902" t="s">
        <v>143</v>
      </c>
      <c r="F902">
        <v>-674129.57421875</v>
      </c>
      <c r="G902">
        <v>-7497.9951171875</v>
      </c>
    </row>
    <row r="903" spans="1:7" x14ac:dyDescent="0.35">
      <c r="A903" s="13">
        <v>45409</v>
      </c>
      <c r="B903">
        <v>2024</v>
      </c>
      <c r="C903" t="s">
        <v>143</v>
      </c>
      <c r="D903">
        <v>2024</v>
      </c>
      <c r="E903" t="s">
        <v>143</v>
      </c>
      <c r="F903">
        <v>-547072.5859375</v>
      </c>
      <c r="G903">
        <v>4627.45556640625</v>
      </c>
    </row>
    <row r="904" spans="1:7" x14ac:dyDescent="0.35">
      <c r="A904" s="13">
        <v>45410</v>
      </c>
      <c r="B904">
        <v>2024</v>
      </c>
      <c r="C904" t="s">
        <v>143</v>
      </c>
      <c r="D904">
        <v>2024</v>
      </c>
      <c r="E904" t="s">
        <v>143</v>
      </c>
      <c r="F904">
        <v>-598636.552734375</v>
      </c>
      <c r="G904">
        <v>-16654.61962890625</v>
      </c>
    </row>
    <row r="905" spans="1:7" x14ac:dyDescent="0.35">
      <c r="A905" s="13">
        <v>45411</v>
      </c>
      <c r="B905">
        <v>2024</v>
      </c>
      <c r="C905" t="s">
        <v>143</v>
      </c>
      <c r="D905">
        <v>2024</v>
      </c>
      <c r="E905" t="s">
        <v>143</v>
      </c>
      <c r="F905">
        <v>-511598.67578125</v>
      </c>
      <c r="G905">
        <v>-910.63525390625</v>
      </c>
    </row>
    <row r="906" spans="1:7" x14ac:dyDescent="0.35">
      <c r="A906" s="13">
        <v>45412</v>
      </c>
      <c r="B906">
        <v>2024</v>
      </c>
      <c r="C906" t="s">
        <v>143</v>
      </c>
      <c r="D906">
        <v>2024</v>
      </c>
      <c r="E906" t="s">
        <v>143</v>
      </c>
      <c r="F906">
        <v>153175.23828125</v>
      </c>
      <c r="G906">
        <v>9090.60791015625</v>
      </c>
    </row>
    <row r="907" spans="1:7" x14ac:dyDescent="0.35">
      <c r="A907" s="13">
        <v>45413</v>
      </c>
      <c r="B907">
        <v>2024</v>
      </c>
      <c r="C907" t="s">
        <v>143</v>
      </c>
      <c r="D907">
        <v>2024</v>
      </c>
      <c r="E907" t="s">
        <v>143</v>
      </c>
      <c r="F907">
        <v>129048.537109375</v>
      </c>
      <c r="G907">
        <v>2893.7900390625</v>
      </c>
    </row>
    <row r="908" spans="1:7" x14ac:dyDescent="0.35">
      <c r="A908" s="13">
        <v>45414</v>
      </c>
      <c r="B908">
        <v>2024</v>
      </c>
      <c r="C908" t="s">
        <v>143</v>
      </c>
      <c r="D908">
        <v>2024</v>
      </c>
      <c r="E908" t="s">
        <v>143</v>
      </c>
      <c r="F908">
        <v>2419.423828125</v>
      </c>
      <c r="G908">
        <v>-8813.3896484375</v>
      </c>
    </row>
    <row r="909" spans="1:7" x14ac:dyDescent="0.35">
      <c r="A909" s="13">
        <v>45415</v>
      </c>
      <c r="B909">
        <v>2024</v>
      </c>
      <c r="C909" t="s">
        <v>143</v>
      </c>
      <c r="D909">
        <v>2024</v>
      </c>
      <c r="E909" t="s">
        <v>143</v>
      </c>
      <c r="F909">
        <v>-212249.755859375</v>
      </c>
      <c r="G909">
        <v>5553.626953125</v>
      </c>
    </row>
    <row r="910" spans="1:7" x14ac:dyDescent="0.35">
      <c r="A910" s="13">
        <v>45416</v>
      </c>
      <c r="B910">
        <v>2024</v>
      </c>
      <c r="C910" t="s">
        <v>143</v>
      </c>
      <c r="D910">
        <v>2024</v>
      </c>
      <c r="E910" t="s">
        <v>143</v>
      </c>
      <c r="F910">
        <v>-376678.587890625</v>
      </c>
      <c r="G910">
        <v>11306.064453125</v>
      </c>
    </row>
    <row r="911" spans="1:7" x14ac:dyDescent="0.35">
      <c r="A911" s="13">
        <v>45417</v>
      </c>
      <c r="B911">
        <v>2024</v>
      </c>
      <c r="C911" t="s">
        <v>143</v>
      </c>
      <c r="D911">
        <v>2024</v>
      </c>
      <c r="E911" t="s">
        <v>143</v>
      </c>
      <c r="F911">
        <v>-239378.181640625</v>
      </c>
      <c r="G911">
        <v>19769.7451171875</v>
      </c>
    </row>
    <row r="912" spans="1:7" x14ac:dyDescent="0.35">
      <c r="A912" s="13">
        <v>45418</v>
      </c>
      <c r="B912">
        <v>2024</v>
      </c>
      <c r="C912" t="s">
        <v>143</v>
      </c>
      <c r="D912">
        <v>2024</v>
      </c>
      <c r="E912" t="s">
        <v>143</v>
      </c>
      <c r="F912">
        <v>-22989.140625</v>
      </c>
      <c r="G912">
        <v>-19659.2744140625</v>
      </c>
    </row>
    <row r="913" spans="1:7" x14ac:dyDescent="0.35">
      <c r="A913" s="13">
        <v>45419</v>
      </c>
      <c r="B913">
        <v>2024</v>
      </c>
      <c r="C913" t="s">
        <v>143</v>
      </c>
      <c r="D913">
        <v>2024</v>
      </c>
      <c r="E913" t="s">
        <v>143</v>
      </c>
      <c r="F913">
        <v>-94736.22265625</v>
      </c>
      <c r="G913">
        <v>-257.755859375</v>
      </c>
    </row>
    <row r="914" spans="1:7" x14ac:dyDescent="0.35">
      <c r="A914" s="13">
        <v>45420</v>
      </c>
      <c r="B914">
        <v>2024</v>
      </c>
      <c r="C914" t="s">
        <v>143</v>
      </c>
      <c r="D914">
        <v>2024</v>
      </c>
      <c r="E914" t="s">
        <v>143</v>
      </c>
      <c r="F914">
        <v>-36077.8046875</v>
      </c>
      <c r="G914">
        <v>15752.8984375</v>
      </c>
    </row>
    <row r="915" spans="1:7" x14ac:dyDescent="0.35">
      <c r="A915" s="13">
        <v>45421</v>
      </c>
      <c r="B915">
        <v>2024</v>
      </c>
      <c r="C915" t="s">
        <v>143</v>
      </c>
      <c r="D915">
        <v>2024</v>
      </c>
      <c r="E915" t="s">
        <v>143</v>
      </c>
      <c r="F915">
        <v>79731.17578125</v>
      </c>
      <c r="G915">
        <v>-10258.4892578125</v>
      </c>
    </row>
    <row r="916" spans="1:7" x14ac:dyDescent="0.35">
      <c r="A916" s="13">
        <v>45422</v>
      </c>
      <c r="B916">
        <v>2024</v>
      </c>
      <c r="C916" t="s">
        <v>143</v>
      </c>
      <c r="D916">
        <v>2024</v>
      </c>
      <c r="E916" t="s">
        <v>143</v>
      </c>
      <c r="F916">
        <v>-58384.8515625</v>
      </c>
      <c r="G916">
        <v>-16653.1884765625</v>
      </c>
    </row>
    <row r="917" spans="1:7" x14ac:dyDescent="0.35">
      <c r="A917" s="13">
        <v>45423</v>
      </c>
      <c r="B917">
        <v>2024</v>
      </c>
      <c r="C917" t="s">
        <v>143</v>
      </c>
      <c r="D917">
        <v>2024</v>
      </c>
      <c r="E917" t="s">
        <v>143</v>
      </c>
      <c r="F917">
        <v>-19068.013671875</v>
      </c>
      <c r="G917">
        <v>-15884.232421875</v>
      </c>
    </row>
    <row r="918" spans="1:7" x14ac:dyDescent="0.35">
      <c r="A918" s="13">
        <v>45424</v>
      </c>
      <c r="B918">
        <v>2024</v>
      </c>
      <c r="C918" t="s">
        <v>143</v>
      </c>
      <c r="D918">
        <v>2024</v>
      </c>
      <c r="E918" t="s">
        <v>143</v>
      </c>
      <c r="F918">
        <v>-132207.939453125</v>
      </c>
      <c r="G918">
        <v>-14664.8251953125</v>
      </c>
    </row>
    <row r="919" spans="1:7" x14ac:dyDescent="0.35">
      <c r="A919" s="13">
        <v>45425</v>
      </c>
      <c r="B919">
        <v>2024</v>
      </c>
      <c r="C919" t="s">
        <v>143</v>
      </c>
      <c r="D919">
        <v>2024</v>
      </c>
      <c r="E919" t="s">
        <v>143</v>
      </c>
      <c r="F919">
        <v>-294713.568359375</v>
      </c>
      <c r="G919">
        <v>-2803.4580078125</v>
      </c>
    </row>
    <row r="920" spans="1:7" x14ac:dyDescent="0.35">
      <c r="A920" s="13">
        <v>45426</v>
      </c>
      <c r="B920">
        <v>2024</v>
      </c>
      <c r="C920" t="s">
        <v>143</v>
      </c>
      <c r="D920">
        <v>2024</v>
      </c>
      <c r="E920" t="s">
        <v>143</v>
      </c>
      <c r="F920">
        <v>-381534.966796875</v>
      </c>
      <c r="G920">
        <v>28893.640625</v>
      </c>
    </row>
    <row r="921" spans="1:7" x14ac:dyDescent="0.35">
      <c r="A921" s="13">
        <v>45427</v>
      </c>
      <c r="B921">
        <v>2024</v>
      </c>
      <c r="C921" t="s">
        <v>143</v>
      </c>
      <c r="D921">
        <v>2024</v>
      </c>
      <c r="E921" t="s">
        <v>143</v>
      </c>
      <c r="F921">
        <v>-352146.3515625</v>
      </c>
      <c r="G921">
        <v>10286.6328125</v>
      </c>
    </row>
    <row r="922" spans="1:7" x14ac:dyDescent="0.35">
      <c r="A922" s="13">
        <v>45428</v>
      </c>
      <c r="B922">
        <v>2024</v>
      </c>
      <c r="C922" t="s">
        <v>143</v>
      </c>
      <c r="D922">
        <v>2024</v>
      </c>
      <c r="E922" t="s">
        <v>143</v>
      </c>
      <c r="F922">
        <v>-364836.919921875</v>
      </c>
      <c r="G922">
        <v>-11490.8232421875</v>
      </c>
    </row>
    <row r="923" spans="1:7" x14ac:dyDescent="0.35">
      <c r="A923" s="13">
        <v>45429</v>
      </c>
      <c r="B923">
        <v>2024</v>
      </c>
      <c r="C923" t="s">
        <v>143</v>
      </c>
      <c r="D923">
        <v>2024</v>
      </c>
      <c r="E923" t="s">
        <v>143</v>
      </c>
      <c r="F923">
        <v>-154834.78515625</v>
      </c>
      <c r="G923">
        <v>19806.6845703125</v>
      </c>
    </row>
    <row r="924" spans="1:7" x14ac:dyDescent="0.35">
      <c r="A924" s="13">
        <v>45430</v>
      </c>
      <c r="B924">
        <v>2024</v>
      </c>
      <c r="C924" t="s">
        <v>143</v>
      </c>
      <c r="D924">
        <v>2024</v>
      </c>
      <c r="E924" t="s">
        <v>143</v>
      </c>
      <c r="F924">
        <v>-258655.28125</v>
      </c>
      <c r="G924">
        <v>5836.3642578125</v>
      </c>
    </row>
    <row r="925" spans="1:7" x14ac:dyDescent="0.35">
      <c r="A925" s="13">
        <v>45431</v>
      </c>
      <c r="B925">
        <v>2024</v>
      </c>
      <c r="C925" t="s">
        <v>143</v>
      </c>
      <c r="D925">
        <v>2024</v>
      </c>
      <c r="E925" t="s">
        <v>143</v>
      </c>
      <c r="F925">
        <v>-197824.470703125</v>
      </c>
      <c r="G925">
        <v>-3326.794921875</v>
      </c>
    </row>
    <row r="926" spans="1:7" x14ac:dyDescent="0.35">
      <c r="A926" s="13">
        <v>45432</v>
      </c>
      <c r="B926">
        <v>2024</v>
      </c>
      <c r="C926" t="s">
        <v>143</v>
      </c>
      <c r="D926">
        <v>2024</v>
      </c>
      <c r="E926" t="s">
        <v>143</v>
      </c>
      <c r="F926">
        <v>-58676.04296875</v>
      </c>
      <c r="G926">
        <v>39393.7138671875</v>
      </c>
    </row>
    <row r="927" spans="1:7" x14ac:dyDescent="0.35">
      <c r="A927" s="13">
        <v>45433</v>
      </c>
      <c r="B927">
        <v>2024</v>
      </c>
      <c r="C927" t="s">
        <v>143</v>
      </c>
      <c r="D927">
        <v>2024</v>
      </c>
      <c r="E927" t="s">
        <v>143</v>
      </c>
      <c r="F927">
        <v>-137357.287109375</v>
      </c>
      <c r="G927">
        <v>22946.494140625</v>
      </c>
    </row>
    <row r="928" spans="1:7" x14ac:dyDescent="0.35">
      <c r="A928" s="13">
        <v>45434</v>
      </c>
      <c r="B928">
        <v>2024</v>
      </c>
      <c r="C928" t="s">
        <v>143</v>
      </c>
      <c r="D928">
        <v>2024</v>
      </c>
      <c r="E928" t="s">
        <v>143</v>
      </c>
      <c r="F928">
        <v>-281445.306640625</v>
      </c>
      <c r="G928">
        <v>-37679.7294921875</v>
      </c>
    </row>
    <row r="929" spans="1:7" x14ac:dyDescent="0.35">
      <c r="A929" s="13">
        <v>45435</v>
      </c>
      <c r="B929">
        <v>2024</v>
      </c>
      <c r="C929" t="s">
        <v>143</v>
      </c>
      <c r="D929">
        <v>2024</v>
      </c>
      <c r="E929" t="s">
        <v>143</v>
      </c>
      <c r="F929">
        <v>-378114.6328125</v>
      </c>
      <c r="G929">
        <v>10451.9638671875</v>
      </c>
    </row>
    <row r="930" spans="1:7" x14ac:dyDescent="0.35">
      <c r="A930" s="13">
        <v>45436</v>
      </c>
      <c r="B930">
        <v>2024</v>
      </c>
      <c r="C930" t="s">
        <v>143</v>
      </c>
      <c r="D930">
        <v>2024</v>
      </c>
      <c r="E930" t="s">
        <v>143</v>
      </c>
      <c r="F930">
        <v>-310557.296875</v>
      </c>
      <c r="G930">
        <v>-42239.7431640625</v>
      </c>
    </row>
    <row r="931" spans="1:7" x14ac:dyDescent="0.35">
      <c r="A931" s="13">
        <v>45437</v>
      </c>
      <c r="B931">
        <v>2024</v>
      </c>
      <c r="C931" t="s">
        <v>143</v>
      </c>
      <c r="D931">
        <v>2024</v>
      </c>
      <c r="E931" t="s">
        <v>143</v>
      </c>
      <c r="F931">
        <v>-352219.556640625</v>
      </c>
      <c r="G931">
        <v>21409.96240234375</v>
      </c>
    </row>
    <row r="932" spans="1:7" x14ac:dyDescent="0.35">
      <c r="A932" s="13">
        <v>45438</v>
      </c>
      <c r="B932">
        <v>2024</v>
      </c>
      <c r="C932" t="s">
        <v>143</v>
      </c>
      <c r="D932">
        <v>2024</v>
      </c>
      <c r="E932" t="s">
        <v>143</v>
      </c>
      <c r="F932">
        <v>-187526.35546875</v>
      </c>
      <c r="G932">
        <v>-11403.84375</v>
      </c>
    </row>
    <row r="933" spans="1:7" x14ac:dyDescent="0.35">
      <c r="A933" s="13">
        <v>45439</v>
      </c>
      <c r="B933">
        <v>2024</v>
      </c>
      <c r="C933" t="s">
        <v>143</v>
      </c>
      <c r="D933">
        <v>2024</v>
      </c>
      <c r="E933" t="s">
        <v>143</v>
      </c>
      <c r="F933">
        <v>-217008.3203125</v>
      </c>
      <c r="G933">
        <v>-3960.78759765625</v>
      </c>
    </row>
    <row r="934" spans="1:7" x14ac:dyDescent="0.35">
      <c r="A934" s="13">
        <v>45440</v>
      </c>
      <c r="B934">
        <v>2024</v>
      </c>
      <c r="C934" t="s">
        <v>143</v>
      </c>
      <c r="D934">
        <v>2024</v>
      </c>
      <c r="E934" t="s">
        <v>143</v>
      </c>
      <c r="F934">
        <v>-277497.509765625</v>
      </c>
      <c r="G934">
        <v>-33287.1884765625</v>
      </c>
    </row>
    <row r="935" spans="1:7" x14ac:dyDescent="0.35">
      <c r="A935" s="13">
        <v>45441</v>
      </c>
      <c r="B935">
        <v>2024</v>
      </c>
      <c r="C935" t="s">
        <v>143</v>
      </c>
      <c r="D935">
        <v>2024</v>
      </c>
      <c r="E935" t="s">
        <v>143</v>
      </c>
      <c r="F935">
        <v>92482.048828125</v>
      </c>
      <c r="G935">
        <v>12965.107421875</v>
      </c>
    </row>
    <row r="936" spans="1:7" x14ac:dyDescent="0.35">
      <c r="A936" s="13">
        <v>45442</v>
      </c>
      <c r="B936">
        <v>2024</v>
      </c>
      <c r="C936" t="s">
        <v>143</v>
      </c>
      <c r="D936">
        <v>2024</v>
      </c>
      <c r="E936" t="s">
        <v>143</v>
      </c>
      <c r="F936">
        <v>-228834.17578125</v>
      </c>
      <c r="G936">
        <v>-42133.59375</v>
      </c>
    </row>
    <row r="937" spans="1:7" x14ac:dyDescent="0.35">
      <c r="A937" s="13">
        <v>45443</v>
      </c>
      <c r="B937">
        <v>2024</v>
      </c>
      <c r="C937" t="s">
        <v>143</v>
      </c>
      <c r="D937">
        <v>2024</v>
      </c>
      <c r="E937" t="s">
        <v>143</v>
      </c>
      <c r="F937">
        <v>22481.1953125</v>
      </c>
      <c r="G937">
        <v>8155.8828125</v>
      </c>
    </row>
    <row r="938" spans="1:7" x14ac:dyDescent="0.35">
      <c r="A938" s="13">
        <v>45444</v>
      </c>
      <c r="B938">
        <v>2024</v>
      </c>
      <c r="C938" t="s">
        <v>143</v>
      </c>
      <c r="D938">
        <v>2024</v>
      </c>
      <c r="E938" t="s">
        <v>143</v>
      </c>
      <c r="F938">
        <v>-67817.560546875</v>
      </c>
      <c r="G938">
        <v>-14533.6201171875</v>
      </c>
    </row>
    <row r="939" spans="1:7" x14ac:dyDescent="0.35">
      <c r="A939" s="13">
        <v>45445</v>
      </c>
      <c r="B939">
        <v>2024</v>
      </c>
      <c r="C939" t="s">
        <v>143</v>
      </c>
      <c r="D939">
        <v>2024</v>
      </c>
      <c r="E939" t="s">
        <v>143</v>
      </c>
      <c r="F939">
        <v>-7399.525390625</v>
      </c>
      <c r="G939">
        <v>10654.17138671875</v>
      </c>
    </row>
    <row r="940" spans="1:7" x14ac:dyDescent="0.35">
      <c r="A940" s="13">
        <v>45446</v>
      </c>
      <c r="B940">
        <v>2024</v>
      </c>
      <c r="C940" t="s">
        <v>143</v>
      </c>
      <c r="D940">
        <v>2024</v>
      </c>
      <c r="E940" t="s">
        <v>143</v>
      </c>
      <c r="F940">
        <v>-246076.263671875</v>
      </c>
      <c r="G940">
        <v>-15356.61767578125</v>
      </c>
    </row>
    <row r="941" spans="1:7" x14ac:dyDescent="0.35">
      <c r="A941" s="13">
        <v>45447</v>
      </c>
      <c r="B941">
        <v>2024</v>
      </c>
      <c r="C941" t="s">
        <v>143</v>
      </c>
      <c r="D941">
        <v>2024</v>
      </c>
      <c r="E941" t="s">
        <v>143</v>
      </c>
      <c r="F941">
        <v>-106265.560546875</v>
      </c>
      <c r="G941">
        <v>-20012.38671875</v>
      </c>
    </row>
    <row r="942" spans="1:7" x14ac:dyDescent="0.35">
      <c r="A942" s="13">
        <v>45448</v>
      </c>
      <c r="B942">
        <v>2024</v>
      </c>
      <c r="C942" t="s">
        <v>143</v>
      </c>
      <c r="D942">
        <v>2024</v>
      </c>
      <c r="E942" t="s">
        <v>143</v>
      </c>
      <c r="F942">
        <v>-49453.640625</v>
      </c>
      <c r="G942">
        <v>-513.13134765625</v>
      </c>
    </row>
    <row r="943" spans="1:7" x14ac:dyDescent="0.35">
      <c r="A943" s="13">
        <v>45449</v>
      </c>
      <c r="B943">
        <v>2024</v>
      </c>
      <c r="C943" t="s">
        <v>143</v>
      </c>
      <c r="D943">
        <v>2024</v>
      </c>
      <c r="E943" t="s">
        <v>143</v>
      </c>
      <c r="F943">
        <v>244480.4140625</v>
      </c>
      <c r="G943">
        <v>53580.43212890625</v>
      </c>
    </row>
    <row r="944" spans="1:7" x14ac:dyDescent="0.35">
      <c r="A944" s="13">
        <v>45450</v>
      </c>
      <c r="B944">
        <v>2024</v>
      </c>
      <c r="C944" t="s">
        <v>143</v>
      </c>
      <c r="D944">
        <v>2024</v>
      </c>
      <c r="E944" t="s">
        <v>143</v>
      </c>
      <c r="F944">
        <v>531814.771484375</v>
      </c>
      <c r="G944">
        <v>59123.0380859375</v>
      </c>
    </row>
    <row r="945" spans="1:7" x14ac:dyDescent="0.35">
      <c r="A945" s="13">
        <v>45451</v>
      </c>
      <c r="B945">
        <v>2024</v>
      </c>
      <c r="C945" t="s">
        <v>143</v>
      </c>
      <c r="D945">
        <v>2024</v>
      </c>
      <c r="E945" t="s">
        <v>143</v>
      </c>
      <c r="F945">
        <v>411347.80078125</v>
      </c>
      <c r="G945">
        <v>2334.890625</v>
      </c>
    </row>
    <row r="946" spans="1:7" x14ac:dyDescent="0.35">
      <c r="A946" s="13">
        <v>45452</v>
      </c>
      <c r="B946">
        <v>2024</v>
      </c>
      <c r="C946" t="s">
        <v>143</v>
      </c>
      <c r="D946">
        <v>2024</v>
      </c>
      <c r="E946" t="s">
        <v>143</v>
      </c>
      <c r="F946">
        <v>14018.66015625</v>
      </c>
      <c r="G946">
        <v>3406.1298828125</v>
      </c>
    </row>
    <row r="947" spans="1:7" x14ac:dyDescent="0.35">
      <c r="A947" s="13">
        <v>45453</v>
      </c>
      <c r="B947">
        <v>2024</v>
      </c>
      <c r="C947" t="s">
        <v>143</v>
      </c>
      <c r="D947">
        <v>2024</v>
      </c>
      <c r="E947" t="s">
        <v>143</v>
      </c>
      <c r="F947">
        <v>-176709.271484375</v>
      </c>
      <c r="G947">
        <v>-24759.27685546875</v>
      </c>
    </row>
    <row r="948" spans="1:7" x14ac:dyDescent="0.35">
      <c r="A948" s="13">
        <v>45454</v>
      </c>
      <c r="B948">
        <v>2024</v>
      </c>
      <c r="C948" t="s">
        <v>143</v>
      </c>
      <c r="D948">
        <v>2024</v>
      </c>
      <c r="E948" t="s">
        <v>143</v>
      </c>
      <c r="F948">
        <v>-297857.810546875</v>
      </c>
      <c r="G948">
        <v>-57378.57177734375</v>
      </c>
    </row>
    <row r="949" spans="1:7" x14ac:dyDescent="0.35">
      <c r="A949" s="13">
        <v>45455</v>
      </c>
      <c r="B949">
        <v>2024</v>
      </c>
      <c r="C949" t="s">
        <v>143</v>
      </c>
      <c r="D949">
        <v>2024</v>
      </c>
      <c r="E949" t="s">
        <v>143</v>
      </c>
      <c r="F949">
        <v>-292718.828125</v>
      </c>
      <c r="G949">
        <v>-24678.02490234375</v>
      </c>
    </row>
    <row r="950" spans="1:7" x14ac:dyDescent="0.35">
      <c r="A950" s="13">
        <v>45456</v>
      </c>
      <c r="B950">
        <v>2024</v>
      </c>
      <c r="C950" t="s">
        <v>143</v>
      </c>
      <c r="D950">
        <v>2024</v>
      </c>
      <c r="E950" t="s">
        <v>143</v>
      </c>
      <c r="F950">
        <v>-197049.095703125</v>
      </c>
      <c r="G950">
        <v>-9872.265625</v>
      </c>
    </row>
    <row r="951" spans="1:7" x14ac:dyDescent="0.35">
      <c r="A951" s="13">
        <v>45457</v>
      </c>
      <c r="B951">
        <v>2024</v>
      </c>
      <c r="C951" t="s">
        <v>143</v>
      </c>
      <c r="D951">
        <v>2024</v>
      </c>
      <c r="E951" t="s">
        <v>143</v>
      </c>
      <c r="F951">
        <v>-184671.083984375</v>
      </c>
      <c r="G951">
        <v>-44141.68701171875</v>
      </c>
    </row>
    <row r="952" spans="1:7" x14ac:dyDescent="0.35">
      <c r="A952" s="13">
        <v>45458</v>
      </c>
      <c r="B952">
        <v>2024</v>
      </c>
      <c r="C952" t="s">
        <v>181</v>
      </c>
      <c r="D952">
        <v>2024</v>
      </c>
      <c r="E952" t="s">
        <v>143</v>
      </c>
      <c r="F952">
        <v>-274504.505859375</v>
      </c>
      <c r="G952">
        <v>-3137.2353515625</v>
      </c>
    </row>
    <row r="953" spans="1:7" x14ac:dyDescent="0.35">
      <c r="A953" s="13">
        <v>45459</v>
      </c>
      <c r="B953">
        <v>2024</v>
      </c>
      <c r="C953" t="s">
        <v>181</v>
      </c>
      <c r="D953">
        <v>2024</v>
      </c>
      <c r="E953" t="s">
        <v>143</v>
      </c>
      <c r="F953">
        <v>-150941.55078125</v>
      </c>
      <c r="G953">
        <v>-17986.3173828125</v>
      </c>
    </row>
    <row r="954" spans="1:7" x14ac:dyDescent="0.35">
      <c r="A954" s="13">
        <v>45460</v>
      </c>
      <c r="B954">
        <v>2024</v>
      </c>
      <c r="C954" t="s">
        <v>181</v>
      </c>
      <c r="D954">
        <v>2024</v>
      </c>
      <c r="E954" t="s">
        <v>143</v>
      </c>
      <c r="F954">
        <v>-374993.302734375</v>
      </c>
      <c r="G954">
        <v>-87123.23779296875</v>
      </c>
    </row>
    <row r="955" spans="1:7" x14ac:dyDescent="0.35">
      <c r="A955" s="13">
        <v>45461</v>
      </c>
      <c r="B955">
        <v>2024</v>
      </c>
      <c r="C955" t="s">
        <v>181</v>
      </c>
      <c r="D955">
        <v>2024</v>
      </c>
      <c r="E955" t="s">
        <v>143</v>
      </c>
      <c r="F955">
        <v>-117359.712890625</v>
      </c>
      <c r="G955">
        <v>-111156.91943359375</v>
      </c>
    </row>
    <row r="956" spans="1:7" x14ac:dyDescent="0.35">
      <c r="A956" s="13">
        <v>45462</v>
      </c>
      <c r="B956">
        <v>2024</v>
      </c>
      <c r="C956" t="s">
        <v>181</v>
      </c>
      <c r="D956">
        <v>2024</v>
      </c>
      <c r="E956" t="s">
        <v>143</v>
      </c>
      <c r="F956">
        <v>-105461.82421875</v>
      </c>
      <c r="G956">
        <v>-15783.380859375</v>
      </c>
    </row>
    <row r="957" spans="1:7" x14ac:dyDescent="0.35">
      <c r="A957" s="13">
        <v>45463</v>
      </c>
      <c r="B957">
        <v>2024</v>
      </c>
      <c r="C957" t="s">
        <v>181</v>
      </c>
      <c r="D957">
        <v>2024</v>
      </c>
      <c r="E957" t="s">
        <v>143</v>
      </c>
      <c r="F957">
        <v>-107176.498046875</v>
      </c>
      <c r="G957">
        <v>-18500.828125</v>
      </c>
    </row>
    <row r="958" spans="1:7" x14ac:dyDescent="0.35">
      <c r="A958" s="13">
        <v>45464</v>
      </c>
      <c r="B958">
        <v>2024</v>
      </c>
      <c r="C958" t="s">
        <v>181</v>
      </c>
      <c r="D958">
        <v>2024</v>
      </c>
      <c r="E958" t="s">
        <v>143</v>
      </c>
      <c r="F958">
        <v>-96976.22265625</v>
      </c>
      <c r="G958">
        <v>-20249.1572265625</v>
      </c>
    </row>
    <row r="959" spans="1:7" x14ac:dyDescent="0.35">
      <c r="A959" s="13">
        <v>45465</v>
      </c>
      <c r="B959">
        <v>2024</v>
      </c>
      <c r="C959" t="s">
        <v>181</v>
      </c>
      <c r="D959">
        <v>2024</v>
      </c>
      <c r="E959" t="s">
        <v>143</v>
      </c>
      <c r="F959">
        <v>-90329.966796875</v>
      </c>
      <c r="G959">
        <v>-23137.376953125</v>
      </c>
    </row>
    <row r="960" spans="1:7" x14ac:dyDescent="0.35">
      <c r="A960" s="13">
        <v>45466</v>
      </c>
      <c r="B960">
        <v>2024</v>
      </c>
      <c r="C960" t="s">
        <v>181</v>
      </c>
      <c r="D960">
        <v>2024</v>
      </c>
      <c r="E960" t="s">
        <v>143</v>
      </c>
      <c r="F960">
        <v>12969.5546875</v>
      </c>
      <c r="G960">
        <v>-3680.0048828125</v>
      </c>
    </row>
    <row r="961" spans="1:7" x14ac:dyDescent="0.35">
      <c r="A961" s="13">
        <v>45467</v>
      </c>
      <c r="B961">
        <v>2024</v>
      </c>
      <c r="C961" t="s">
        <v>181</v>
      </c>
      <c r="D961">
        <v>2024</v>
      </c>
      <c r="E961" t="s">
        <v>143</v>
      </c>
      <c r="F961">
        <v>-29171.3984375</v>
      </c>
      <c r="G961">
        <v>-12924.4892578125</v>
      </c>
    </row>
    <row r="962" spans="1:7" x14ac:dyDescent="0.35">
      <c r="A962" s="13">
        <v>45468</v>
      </c>
      <c r="B962">
        <v>2024</v>
      </c>
      <c r="C962" t="s">
        <v>181</v>
      </c>
      <c r="D962">
        <v>2024</v>
      </c>
      <c r="E962" t="s">
        <v>143</v>
      </c>
      <c r="F962">
        <v>-67161.62109375</v>
      </c>
      <c r="G962">
        <v>-19836.27685546875</v>
      </c>
    </row>
    <row r="963" spans="1:7" x14ac:dyDescent="0.35">
      <c r="A963" s="13">
        <v>45469</v>
      </c>
      <c r="B963">
        <v>2024</v>
      </c>
      <c r="C963" t="s">
        <v>181</v>
      </c>
      <c r="D963">
        <v>2024</v>
      </c>
      <c r="E963" t="s">
        <v>143</v>
      </c>
      <c r="F963">
        <v>19368.4921875</v>
      </c>
      <c r="G963">
        <v>-3166.01513671875</v>
      </c>
    </row>
    <row r="964" spans="1:7" x14ac:dyDescent="0.35">
      <c r="A964" s="13">
        <v>45470</v>
      </c>
      <c r="B964">
        <v>2024</v>
      </c>
      <c r="C964" t="s">
        <v>181</v>
      </c>
      <c r="D964">
        <v>2024</v>
      </c>
      <c r="E964" t="s">
        <v>143</v>
      </c>
      <c r="F964">
        <v>108429.3671875</v>
      </c>
      <c r="G964">
        <v>3619.0390625</v>
      </c>
    </row>
    <row r="965" spans="1:7" x14ac:dyDescent="0.35">
      <c r="A965" s="13">
        <v>45471</v>
      </c>
      <c r="B965">
        <v>2024</v>
      </c>
      <c r="C965" t="s">
        <v>181</v>
      </c>
      <c r="D965">
        <v>2024</v>
      </c>
      <c r="E965" t="s">
        <v>143</v>
      </c>
      <c r="F965">
        <v>198815.330078125</v>
      </c>
      <c r="G965">
        <v>-5105.8154296875</v>
      </c>
    </row>
    <row r="966" spans="1:7" x14ac:dyDescent="0.35">
      <c r="A966" s="13">
        <v>45472</v>
      </c>
      <c r="B966">
        <v>2024</v>
      </c>
      <c r="C966" t="s">
        <v>181</v>
      </c>
      <c r="D966">
        <v>2024</v>
      </c>
      <c r="E966" t="s">
        <v>143</v>
      </c>
      <c r="F966">
        <v>182507.7734375</v>
      </c>
      <c r="G966">
        <v>10931.4794921875</v>
      </c>
    </row>
    <row r="967" spans="1:7" x14ac:dyDescent="0.35">
      <c r="A967" s="13">
        <v>45473</v>
      </c>
      <c r="B967">
        <v>2024</v>
      </c>
      <c r="C967" t="s">
        <v>181</v>
      </c>
      <c r="D967">
        <v>2024</v>
      </c>
      <c r="E967" t="s">
        <v>143</v>
      </c>
      <c r="F967">
        <v>-44242.181640625</v>
      </c>
      <c r="G967">
        <v>-6331.9736328125</v>
      </c>
    </row>
    <row r="968" spans="1:7" x14ac:dyDescent="0.35">
      <c r="A968" s="13">
        <v>45474</v>
      </c>
      <c r="B968">
        <v>2024</v>
      </c>
      <c r="C968" t="s">
        <v>181</v>
      </c>
      <c r="D968">
        <v>2024</v>
      </c>
      <c r="E968" t="s">
        <v>181</v>
      </c>
      <c r="F968">
        <v>-159067.42578125</v>
      </c>
      <c r="G968">
        <v>-26662.9560546875</v>
      </c>
    </row>
    <row r="969" spans="1:7" x14ac:dyDescent="0.35">
      <c r="A969" s="13">
        <v>45475</v>
      </c>
      <c r="B969">
        <v>2024</v>
      </c>
      <c r="C969" t="s">
        <v>181</v>
      </c>
      <c r="D969">
        <v>2024</v>
      </c>
      <c r="E969" t="s">
        <v>181</v>
      </c>
      <c r="F969">
        <v>-112542.2109375</v>
      </c>
      <c r="G969">
        <v>-25992.4794921875</v>
      </c>
    </row>
    <row r="970" spans="1:7" x14ac:dyDescent="0.35">
      <c r="A970" s="13">
        <v>45476</v>
      </c>
      <c r="B970">
        <v>2024</v>
      </c>
      <c r="C970" t="s">
        <v>181</v>
      </c>
      <c r="D970">
        <v>2024</v>
      </c>
      <c r="E970" t="s">
        <v>181</v>
      </c>
      <c r="F970">
        <v>-56841.68359375</v>
      </c>
      <c r="G970">
        <v>-13658.7919921875</v>
      </c>
    </row>
    <row r="971" spans="1:7" x14ac:dyDescent="0.35">
      <c r="A971" s="13">
        <v>45477</v>
      </c>
      <c r="B971">
        <v>2024</v>
      </c>
      <c r="C971" t="s">
        <v>181</v>
      </c>
      <c r="D971">
        <v>2024</v>
      </c>
      <c r="E971" t="s">
        <v>181</v>
      </c>
      <c r="F971">
        <v>-44270.21875</v>
      </c>
      <c r="G971">
        <v>-8401.162109375</v>
      </c>
    </row>
    <row r="972" spans="1:7" x14ac:dyDescent="0.35">
      <c r="A972" s="13">
        <v>45478</v>
      </c>
      <c r="B972">
        <v>2024</v>
      </c>
      <c r="C972" t="s">
        <v>181</v>
      </c>
      <c r="D972">
        <v>2024</v>
      </c>
      <c r="E972" t="s">
        <v>181</v>
      </c>
      <c r="F972">
        <v>-7216.328125</v>
      </c>
      <c r="G972">
        <v>-2974.64306640625</v>
      </c>
    </row>
    <row r="973" spans="1:7" x14ac:dyDescent="0.35">
      <c r="A973" s="13">
        <v>45479</v>
      </c>
      <c r="B973">
        <v>2024</v>
      </c>
      <c r="C973" t="s">
        <v>181</v>
      </c>
      <c r="D973">
        <v>2024</v>
      </c>
      <c r="E973" t="s">
        <v>181</v>
      </c>
      <c r="F973">
        <v>6088.22265625</v>
      </c>
      <c r="G973">
        <v>4490.14501953125</v>
      </c>
    </row>
    <row r="974" spans="1:7" x14ac:dyDescent="0.35">
      <c r="A974" s="13">
        <v>45480</v>
      </c>
      <c r="B974">
        <v>2024</v>
      </c>
      <c r="C974" t="s">
        <v>181</v>
      </c>
      <c r="D974">
        <v>2024</v>
      </c>
      <c r="E974" t="s">
        <v>181</v>
      </c>
      <c r="F974">
        <v>45739.212890625</v>
      </c>
      <c r="G974">
        <v>1991.01318359375</v>
      </c>
    </row>
    <row r="975" spans="1:7" x14ac:dyDescent="0.35">
      <c r="A975" s="13">
        <v>45481</v>
      </c>
      <c r="B975">
        <v>2024</v>
      </c>
      <c r="C975" t="s">
        <v>181</v>
      </c>
      <c r="D975">
        <v>2024</v>
      </c>
      <c r="E975" t="s">
        <v>181</v>
      </c>
      <c r="F975">
        <v>1704.708984375</v>
      </c>
      <c r="G975">
        <v>-9200.150390625</v>
      </c>
    </row>
    <row r="976" spans="1:7" x14ac:dyDescent="0.35">
      <c r="A976" s="13">
        <v>45482</v>
      </c>
      <c r="B976">
        <v>2024</v>
      </c>
      <c r="C976" t="s">
        <v>181</v>
      </c>
      <c r="D976">
        <v>2024</v>
      </c>
      <c r="E976" t="s">
        <v>181</v>
      </c>
      <c r="F976">
        <v>-74456.857421875</v>
      </c>
      <c r="G976">
        <v>-18971.10107421875</v>
      </c>
    </row>
    <row r="977" spans="1:7" x14ac:dyDescent="0.35">
      <c r="A977" s="13">
        <v>45483</v>
      </c>
      <c r="B977">
        <v>2024</v>
      </c>
      <c r="C977" t="s">
        <v>181</v>
      </c>
      <c r="D977">
        <v>2024</v>
      </c>
      <c r="E977" t="s">
        <v>181</v>
      </c>
      <c r="F977">
        <v>172740.58984375</v>
      </c>
      <c r="G977">
        <v>18008.876953125</v>
      </c>
    </row>
    <row r="978" spans="1:7" x14ac:dyDescent="0.35">
      <c r="A978" s="13">
        <v>45484</v>
      </c>
      <c r="B978">
        <v>2024</v>
      </c>
      <c r="C978" t="s">
        <v>181</v>
      </c>
      <c r="D978">
        <v>2024</v>
      </c>
      <c r="E978" t="s">
        <v>181</v>
      </c>
      <c r="F978">
        <v>529918.294921875</v>
      </c>
      <c r="G978">
        <v>22569.5419921875</v>
      </c>
    </row>
    <row r="979" spans="1:7" x14ac:dyDescent="0.35">
      <c r="A979" s="13">
        <v>45485</v>
      </c>
      <c r="B979">
        <v>2024</v>
      </c>
      <c r="C979" t="s">
        <v>181</v>
      </c>
      <c r="D979">
        <v>2024</v>
      </c>
      <c r="E979" t="s">
        <v>181</v>
      </c>
      <c r="F979">
        <v>629265.228515625</v>
      </c>
      <c r="G979">
        <v>55024.9921875</v>
      </c>
    </row>
    <row r="980" spans="1:7" x14ac:dyDescent="0.35">
      <c r="A980" s="13">
        <v>45486</v>
      </c>
      <c r="B980">
        <v>2024</v>
      </c>
      <c r="C980" t="s">
        <v>181</v>
      </c>
      <c r="D980">
        <v>2024</v>
      </c>
      <c r="E980" t="s">
        <v>181</v>
      </c>
      <c r="F980">
        <v>179334.73828125</v>
      </c>
      <c r="G980">
        <v>24642.81494140625</v>
      </c>
    </row>
    <row r="981" spans="1:7" x14ac:dyDescent="0.35">
      <c r="A981" s="13">
        <v>45487</v>
      </c>
      <c r="B981">
        <v>2024</v>
      </c>
      <c r="C981" t="s">
        <v>181</v>
      </c>
      <c r="D981">
        <v>2024</v>
      </c>
      <c r="E981" t="s">
        <v>181</v>
      </c>
      <c r="F981">
        <v>-205159.583984375</v>
      </c>
      <c r="G981">
        <v>-19159.72607421875</v>
      </c>
    </row>
    <row r="982" spans="1:7" x14ac:dyDescent="0.35">
      <c r="A982" s="13">
        <v>45488</v>
      </c>
      <c r="B982">
        <v>2024</v>
      </c>
      <c r="C982" t="s">
        <v>181</v>
      </c>
      <c r="D982">
        <v>2024</v>
      </c>
      <c r="E982" t="s">
        <v>181</v>
      </c>
      <c r="F982">
        <v>-286524.841796875</v>
      </c>
      <c r="G982">
        <v>-37869.4599609375</v>
      </c>
    </row>
    <row r="983" spans="1:7" x14ac:dyDescent="0.35">
      <c r="A983" s="13">
        <v>45489</v>
      </c>
      <c r="B983">
        <v>2024</v>
      </c>
      <c r="C983" t="s">
        <v>181</v>
      </c>
      <c r="D983">
        <v>2024</v>
      </c>
      <c r="E983" t="s">
        <v>181</v>
      </c>
      <c r="F983">
        <v>-283647.357421875</v>
      </c>
      <c r="G983">
        <v>-10743.1474609375</v>
      </c>
    </row>
    <row r="984" spans="1:7" x14ac:dyDescent="0.35">
      <c r="A984" s="13">
        <v>45490</v>
      </c>
      <c r="B984">
        <v>2024</v>
      </c>
      <c r="C984" t="s">
        <v>181</v>
      </c>
      <c r="D984">
        <v>2024</v>
      </c>
      <c r="E984" t="s">
        <v>181</v>
      </c>
      <c r="F984">
        <v>-231262.447265625</v>
      </c>
      <c r="G984">
        <v>-24551.7333984375</v>
      </c>
    </row>
    <row r="985" spans="1:7" x14ac:dyDescent="0.35">
      <c r="A985" s="13">
        <v>45491</v>
      </c>
      <c r="B985">
        <v>2024</v>
      </c>
      <c r="C985" t="s">
        <v>181</v>
      </c>
      <c r="D985">
        <v>2024</v>
      </c>
      <c r="E985" t="s">
        <v>181</v>
      </c>
      <c r="F985">
        <v>-219203.0390625</v>
      </c>
      <c r="G985">
        <v>-27122.86767578125</v>
      </c>
    </row>
    <row r="986" spans="1:7" x14ac:dyDescent="0.35">
      <c r="A986" s="13">
        <v>45492</v>
      </c>
      <c r="B986">
        <v>2024</v>
      </c>
      <c r="C986" t="s">
        <v>181</v>
      </c>
      <c r="D986">
        <v>2024</v>
      </c>
      <c r="E986" t="s">
        <v>181</v>
      </c>
      <c r="F986">
        <v>-202929.46484375</v>
      </c>
      <c r="G986">
        <v>-34243.14501953125</v>
      </c>
    </row>
    <row r="987" spans="1:7" x14ac:dyDescent="0.35">
      <c r="A987" s="13">
        <v>45493</v>
      </c>
      <c r="B987">
        <v>2024</v>
      </c>
      <c r="C987" t="s">
        <v>181</v>
      </c>
      <c r="D987">
        <v>2024</v>
      </c>
      <c r="E987" t="s">
        <v>181</v>
      </c>
      <c r="F987">
        <v>-150436.81640625</v>
      </c>
      <c r="G987">
        <v>-33254.94775390625</v>
      </c>
    </row>
    <row r="988" spans="1:7" x14ac:dyDescent="0.35">
      <c r="A988" s="13">
        <v>45494</v>
      </c>
      <c r="B988">
        <v>2024</v>
      </c>
      <c r="C988" t="s">
        <v>181</v>
      </c>
      <c r="D988">
        <v>2024</v>
      </c>
      <c r="E988" t="s">
        <v>181</v>
      </c>
      <c r="F988">
        <v>-143533.72265625</v>
      </c>
      <c r="G988">
        <v>-36064.03271484375</v>
      </c>
    </row>
    <row r="989" spans="1:7" x14ac:dyDescent="0.35">
      <c r="A989" s="13">
        <v>45495</v>
      </c>
      <c r="B989">
        <v>2024</v>
      </c>
      <c r="C989" t="s">
        <v>181</v>
      </c>
      <c r="D989">
        <v>2024</v>
      </c>
      <c r="E989" t="s">
        <v>181</v>
      </c>
      <c r="F989">
        <v>-122495.4140625</v>
      </c>
      <c r="G989">
        <v>-35309.4306640625</v>
      </c>
    </row>
    <row r="990" spans="1:7" x14ac:dyDescent="0.35">
      <c r="A990" s="13">
        <v>45496</v>
      </c>
      <c r="B990">
        <v>2024</v>
      </c>
      <c r="C990" t="s">
        <v>181</v>
      </c>
      <c r="D990">
        <v>2024</v>
      </c>
      <c r="E990" t="s">
        <v>181</v>
      </c>
      <c r="F990">
        <v>-108560.578125</v>
      </c>
      <c r="G990">
        <v>-32769.1318359375</v>
      </c>
    </row>
    <row r="991" spans="1:7" x14ac:dyDescent="0.35">
      <c r="A991" s="13">
        <v>45497</v>
      </c>
      <c r="B991">
        <v>2024</v>
      </c>
      <c r="C991" t="s">
        <v>181</v>
      </c>
      <c r="D991">
        <v>2024</v>
      </c>
      <c r="E991" t="s">
        <v>181</v>
      </c>
      <c r="F991">
        <v>-97668.05859375</v>
      </c>
      <c r="G991">
        <v>-35836.1875</v>
      </c>
    </row>
    <row r="992" spans="1:7" x14ac:dyDescent="0.35">
      <c r="A992" s="13">
        <v>45498</v>
      </c>
      <c r="B992">
        <v>2024</v>
      </c>
      <c r="C992" t="s">
        <v>181</v>
      </c>
      <c r="D992">
        <v>2024</v>
      </c>
      <c r="E992" t="s">
        <v>181</v>
      </c>
      <c r="F992">
        <v>-87573.552734375</v>
      </c>
      <c r="G992">
        <v>-36142.443359375</v>
      </c>
    </row>
    <row r="993" spans="1:7" x14ac:dyDescent="0.35">
      <c r="A993" s="13">
        <v>45499</v>
      </c>
      <c r="B993">
        <v>2024</v>
      </c>
      <c r="C993" t="s">
        <v>181</v>
      </c>
      <c r="D993">
        <v>2024</v>
      </c>
      <c r="E993" t="s">
        <v>181</v>
      </c>
      <c r="F993">
        <v>-96489.111328125</v>
      </c>
      <c r="G993">
        <v>-34627.4541015625</v>
      </c>
    </row>
    <row r="994" spans="1:7" x14ac:dyDescent="0.35">
      <c r="A994" s="13">
        <v>45500</v>
      </c>
      <c r="B994">
        <v>2024</v>
      </c>
      <c r="C994" t="s">
        <v>181</v>
      </c>
      <c r="D994">
        <v>2024</v>
      </c>
      <c r="E994" t="s">
        <v>181</v>
      </c>
      <c r="F994">
        <v>-79752.10546875</v>
      </c>
      <c r="G994">
        <v>-31682.794921875</v>
      </c>
    </row>
    <row r="995" spans="1:7" x14ac:dyDescent="0.35">
      <c r="A995" s="13">
        <v>45501</v>
      </c>
      <c r="B995">
        <v>2024</v>
      </c>
      <c r="C995" t="s">
        <v>181</v>
      </c>
      <c r="D995">
        <v>2024</v>
      </c>
      <c r="E995" t="s">
        <v>181</v>
      </c>
      <c r="F995">
        <v>-72172.650390625</v>
      </c>
      <c r="G995">
        <v>-29209.0556640625</v>
      </c>
    </row>
    <row r="996" spans="1:7" x14ac:dyDescent="0.35">
      <c r="A996" s="13">
        <v>45502</v>
      </c>
      <c r="B996">
        <v>2024</v>
      </c>
      <c r="C996" t="s">
        <v>181</v>
      </c>
      <c r="D996">
        <v>2024</v>
      </c>
      <c r="E996" t="s">
        <v>181</v>
      </c>
      <c r="F996">
        <v>-54020.626953125</v>
      </c>
      <c r="G996">
        <v>-23336.44580078125</v>
      </c>
    </row>
    <row r="997" spans="1:7" x14ac:dyDescent="0.35">
      <c r="A997" s="13">
        <v>45503</v>
      </c>
      <c r="B997">
        <v>2024</v>
      </c>
      <c r="C997" t="s">
        <v>181</v>
      </c>
      <c r="D997">
        <v>2024</v>
      </c>
      <c r="E997" t="s">
        <v>181</v>
      </c>
      <c r="F997">
        <v>17622.55078125</v>
      </c>
      <c r="G997">
        <v>-12850.107421875</v>
      </c>
    </row>
    <row r="998" spans="1:7" x14ac:dyDescent="0.35">
      <c r="A998" s="13">
        <v>45504</v>
      </c>
      <c r="B998">
        <v>2024</v>
      </c>
      <c r="C998" t="s">
        <v>181</v>
      </c>
      <c r="D998">
        <v>2024</v>
      </c>
      <c r="E998" t="s">
        <v>181</v>
      </c>
      <c r="F998">
        <v>-2657.04296875</v>
      </c>
      <c r="G998">
        <v>-15697.20751953125</v>
      </c>
    </row>
    <row r="999" spans="1:7" x14ac:dyDescent="0.35">
      <c r="A999" s="13">
        <v>45505</v>
      </c>
      <c r="B999">
        <v>2024</v>
      </c>
      <c r="C999" t="s">
        <v>181</v>
      </c>
      <c r="D999">
        <v>2024</v>
      </c>
      <c r="E999" t="s">
        <v>181</v>
      </c>
      <c r="F999">
        <v>-37984.126953125</v>
      </c>
      <c r="G999">
        <v>-12846.0263671875</v>
      </c>
    </row>
    <row r="1000" spans="1:7" x14ac:dyDescent="0.35">
      <c r="A1000" s="13">
        <v>45506</v>
      </c>
      <c r="B1000">
        <v>2024</v>
      </c>
      <c r="C1000" t="s">
        <v>181</v>
      </c>
      <c r="D1000">
        <v>2024</v>
      </c>
      <c r="E1000" t="s">
        <v>181</v>
      </c>
      <c r="F1000">
        <v>22356.681640625</v>
      </c>
      <c r="G1000">
        <v>174.96484375</v>
      </c>
    </row>
    <row r="1001" spans="1:7" x14ac:dyDescent="0.35">
      <c r="A1001" s="13">
        <v>45507</v>
      </c>
      <c r="B1001">
        <v>2024</v>
      </c>
      <c r="C1001" t="s">
        <v>181</v>
      </c>
      <c r="D1001">
        <v>2024</v>
      </c>
      <c r="E1001" t="s">
        <v>181</v>
      </c>
      <c r="F1001">
        <v>223700.7421875</v>
      </c>
      <c r="G1001">
        <v>27075.9609375</v>
      </c>
    </row>
    <row r="1002" spans="1:7" x14ac:dyDescent="0.35">
      <c r="A1002" s="13">
        <v>45508</v>
      </c>
      <c r="B1002">
        <v>2024</v>
      </c>
      <c r="C1002" t="s">
        <v>181</v>
      </c>
      <c r="D1002">
        <v>2024</v>
      </c>
      <c r="E1002" t="s">
        <v>181</v>
      </c>
      <c r="F1002">
        <v>264116.986328125</v>
      </c>
      <c r="G1002">
        <v>34901.62060546875</v>
      </c>
    </row>
    <row r="1003" spans="1:7" x14ac:dyDescent="0.35">
      <c r="A1003" s="13">
        <v>45509</v>
      </c>
      <c r="B1003">
        <v>2024</v>
      </c>
      <c r="C1003" t="s">
        <v>181</v>
      </c>
      <c r="D1003">
        <v>2024</v>
      </c>
      <c r="E1003" t="s">
        <v>181</v>
      </c>
      <c r="F1003">
        <v>26912.837890625</v>
      </c>
      <c r="G1003">
        <v>17805.83544921875</v>
      </c>
    </row>
    <row r="1004" spans="1:7" x14ac:dyDescent="0.35">
      <c r="A1004" s="13">
        <v>45510</v>
      </c>
      <c r="B1004">
        <v>2024</v>
      </c>
      <c r="C1004" t="s">
        <v>181</v>
      </c>
      <c r="D1004">
        <v>2024</v>
      </c>
      <c r="E1004" t="s">
        <v>181</v>
      </c>
      <c r="F1004">
        <v>-42706.822265625</v>
      </c>
      <c r="G1004">
        <v>-2814.3427734375</v>
      </c>
    </row>
    <row r="1005" spans="1:7" x14ac:dyDescent="0.35">
      <c r="A1005" s="13">
        <v>45511</v>
      </c>
      <c r="B1005">
        <v>2024</v>
      </c>
      <c r="C1005" t="s">
        <v>181</v>
      </c>
      <c r="D1005">
        <v>2024</v>
      </c>
      <c r="E1005" t="s">
        <v>181</v>
      </c>
      <c r="F1005">
        <v>167696.720703125</v>
      </c>
      <c r="G1005">
        <v>25475.7197265625</v>
      </c>
    </row>
    <row r="1006" spans="1:7" x14ac:dyDescent="0.35">
      <c r="A1006" s="13">
        <v>45512</v>
      </c>
      <c r="B1006">
        <v>2024</v>
      </c>
      <c r="C1006" t="s">
        <v>181</v>
      </c>
      <c r="D1006">
        <v>2024</v>
      </c>
      <c r="E1006" t="s">
        <v>181</v>
      </c>
      <c r="F1006">
        <v>88678.6640625</v>
      </c>
      <c r="G1006">
        <v>63514.1689453125</v>
      </c>
    </row>
    <row r="1007" spans="1:7" x14ac:dyDescent="0.35">
      <c r="A1007" s="13">
        <v>45513</v>
      </c>
      <c r="B1007">
        <v>2024</v>
      </c>
      <c r="C1007" t="s">
        <v>181</v>
      </c>
      <c r="D1007">
        <v>2024</v>
      </c>
      <c r="E1007" t="s">
        <v>181</v>
      </c>
      <c r="F1007">
        <v>138194.859375</v>
      </c>
      <c r="G1007">
        <v>83262.72265625</v>
      </c>
    </row>
    <row r="1008" spans="1:7" x14ac:dyDescent="0.35">
      <c r="A1008" s="13">
        <v>45514</v>
      </c>
      <c r="B1008">
        <v>2024</v>
      </c>
      <c r="C1008" t="s">
        <v>181</v>
      </c>
      <c r="D1008">
        <v>2024</v>
      </c>
      <c r="E1008" t="s">
        <v>181</v>
      </c>
      <c r="F1008">
        <v>-34905.2890625</v>
      </c>
      <c r="G1008">
        <v>48778.2568359375</v>
      </c>
    </row>
    <row r="1009" spans="1:7" x14ac:dyDescent="0.35">
      <c r="A1009" s="13">
        <v>45515</v>
      </c>
      <c r="B1009">
        <v>2024</v>
      </c>
      <c r="C1009" t="s">
        <v>181</v>
      </c>
      <c r="D1009">
        <v>2024</v>
      </c>
      <c r="E1009" t="s">
        <v>181</v>
      </c>
      <c r="F1009">
        <v>-119553.70703125</v>
      </c>
      <c r="G1009">
        <v>236.54150390625</v>
      </c>
    </row>
    <row r="1010" spans="1:7" x14ac:dyDescent="0.35">
      <c r="A1010" s="13">
        <v>45516</v>
      </c>
      <c r="B1010">
        <v>2024</v>
      </c>
      <c r="C1010" t="s">
        <v>181</v>
      </c>
      <c r="D1010">
        <v>2024</v>
      </c>
      <c r="E1010" t="s">
        <v>181</v>
      </c>
      <c r="F1010">
        <v>-158051.59765625</v>
      </c>
      <c r="G1010">
        <v>-40347.560546875</v>
      </c>
    </row>
    <row r="1011" spans="1:7" x14ac:dyDescent="0.35">
      <c r="A1011" s="13">
        <v>45517</v>
      </c>
      <c r="B1011">
        <v>2024</v>
      </c>
      <c r="C1011" t="s">
        <v>181</v>
      </c>
      <c r="D1011">
        <v>2024</v>
      </c>
      <c r="E1011" t="s">
        <v>181</v>
      </c>
      <c r="F1011">
        <v>-145497.828125</v>
      </c>
      <c r="G1011">
        <v>-58280.65234375</v>
      </c>
    </row>
    <row r="1012" spans="1:7" x14ac:dyDescent="0.35">
      <c r="A1012" s="13">
        <v>45518</v>
      </c>
      <c r="B1012">
        <v>2024</v>
      </c>
      <c r="C1012" t="s">
        <v>181</v>
      </c>
      <c r="D1012">
        <v>2024</v>
      </c>
      <c r="E1012" t="s">
        <v>181</v>
      </c>
      <c r="F1012">
        <v>-145539.97265625</v>
      </c>
      <c r="G1012">
        <v>-60174.5361328125</v>
      </c>
    </row>
    <row r="1013" spans="1:7" x14ac:dyDescent="0.35">
      <c r="A1013" s="13">
        <v>45519</v>
      </c>
      <c r="B1013">
        <v>2024</v>
      </c>
      <c r="C1013" t="s">
        <v>181</v>
      </c>
      <c r="D1013">
        <v>2024</v>
      </c>
      <c r="E1013" t="s">
        <v>181</v>
      </c>
      <c r="F1013">
        <v>-128223.90625</v>
      </c>
      <c r="G1013">
        <v>-54293.66064453125</v>
      </c>
    </row>
    <row r="1014" spans="1:7" x14ac:dyDescent="0.35">
      <c r="A1014" s="13">
        <v>45520</v>
      </c>
      <c r="B1014">
        <v>2024</v>
      </c>
      <c r="C1014" t="s">
        <v>181</v>
      </c>
      <c r="D1014">
        <v>2024</v>
      </c>
      <c r="E1014" t="s">
        <v>181</v>
      </c>
      <c r="F1014">
        <v>-81669.208984375</v>
      </c>
      <c r="G1014">
        <v>-39669.5546875</v>
      </c>
    </row>
    <row r="1015" spans="1:7" x14ac:dyDescent="0.35">
      <c r="A1015" s="13">
        <v>45521</v>
      </c>
      <c r="B1015">
        <v>2024</v>
      </c>
      <c r="C1015" t="s">
        <v>181</v>
      </c>
      <c r="D1015">
        <v>2024</v>
      </c>
      <c r="E1015" t="s">
        <v>181</v>
      </c>
      <c r="F1015">
        <v>-71837.5</v>
      </c>
      <c r="G1015">
        <v>-30865.7373046875</v>
      </c>
    </row>
    <row r="1016" spans="1:7" x14ac:dyDescent="0.35">
      <c r="A1016" s="13">
        <v>45522</v>
      </c>
      <c r="B1016">
        <v>2024</v>
      </c>
      <c r="C1016" t="s">
        <v>181</v>
      </c>
      <c r="D1016">
        <v>2024</v>
      </c>
      <c r="E1016" t="s">
        <v>181</v>
      </c>
      <c r="F1016">
        <v>-38923.279296875</v>
      </c>
      <c r="G1016">
        <v>-21536.04931640625</v>
      </c>
    </row>
    <row r="1017" spans="1:7" x14ac:dyDescent="0.35">
      <c r="A1017" s="13">
        <v>45523</v>
      </c>
      <c r="B1017">
        <v>2024</v>
      </c>
      <c r="C1017" t="s">
        <v>181</v>
      </c>
      <c r="D1017">
        <v>2024</v>
      </c>
      <c r="E1017" t="s">
        <v>181</v>
      </c>
      <c r="F1017">
        <v>-10262.70703125</v>
      </c>
      <c r="G1017">
        <v>-7621.90185546875</v>
      </c>
    </row>
    <row r="1018" spans="1:7" x14ac:dyDescent="0.35">
      <c r="A1018" s="13">
        <v>45524</v>
      </c>
      <c r="B1018">
        <v>2024</v>
      </c>
      <c r="C1018" t="s">
        <v>181</v>
      </c>
      <c r="D1018">
        <v>2024</v>
      </c>
      <c r="E1018" t="s">
        <v>181</v>
      </c>
      <c r="F1018">
        <v>-27318.009765625</v>
      </c>
      <c r="G1018">
        <v>-1350.7626953125</v>
      </c>
    </row>
    <row r="1019" spans="1:7" x14ac:dyDescent="0.35">
      <c r="A1019" s="13">
        <v>45525</v>
      </c>
      <c r="B1019">
        <v>2024</v>
      </c>
      <c r="C1019" t="s">
        <v>181</v>
      </c>
      <c r="D1019">
        <v>2024</v>
      </c>
      <c r="E1019" t="s">
        <v>181</v>
      </c>
      <c r="F1019">
        <v>-59274.75</v>
      </c>
      <c r="G1019">
        <v>-12279.669921875</v>
      </c>
    </row>
    <row r="1020" spans="1:7" x14ac:dyDescent="0.35">
      <c r="A1020" s="13">
        <v>45526</v>
      </c>
      <c r="B1020">
        <v>2024</v>
      </c>
      <c r="C1020" t="s">
        <v>181</v>
      </c>
      <c r="D1020">
        <v>2024</v>
      </c>
      <c r="E1020" t="s">
        <v>181</v>
      </c>
      <c r="F1020">
        <v>-34250.58984375</v>
      </c>
      <c r="G1020">
        <v>-4819.0107421875</v>
      </c>
    </row>
    <row r="1021" spans="1:7" x14ac:dyDescent="0.35">
      <c r="A1021" s="13">
        <v>45527</v>
      </c>
      <c r="B1021">
        <v>2024</v>
      </c>
      <c r="C1021" t="s">
        <v>181</v>
      </c>
      <c r="D1021">
        <v>2024</v>
      </c>
      <c r="E1021" t="s">
        <v>181</v>
      </c>
      <c r="F1021">
        <v>-42894.193359375</v>
      </c>
      <c r="G1021">
        <v>-1623.2822265625</v>
      </c>
    </row>
    <row r="1022" spans="1:7" x14ac:dyDescent="0.35">
      <c r="A1022" s="13">
        <v>45528</v>
      </c>
      <c r="B1022">
        <v>2024</v>
      </c>
      <c r="C1022" t="s">
        <v>181</v>
      </c>
      <c r="D1022">
        <v>2024</v>
      </c>
      <c r="E1022" t="s">
        <v>181</v>
      </c>
      <c r="F1022">
        <v>-41409.884765625</v>
      </c>
      <c r="G1022">
        <v>-1155.7490234375</v>
      </c>
    </row>
    <row r="1023" spans="1:7" x14ac:dyDescent="0.35">
      <c r="A1023" s="13">
        <v>45529</v>
      </c>
      <c r="B1023">
        <v>2024</v>
      </c>
      <c r="C1023" t="s">
        <v>181</v>
      </c>
      <c r="D1023">
        <v>2024</v>
      </c>
      <c r="E1023" t="s">
        <v>181</v>
      </c>
      <c r="F1023">
        <v>-36693.904296875</v>
      </c>
      <c r="G1023">
        <v>-693.5478515625</v>
      </c>
    </row>
    <row r="1024" spans="1:7" x14ac:dyDescent="0.35">
      <c r="A1024" s="13">
        <v>45530</v>
      </c>
      <c r="B1024">
        <v>2024</v>
      </c>
      <c r="C1024" t="s">
        <v>181</v>
      </c>
      <c r="D1024">
        <v>2024</v>
      </c>
      <c r="E1024" t="s">
        <v>181</v>
      </c>
      <c r="F1024">
        <v>-40840.357421875</v>
      </c>
      <c r="G1024">
        <v>-1871.19384765625</v>
      </c>
    </row>
    <row r="1025" spans="1:7" x14ac:dyDescent="0.35">
      <c r="A1025" s="13">
        <v>45531</v>
      </c>
      <c r="B1025">
        <v>2024</v>
      </c>
      <c r="C1025" t="s">
        <v>181</v>
      </c>
      <c r="D1025">
        <v>2024</v>
      </c>
      <c r="E1025" t="s">
        <v>181</v>
      </c>
      <c r="F1025">
        <v>-40446.583984375</v>
      </c>
      <c r="G1025">
        <v>-1063.95654296875</v>
      </c>
    </row>
    <row r="1026" spans="1:7" x14ac:dyDescent="0.35">
      <c r="A1026" s="13">
        <v>45532</v>
      </c>
      <c r="B1026">
        <v>2024</v>
      </c>
      <c r="C1026" t="s">
        <v>181</v>
      </c>
      <c r="D1026">
        <v>2024</v>
      </c>
      <c r="E1026" t="s">
        <v>181</v>
      </c>
      <c r="F1026">
        <v>-25198.2421875</v>
      </c>
      <c r="G1026">
        <v>-397.99267578125</v>
      </c>
    </row>
    <row r="1027" spans="1:7" x14ac:dyDescent="0.35">
      <c r="A1027" s="13">
        <v>45533</v>
      </c>
      <c r="B1027">
        <v>2024</v>
      </c>
      <c r="C1027" t="s">
        <v>181</v>
      </c>
      <c r="D1027">
        <v>2024</v>
      </c>
      <c r="E1027" t="s">
        <v>181</v>
      </c>
      <c r="F1027">
        <v>-35376.927734375</v>
      </c>
      <c r="G1027">
        <v>-1630.51708984375</v>
      </c>
    </row>
    <row r="1028" spans="1:7" x14ac:dyDescent="0.35">
      <c r="A1028" s="13">
        <v>45534</v>
      </c>
      <c r="B1028">
        <v>2024</v>
      </c>
      <c r="C1028" t="s">
        <v>181</v>
      </c>
      <c r="D1028">
        <v>2024</v>
      </c>
      <c r="E1028" t="s">
        <v>181</v>
      </c>
      <c r="F1028">
        <v>-31094.30078125</v>
      </c>
      <c r="G1028">
        <v>-1271.60498046875</v>
      </c>
    </row>
    <row r="1029" spans="1:7" x14ac:dyDescent="0.35">
      <c r="A1029" s="13">
        <v>45535</v>
      </c>
      <c r="B1029">
        <v>2024</v>
      </c>
      <c r="C1029" t="s">
        <v>181</v>
      </c>
      <c r="D1029">
        <v>2024</v>
      </c>
      <c r="E1029" t="s">
        <v>181</v>
      </c>
      <c r="F1029">
        <v>-17900.955078125</v>
      </c>
      <c r="G1029">
        <v>-1929.53564453125</v>
      </c>
    </row>
    <row r="1030" spans="1:7" x14ac:dyDescent="0.35">
      <c r="A1030" s="13">
        <v>45536</v>
      </c>
      <c r="B1030">
        <v>2024</v>
      </c>
      <c r="C1030" t="s">
        <v>181</v>
      </c>
      <c r="D1030">
        <v>2024</v>
      </c>
      <c r="E1030" t="s">
        <v>181</v>
      </c>
      <c r="F1030">
        <v>-8499.98046875</v>
      </c>
      <c r="G1030">
        <v>119.53515625</v>
      </c>
    </row>
    <row r="1031" spans="1:7" x14ac:dyDescent="0.35">
      <c r="A1031" s="13">
        <v>45537</v>
      </c>
      <c r="B1031">
        <v>2024</v>
      </c>
      <c r="C1031" t="s">
        <v>181</v>
      </c>
      <c r="D1031">
        <v>2024</v>
      </c>
      <c r="E1031" t="s">
        <v>181</v>
      </c>
      <c r="F1031">
        <v>-34817.73046875</v>
      </c>
      <c r="G1031">
        <v>-1225.583984375</v>
      </c>
    </row>
    <row r="1032" spans="1:7" x14ac:dyDescent="0.35">
      <c r="A1032" s="13">
        <v>45538</v>
      </c>
      <c r="B1032">
        <v>2024</v>
      </c>
      <c r="C1032" t="s">
        <v>181</v>
      </c>
      <c r="D1032">
        <v>2024</v>
      </c>
      <c r="E1032" t="s">
        <v>181</v>
      </c>
      <c r="F1032">
        <v>-35417.912109375</v>
      </c>
      <c r="G1032">
        <v>-3089.09228515625</v>
      </c>
    </row>
    <row r="1033" spans="1:7" x14ac:dyDescent="0.35">
      <c r="A1033" s="13">
        <v>45539</v>
      </c>
      <c r="B1033">
        <v>2024</v>
      </c>
      <c r="C1033" t="s">
        <v>181</v>
      </c>
      <c r="D1033">
        <v>2024</v>
      </c>
      <c r="E1033" t="s">
        <v>181</v>
      </c>
      <c r="F1033">
        <v>-5033.27734375</v>
      </c>
      <c r="G1033">
        <v>-288.8671875</v>
      </c>
    </row>
    <row r="1034" spans="1:7" x14ac:dyDescent="0.35">
      <c r="A1034" s="13">
        <v>45540</v>
      </c>
      <c r="B1034">
        <v>2024</v>
      </c>
      <c r="C1034" t="s">
        <v>181</v>
      </c>
      <c r="D1034">
        <v>2024</v>
      </c>
      <c r="E1034" t="s">
        <v>181</v>
      </c>
      <c r="F1034">
        <v>-14649.59375</v>
      </c>
      <c r="G1034">
        <v>-1599.37353515625</v>
      </c>
    </row>
    <row r="1035" spans="1:7" x14ac:dyDescent="0.35">
      <c r="A1035" s="13">
        <v>45541</v>
      </c>
      <c r="B1035">
        <v>2024</v>
      </c>
      <c r="C1035" t="s">
        <v>181</v>
      </c>
      <c r="D1035">
        <v>2024</v>
      </c>
      <c r="E1035" t="s">
        <v>181</v>
      </c>
      <c r="F1035">
        <v>4849.55078125</v>
      </c>
      <c r="G1035">
        <v>0</v>
      </c>
    </row>
    <row r="1036" spans="1:7" x14ac:dyDescent="0.35">
      <c r="A1036" s="13">
        <v>45542</v>
      </c>
      <c r="B1036">
        <v>2024</v>
      </c>
      <c r="C1036" t="s">
        <v>181</v>
      </c>
      <c r="D1036">
        <v>2024</v>
      </c>
      <c r="E1036" t="s">
        <v>181</v>
      </c>
      <c r="F1036">
        <v>-26065.455078125</v>
      </c>
      <c r="G1036">
        <v>-700.80322265625</v>
      </c>
    </row>
    <row r="1037" spans="1:7" x14ac:dyDescent="0.35">
      <c r="A1037" s="13">
        <v>45543</v>
      </c>
      <c r="B1037">
        <v>2024</v>
      </c>
      <c r="C1037" t="s">
        <v>181</v>
      </c>
      <c r="D1037">
        <v>2024</v>
      </c>
      <c r="E1037" t="s">
        <v>181</v>
      </c>
      <c r="F1037">
        <v>-21422.46484375</v>
      </c>
      <c r="G1037">
        <v>-794.20654296875</v>
      </c>
    </row>
    <row r="1038" spans="1:7" x14ac:dyDescent="0.35">
      <c r="A1038" s="13">
        <v>45544</v>
      </c>
      <c r="B1038">
        <v>2024</v>
      </c>
      <c r="C1038" t="s">
        <v>181</v>
      </c>
      <c r="D1038">
        <v>2024</v>
      </c>
      <c r="E1038" t="s">
        <v>181</v>
      </c>
      <c r="F1038">
        <v>-4464.583984375</v>
      </c>
      <c r="G1038">
        <v>-517.6396484375</v>
      </c>
    </row>
    <row r="1039" spans="1:7" x14ac:dyDescent="0.35">
      <c r="A1039" s="13">
        <v>45545</v>
      </c>
      <c r="B1039">
        <v>2024</v>
      </c>
      <c r="C1039" t="s">
        <v>181</v>
      </c>
      <c r="D1039">
        <v>2024</v>
      </c>
      <c r="E1039" t="s">
        <v>181</v>
      </c>
      <c r="F1039">
        <v>5276.90234375</v>
      </c>
      <c r="G1039">
        <v>-632.5107421875</v>
      </c>
    </row>
    <row r="1040" spans="1:7" x14ac:dyDescent="0.35">
      <c r="A1040" s="13">
        <v>45546</v>
      </c>
      <c r="B1040">
        <v>2024</v>
      </c>
      <c r="C1040" t="s">
        <v>181</v>
      </c>
      <c r="D1040">
        <v>2024</v>
      </c>
      <c r="E1040" t="s">
        <v>181</v>
      </c>
      <c r="F1040">
        <v>-6899.068359375</v>
      </c>
      <c r="G1040">
        <v>-599.525390625</v>
      </c>
    </row>
    <row r="1041" spans="1:7" x14ac:dyDescent="0.35">
      <c r="A1041" s="13">
        <v>45547</v>
      </c>
      <c r="B1041">
        <v>2024</v>
      </c>
      <c r="C1041" t="s">
        <v>181</v>
      </c>
      <c r="D1041">
        <v>2024</v>
      </c>
      <c r="E1041" t="s">
        <v>181</v>
      </c>
      <c r="F1041">
        <v>-20217.78515625</v>
      </c>
      <c r="G1041">
        <v>-419.9306640625</v>
      </c>
    </row>
    <row r="1042" spans="1:7" x14ac:dyDescent="0.35">
      <c r="A1042" s="13">
        <v>45548</v>
      </c>
      <c r="B1042">
        <v>2024</v>
      </c>
      <c r="C1042" t="s">
        <v>181</v>
      </c>
      <c r="D1042">
        <v>2024</v>
      </c>
      <c r="E1042" t="s">
        <v>181</v>
      </c>
      <c r="F1042">
        <v>-16898.2265625</v>
      </c>
      <c r="G1042">
        <v>-419.2783203125</v>
      </c>
    </row>
    <row r="1043" spans="1:7" x14ac:dyDescent="0.35">
      <c r="A1043" s="13">
        <v>45549</v>
      </c>
      <c r="B1043">
        <v>2024</v>
      </c>
      <c r="C1043" t="s">
        <v>181</v>
      </c>
      <c r="D1043">
        <v>2024</v>
      </c>
      <c r="E1043" t="s">
        <v>181</v>
      </c>
      <c r="F1043">
        <v>-19058.03515625</v>
      </c>
      <c r="G1043">
        <v>-1180.94970703125</v>
      </c>
    </row>
    <row r="1044" spans="1:7" x14ac:dyDescent="0.35">
      <c r="A1044" s="13">
        <v>45550</v>
      </c>
      <c r="B1044">
        <v>2024</v>
      </c>
      <c r="C1044" t="s">
        <v>2</v>
      </c>
      <c r="D1044">
        <v>2024</v>
      </c>
      <c r="E1044" t="s">
        <v>181</v>
      </c>
      <c r="F1044">
        <v>-17369.744140625</v>
      </c>
      <c r="G1044">
        <v>-1186.15185546875</v>
      </c>
    </row>
    <row r="1045" spans="1:7" x14ac:dyDescent="0.35">
      <c r="A1045" s="13">
        <v>45551</v>
      </c>
      <c r="B1045">
        <v>2024</v>
      </c>
      <c r="C1045" t="s">
        <v>2</v>
      </c>
      <c r="D1045">
        <v>2024</v>
      </c>
      <c r="E1045" t="s">
        <v>181</v>
      </c>
      <c r="F1045">
        <v>-28818.2734375</v>
      </c>
      <c r="G1045">
        <v>-1707.4794921875</v>
      </c>
    </row>
    <row r="1046" spans="1:7" x14ac:dyDescent="0.35">
      <c r="A1046" s="13">
        <v>45552</v>
      </c>
      <c r="B1046">
        <v>2024</v>
      </c>
      <c r="C1046" t="s">
        <v>2</v>
      </c>
      <c r="D1046">
        <v>2024</v>
      </c>
      <c r="E1046" t="s">
        <v>181</v>
      </c>
      <c r="F1046">
        <v>-40224.599609375</v>
      </c>
      <c r="G1046">
        <v>-618.1748046875</v>
      </c>
    </row>
    <row r="1047" spans="1:7" x14ac:dyDescent="0.35">
      <c r="A1047" s="13">
        <v>45553</v>
      </c>
      <c r="B1047">
        <v>2024</v>
      </c>
      <c r="C1047" t="s">
        <v>2</v>
      </c>
      <c r="D1047">
        <v>2024</v>
      </c>
      <c r="E1047" t="s">
        <v>181</v>
      </c>
      <c r="F1047">
        <v>-27569.630859375</v>
      </c>
      <c r="G1047">
        <v>-298.263671875</v>
      </c>
    </row>
    <row r="1048" spans="1:7" x14ac:dyDescent="0.35">
      <c r="A1048" s="13">
        <v>45554</v>
      </c>
      <c r="B1048">
        <v>2024</v>
      </c>
      <c r="C1048" t="s">
        <v>2</v>
      </c>
      <c r="D1048">
        <v>2024</v>
      </c>
      <c r="E1048" t="s">
        <v>181</v>
      </c>
      <c r="F1048">
        <v>-17207.498046875</v>
      </c>
      <c r="G1048">
        <v>-1332.8828125</v>
      </c>
    </row>
    <row r="1049" spans="1:7" x14ac:dyDescent="0.35">
      <c r="A1049" s="13">
        <v>45555</v>
      </c>
      <c r="B1049">
        <v>2024</v>
      </c>
      <c r="C1049" t="s">
        <v>2</v>
      </c>
      <c r="D1049">
        <v>2024</v>
      </c>
      <c r="E1049" t="s">
        <v>181</v>
      </c>
      <c r="F1049">
        <v>-14593.76171875</v>
      </c>
      <c r="G1049">
        <v>-592.4775390625</v>
      </c>
    </row>
    <row r="1050" spans="1:7" x14ac:dyDescent="0.35">
      <c r="A1050" s="13">
        <v>45556</v>
      </c>
      <c r="B1050">
        <v>2024</v>
      </c>
      <c r="C1050" t="s">
        <v>2</v>
      </c>
      <c r="D1050">
        <v>2024</v>
      </c>
      <c r="E1050" t="s">
        <v>181</v>
      </c>
      <c r="F1050">
        <v>-229.931640625</v>
      </c>
      <c r="G1050">
        <v>-1373.814453125</v>
      </c>
    </row>
    <row r="1051" spans="1:7" x14ac:dyDescent="0.35">
      <c r="A1051" s="13">
        <v>45557</v>
      </c>
      <c r="B1051">
        <v>2024</v>
      </c>
      <c r="C1051" t="s">
        <v>2</v>
      </c>
      <c r="D1051">
        <v>2024</v>
      </c>
      <c r="E1051" t="s">
        <v>181</v>
      </c>
      <c r="F1051">
        <v>-13538.7109375</v>
      </c>
      <c r="G1051">
        <v>1486.076171875</v>
      </c>
    </row>
    <row r="1052" spans="1:7" x14ac:dyDescent="0.35">
      <c r="A1052" s="13">
        <v>45558</v>
      </c>
      <c r="B1052">
        <v>2024</v>
      </c>
      <c r="C1052" t="s">
        <v>2</v>
      </c>
      <c r="D1052">
        <v>2024</v>
      </c>
      <c r="E1052" t="s">
        <v>181</v>
      </c>
      <c r="F1052">
        <v>78757.634765625</v>
      </c>
      <c r="G1052">
        <v>14720.474609375</v>
      </c>
    </row>
    <row r="1053" spans="1:7" x14ac:dyDescent="0.35">
      <c r="A1053" s="13">
        <v>45559</v>
      </c>
      <c r="B1053">
        <v>2024</v>
      </c>
      <c r="C1053" t="s">
        <v>2</v>
      </c>
      <c r="D1053">
        <v>2024</v>
      </c>
      <c r="E1053" t="s">
        <v>181</v>
      </c>
      <c r="F1053">
        <v>101137.314453125</v>
      </c>
      <c r="G1053">
        <v>13910.90625</v>
      </c>
    </row>
    <row r="1054" spans="1:7" x14ac:dyDescent="0.35">
      <c r="A1054" s="13">
        <v>45560</v>
      </c>
      <c r="B1054">
        <v>2024</v>
      </c>
      <c r="C1054" t="s">
        <v>2</v>
      </c>
      <c r="D1054">
        <v>2024</v>
      </c>
      <c r="E1054" t="s">
        <v>181</v>
      </c>
      <c r="F1054">
        <v>107378.060546875</v>
      </c>
      <c r="G1054">
        <v>3067.45263671875</v>
      </c>
    </row>
    <row r="1055" spans="1:7" x14ac:dyDescent="0.35">
      <c r="A1055" s="13">
        <v>45561</v>
      </c>
      <c r="B1055">
        <v>2024</v>
      </c>
      <c r="C1055" t="s">
        <v>2</v>
      </c>
      <c r="D1055">
        <v>2024</v>
      </c>
      <c r="E1055" t="s">
        <v>181</v>
      </c>
      <c r="F1055">
        <v>-6357.580078125</v>
      </c>
      <c r="G1055">
        <v>-2320.47314453125</v>
      </c>
    </row>
    <row r="1056" spans="1:7" x14ac:dyDescent="0.35">
      <c r="A1056" s="13">
        <v>45562</v>
      </c>
      <c r="B1056">
        <v>2024</v>
      </c>
      <c r="C1056" t="s">
        <v>2</v>
      </c>
      <c r="D1056">
        <v>2024</v>
      </c>
      <c r="E1056" t="s">
        <v>181</v>
      </c>
      <c r="F1056">
        <v>73706.61328125</v>
      </c>
      <c r="G1056">
        <v>1841.291015625</v>
      </c>
    </row>
    <row r="1057" spans="1:7" x14ac:dyDescent="0.35">
      <c r="A1057" s="13">
        <v>45563</v>
      </c>
      <c r="B1057">
        <v>2024</v>
      </c>
      <c r="C1057" t="s">
        <v>2</v>
      </c>
      <c r="D1057">
        <v>2024</v>
      </c>
      <c r="E1057" t="s">
        <v>181</v>
      </c>
      <c r="F1057">
        <v>105717.583984375</v>
      </c>
      <c r="G1057">
        <v>11.400390625</v>
      </c>
    </row>
    <row r="1058" spans="1:7" x14ac:dyDescent="0.35">
      <c r="A1058" s="13">
        <v>45564</v>
      </c>
      <c r="B1058">
        <v>2024</v>
      </c>
      <c r="C1058" t="s">
        <v>2</v>
      </c>
      <c r="D1058">
        <v>2024</v>
      </c>
      <c r="E1058" t="s">
        <v>181</v>
      </c>
      <c r="F1058">
        <v>-24352.21484375</v>
      </c>
      <c r="G1058">
        <v>833.375</v>
      </c>
    </row>
    <row r="1059" spans="1:7" x14ac:dyDescent="0.35">
      <c r="A1059" s="13">
        <v>45565</v>
      </c>
      <c r="B1059">
        <v>2024</v>
      </c>
      <c r="C1059" t="s">
        <v>2</v>
      </c>
      <c r="D1059">
        <v>2024</v>
      </c>
      <c r="E1059" t="s">
        <v>181</v>
      </c>
      <c r="F1059">
        <v>-29662.142578125</v>
      </c>
      <c r="G1059">
        <v>263.0380859375</v>
      </c>
    </row>
    <row r="1060" spans="1:7" x14ac:dyDescent="0.35">
      <c r="A1060" s="13">
        <v>45566</v>
      </c>
      <c r="B1060">
        <v>2024</v>
      </c>
      <c r="C1060" t="s">
        <v>2</v>
      </c>
      <c r="D1060">
        <v>2025</v>
      </c>
      <c r="E1060" t="s">
        <v>2</v>
      </c>
      <c r="F1060">
        <v>-31896.595703125</v>
      </c>
      <c r="G1060">
        <v>-57.201171875</v>
      </c>
    </row>
    <row r="1061" spans="1:7" x14ac:dyDescent="0.35">
      <c r="A1061" s="13">
        <v>45567</v>
      </c>
      <c r="B1061">
        <v>2024</v>
      </c>
      <c r="C1061" t="s">
        <v>2</v>
      </c>
      <c r="D1061">
        <v>2025</v>
      </c>
      <c r="E1061" t="s">
        <v>2</v>
      </c>
      <c r="F1061">
        <v>-50290.9765625</v>
      </c>
      <c r="G1061">
        <v>-411.537109375</v>
      </c>
    </row>
    <row r="1062" spans="1:7" x14ac:dyDescent="0.35">
      <c r="A1062" s="13">
        <v>45568</v>
      </c>
      <c r="B1062">
        <v>2024</v>
      </c>
      <c r="C1062" t="s">
        <v>2</v>
      </c>
      <c r="D1062">
        <v>2025</v>
      </c>
      <c r="E1062" t="s">
        <v>2</v>
      </c>
      <c r="F1062">
        <v>-43799.705078125</v>
      </c>
      <c r="G1062">
        <v>789.26123046875</v>
      </c>
    </row>
    <row r="1063" spans="1:7" x14ac:dyDescent="0.35">
      <c r="A1063" s="13">
        <v>45569</v>
      </c>
      <c r="B1063">
        <v>2024</v>
      </c>
      <c r="C1063" t="s">
        <v>2</v>
      </c>
      <c r="D1063">
        <v>2025</v>
      </c>
      <c r="E1063" t="s">
        <v>2</v>
      </c>
      <c r="F1063">
        <v>-42571.5859375</v>
      </c>
      <c r="G1063">
        <v>-1234.47216796875</v>
      </c>
    </row>
    <row r="1064" spans="1:7" x14ac:dyDescent="0.35">
      <c r="A1064" s="13">
        <v>45570</v>
      </c>
      <c r="B1064">
        <v>2024</v>
      </c>
      <c r="C1064" t="s">
        <v>2</v>
      </c>
      <c r="D1064">
        <v>2025</v>
      </c>
      <c r="E1064" t="s">
        <v>2</v>
      </c>
      <c r="F1064">
        <v>-51119.083984375</v>
      </c>
      <c r="G1064">
        <v>-3042.0126953125</v>
      </c>
    </row>
    <row r="1065" spans="1:7" x14ac:dyDescent="0.35">
      <c r="A1065" s="13">
        <v>45571</v>
      </c>
      <c r="B1065">
        <v>2024</v>
      </c>
      <c r="C1065" t="s">
        <v>2</v>
      </c>
      <c r="D1065">
        <v>2025</v>
      </c>
      <c r="E1065" t="s">
        <v>2</v>
      </c>
      <c r="F1065">
        <v>-33957.353515625</v>
      </c>
      <c r="G1065">
        <v>-1217.3251953125</v>
      </c>
    </row>
    <row r="1066" spans="1:7" x14ac:dyDescent="0.35">
      <c r="A1066" s="13">
        <v>45572</v>
      </c>
      <c r="B1066">
        <v>2024</v>
      </c>
      <c r="C1066" t="s">
        <v>2</v>
      </c>
      <c r="D1066">
        <v>2025</v>
      </c>
      <c r="E1066" t="s">
        <v>2</v>
      </c>
      <c r="F1066">
        <v>-45864.8125</v>
      </c>
      <c r="G1066">
        <v>-2564.966796875</v>
      </c>
    </row>
    <row r="1067" spans="1:7" x14ac:dyDescent="0.35">
      <c r="A1067" s="13">
        <v>45573</v>
      </c>
      <c r="B1067">
        <v>2024</v>
      </c>
      <c r="C1067" t="s">
        <v>2</v>
      </c>
      <c r="D1067">
        <v>2025</v>
      </c>
      <c r="E1067" t="s">
        <v>2</v>
      </c>
      <c r="F1067">
        <v>-32359.931640625</v>
      </c>
      <c r="G1067">
        <v>-968.7021484375</v>
      </c>
    </row>
    <row r="1068" spans="1:7" x14ac:dyDescent="0.35">
      <c r="A1068" s="13">
        <v>45574</v>
      </c>
      <c r="B1068">
        <v>2024</v>
      </c>
      <c r="C1068" t="s">
        <v>2</v>
      </c>
      <c r="D1068">
        <v>2025</v>
      </c>
      <c r="E1068" t="s">
        <v>2</v>
      </c>
      <c r="F1068">
        <v>-15176.478515625</v>
      </c>
      <c r="G1068">
        <v>389.326171875</v>
      </c>
    </row>
    <row r="1069" spans="1:7" x14ac:dyDescent="0.35">
      <c r="A1069" s="13">
        <v>45575</v>
      </c>
      <c r="B1069">
        <v>2024</v>
      </c>
      <c r="C1069" t="s">
        <v>2</v>
      </c>
      <c r="D1069">
        <v>2025</v>
      </c>
      <c r="E1069" t="s">
        <v>2</v>
      </c>
      <c r="F1069">
        <v>-9229.34375</v>
      </c>
      <c r="G1069">
        <v>-600.46044921875</v>
      </c>
    </row>
    <row r="1070" spans="1:7" x14ac:dyDescent="0.35">
      <c r="A1070" s="13">
        <v>45576</v>
      </c>
      <c r="B1070">
        <v>2024</v>
      </c>
      <c r="C1070" t="s">
        <v>2</v>
      </c>
      <c r="D1070">
        <v>2025</v>
      </c>
      <c r="E1070" t="s">
        <v>2</v>
      </c>
      <c r="F1070">
        <v>-16998.5</v>
      </c>
      <c r="G1070">
        <v>-798.71923828125</v>
      </c>
    </row>
    <row r="1071" spans="1:7" x14ac:dyDescent="0.35">
      <c r="A1071" s="13">
        <v>45577</v>
      </c>
      <c r="B1071">
        <v>2024</v>
      </c>
      <c r="C1071" t="s">
        <v>2</v>
      </c>
      <c r="D1071">
        <v>2025</v>
      </c>
      <c r="E1071" t="s">
        <v>2</v>
      </c>
      <c r="F1071">
        <v>-6006.775390625</v>
      </c>
      <c r="G1071">
        <v>-287.89453125</v>
      </c>
    </row>
    <row r="1072" spans="1:7" x14ac:dyDescent="0.35">
      <c r="A1072" s="13">
        <v>45578</v>
      </c>
      <c r="B1072">
        <v>2024</v>
      </c>
      <c r="C1072" t="s">
        <v>2</v>
      </c>
      <c r="D1072">
        <v>2025</v>
      </c>
      <c r="E1072" t="s">
        <v>2</v>
      </c>
      <c r="F1072">
        <v>307.78515625</v>
      </c>
      <c r="G1072">
        <v>-1435.2421875</v>
      </c>
    </row>
    <row r="1073" spans="1:7" x14ac:dyDescent="0.35">
      <c r="A1073" s="13">
        <v>45579</v>
      </c>
      <c r="B1073">
        <v>2024</v>
      </c>
      <c r="C1073" t="s">
        <v>2</v>
      </c>
      <c r="D1073">
        <v>2025</v>
      </c>
      <c r="E1073" t="s">
        <v>2</v>
      </c>
      <c r="F1073">
        <v>-10295.88671875</v>
      </c>
      <c r="G1073">
        <v>-2128.7470703125</v>
      </c>
    </row>
    <row r="1074" spans="1:7" x14ac:dyDescent="0.35">
      <c r="A1074" s="13">
        <v>45580</v>
      </c>
      <c r="B1074">
        <v>2024</v>
      </c>
      <c r="C1074" t="s">
        <v>2</v>
      </c>
      <c r="D1074">
        <v>2025</v>
      </c>
      <c r="E1074" t="s">
        <v>2</v>
      </c>
      <c r="F1074">
        <v>2609.47265625</v>
      </c>
      <c r="G1074">
        <v>-393.3056640625</v>
      </c>
    </row>
    <row r="1075" spans="1:7" x14ac:dyDescent="0.35">
      <c r="A1075" s="13">
        <v>45581</v>
      </c>
      <c r="B1075">
        <v>2024</v>
      </c>
      <c r="C1075" t="s">
        <v>2</v>
      </c>
      <c r="D1075">
        <v>2025</v>
      </c>
      <c r="E1075" t="s">
        <v>2</v>
      </c>
      <c r="F1075">
        <v>-3836.775390625</v>
      </c>
      <c r="G1075">
        <v>-10.91845703125</v>
      </c>
    </row>
    <row r="1076" spans="1:7" x14ac:dyDescent="0.35">
      <c r="A1076" s="13">
        <v>45582</v>
      </c>
      <c r="B1076">
        <v>2024</v>
      </c>
      <c r="C1076" t="s">
        <v>2</v>
      </c>
      <c r="D1076">
        <v>2025</v>
      </c>
      <c r="E1076" t="s">
        <v>2</v>
      </c>
      <c r="F1076">
        <v>5833.59375</v>
      </c>
      <c r="G1076">
        <v>-414.55712890625</v>
      </c>
    </row>
    <row r="1077" spans="1:7" x14ac:dyDescent="0.35">
      <c r="A1077" s="13">
        <v>45583</v>
      </c>
      <c r="B1077">
        <v>2024</v>
      </c>
      <c r="C1077" t="s">
        <v>2</v>
      </c>
      <c r="D1077">
        <v>2025</v>
      </c>
      <c r="E1077" t="s">
        <v>2</v>
      </c>
      <c r="F1077">
        <v>5920.453125</v>
      </c>
      <c r="G1077">
        <v>272.66796875</v>
      </c>
    </row>
    <row r="1078" spans="1:7" x14ac:dyDescent="0.35">
      <c r="A1078" s="13">
        <v>45584</v>
      </c>
      <c r="B1078">
        <v>2024</v>
      </c>
      <c r="C1078" t="s">
        <v>2</v>
      </c>
      <c r="D1078">
        <v>2025</v>
      </c>
      <c r="E1078" t="s">
        <v>2</v>
      </c>
      <c r="F1078">
        <v>-4306.791015625</v>
      </c>
      <c r="G1078">
        <v>-1621.2744140625</v>
      </c>
    </row>
    <row r="1079" spans="1:7" x14ac:dyDescent="0.35">
      <c r="A1079" s="13">
        <v>45585</v>
      </c>
      <c r="B1079">
        <v>2024</v>
      </c>
      <c r="C1079" t="s">
        <v>2</v>
      </c>
      <c r="D1079">
        <v>2025</v>
      </c>
      <c r="E1079" t="s">
        <v>2</v>
      </c>
      <c r="F1079">
        <v>-6450.107421875</v>
      </c>
      <c r="G1079">
        <v>-617.7919921875</v>
      </c>
    </row>
    <row r="1080" spans="1:7" x14ac:dyDescent="0.35">
      <c r="A1080" s="13">
        <v>45586</v>
      </c>
      <c r="B1080">
        <v>2024</v>
      </c>
      <c r="C1080" t="s">
        <v>2</v>
      </c>
      <c r="D1080">
        <v>2025</v>
      </c>
      <c r="E1080" t="s">
        <v>2</v>
      </c>
      <c r="F1080">
        <v>690.50390625</v>
      </c>
      <c r="G1080">
        <v>552.69775390625</v>
      </c>
    </row>
    <row r="1081" spans="1:7" x14ac:dyDescent="0.35">
      <c r="A1081" s="13">
        <v>45587</v>
      </c>
      <c r="B1081">
        <v>2024</v>
      </c>
      <c r="C1081" t="s">
        <v>2</v>
      </c>
      <c r="D1081">
        <v>2025</v>
      </c>
      <c r="E1081" t="s">
        <v>2</v>
      </c>
      <c r="F1081">
        <v>-9883.974609375</v>
      </c>
      <c r="G1081">
        <v>-1050.287109375</v>
      </c>
    </row>
    <row r="1082" spans="1:7" x14ac:dyDescent="0.35">
      <c r="A1082" s="13">
        <v>45588</v>
      </c>
      <c r="B1082">
        <v>2024</v>
      </c>
      <c r="C1082" t="s">
        <v>2</v>
      </c>
      <c r="D1082">
        <v>2025</v>
      </c>
      <c r="E1082" t="s">
        <v>2</v>
      </c>
      <c r="F1082">
        <v>12109.876953125</v>
      </c>
      <c r="G1082">
        <v>1289.03662109375</v>
      </c>
    </row>
    <row r="1083" spans="1:7" x14ac:dyDescent="0.35">
      <c r="A1083" s="13">
        <v>45589</v>
      </c>
      <c r="B1083">
        <v>2024</v>
      </c>
      <c r="C1083" t="s">
        <v>2</v>
      </c>
      <c r="D1083">
        <v>2025</v>
      </c>
      <c r="E1083" t="s">
        <v>2</v>
      </c>
      <c r="F1083">
        <v>-28215.328125</v>
      </c>
      <c r="G1083">
        <v>-3098.9091796875</v>
      </c>
    </row>
    <row r="1084" spans="1:7" x14ac:dyDescent="0.35">
      <c r="A1084" s="13">
        <v>45590</v>
      </c>
      <c r="B1084">
        <v>2024</v>
      </c>
      <c r="C1084" t="s">
        <v>2</v>
      </c>
      <c r="D1084">
        <v>2025</v>
      </c>
      <c r="E1084" t="s">
        <v>2</v>
      </c>
      <c r="F1084">
        <v>24761.958984375</v>
      </c>
      <c r="G1084">
        <v>2253.33447265625</v>
      </c>
    </row>
    <row r="1085" spans="1:7" x14ac:dyDescent="0.35">
      <c r="A1085" s="13">
        <v>45591</v>
      </c>
      <c r="B1085">
        <v>2024</v>
      </c>
      <c r="C1085" t="s">
        <v>2</v>
      </c>
      <c r="D1085">
        <v>2025</v>
      </c>
      <c r="E1085" t="s">
        <v>2</v>
      </c>
      <c r="F1085">
        <v>-20571.1875</v>
      </c>
      <c r="G1085">
        <v>-918.60107421875</v>
      </c>
    </row>
    <row r="1086" spans="1:7" x14ac:dyDescent="0.35">
      <c r="A1086" s="13">
        <v>45592</v>
      </c>
      <c r="B1086">
        <v>2024</v>
      </c>
      <c r="C1086" t="s">
        <v>2</v>
      </c>
      <c r="D1086">
        <v>2025</v>
      </c>
      <c r="E1086" t="s">
        <v>2</v>
      </c>
      <c r="F1086">
        <v>-24840.177734375</v>
      </c>
      <c r="G1086">
        <v>-2149.6689453125</v>
      </c>
    </row>
    <row r="1087" spans="1:7" x14ac:dyDescent="0.35">
      <c r="A1087" s="13">
        <v>45593</v>
      </c>
      <c r="B1087">
        <v>2024</v>
      </c>
      <c r="C1087" t="s">
        <v>2</v>
      </c>
      <c r="D1087">
        <v>2025</v>
      </c>
      <c r="E1087" t="s">
        <v>2</v>
      </c>
      <c r="F1087">
        <v>4316.8203125</v>
      </c>
      <c r="G1087">
        <v>439.3408203125</v>
      </c>
    </row>
    <row r="1088" spans="1:7" x14ac:dyDescent="0.35">
      <c r="A1088" s="13">
        <v>45594</v>
      </c>
      <c r="B1088">
        <v>2024</v>
      </c>
      <c r="C1088" t="s">
        <v>2</v>
      </c>
      <c r="D1088">
        <v>2025</v>
      </c>
      <c r="E1088" t="s">
        <v>2</v>
      </c>
      <c r="F1088">
        <v>38947.53125</v>
      </c>
      <c r="G1088">
        <v>2726.3671875</v>
      </c>
    </row>
    <row r="1089" spans="1:7" x14ac:dyDescent="0.35">
      <c r="A1089" s="13">
        <v>45595</v>
      </c>
      <c r="B1089">
        <v>2024</v>
      </c>
      <c r="C1089" t="s">
        <v>2</v>
      </c>
      <c r="D1089">
        <v>2025</v>
      </c>
      <c r="E1089" t="s">
        <v>2</v>
      </c>
      <c r="F1089">
        <v>-5973.884765625</v>
      </c>
      <c r="G1089">
        <v>-2092.931640625</v>
      </c>
    </row>
    <row r="1090" spans="1:7" x14ac:dyDescent="0.35">
      <c r="A1090" s="13">
        <v>45596</v>
      </c>
      <c r="B1090">
        <v>2024</v>
      </c>
      <c r="C1090" t="s">
        <v>2</v>
      </c>
      <c r="D1090">
        <v>2025</v>
      </c>
      <c r="E1090" t="s">
        <v>2</v>
      </c>
      <c r="F1090">
        <v>4441.12890625</v>
      </c>
      <c r="G1090">
        <v>-547.6298828125</v>
      </c>
    </row>
    <row r="1091" spans="1:7" x14ac:dyDescent="0.35">
      <c r="A1091" s="13">
        <v>45597</v>
      </c>
      <c r="B1091">
        <v>2024</v>
      </c>
      <c r="C1091" t="s">
        <v>2</v>
      </c>
      <c r="D1091">
        <v>2025</v>
      </c>
      <c r="E1091" t="s">
        <v>2</v>
      </c>
      <c r="F1091">
        <v>-4900.2265625</v>
      </c>
      <c r="G1091">
        <v>-32.1796875</v>
      </c>
    </row>
    <row r="1092" spans="1:7" x14ac:dyDescent="0.35">
      <c r="A1092" s="13">
        <v>45598</v>
      </c>
      <c r="B1092">
        <v>2024</v>
      </c>
      <c r="C1092" t="s">
        <v>2</v>
      </c>
      <c r="D1092">
        <v>2025</v>
      </c>
      <c r="E1092" t="s">
        <v>2</v>
      </c>
      <c r="F1092">
        <v>-19683.0078125</v>
      </c>
      <c r="G1092">
        <v>-1987.95458984375</v>
      </c>
    </row>
    <row r="1093" spans="1:7" x14ac:dyDescent="0.35">
      <c r="A1093" s="13">
        <v>45599</v>
      </c>
      <c r="B1093">
        <v>2024</v>
      </c>
      <c r="C1093" t="s">
        <v>2</v>
      </c>
      <c r="D1093">
        <v>2025</v>
      </c>
      <c r="E1093" t="s">
        <v>2</v>
      </c>
      <c r="F1093">
        <v>-3801.388671875</v>
      </c>
      <c r="G1093">
        <v>191.76318359375</v>
      </c>
    </row>
    <row r="1094" spans="1:7" x14ac:dyDescent="0.35">
      <c r="A1094" s="13">
        <v>45600</v>
      </c>
      <c r="B1094">
        <v>2024</v>
      </c>
      <c r="C1094" t="s">
        <v>2</v>
      </c>
      <c r="D1094">
        <v>2025</v>
      </c>
      <c r="E1094" t="s">
        <v>2</v>
      </c>
      <c r="F1094">
        <v>24785.333984375</v>
      </c>
      <c r="G1094">
        <v>1656.78515625</v>
      </c>
    </row>
    <row r="1095" spans="1:7" x14ac:dyDescent="0.35">
      <c r="A1095" s="13">
        <v>45601</v>
      </c>
      <c r="B1095">
        <v>2024</v>
      </c>
      <c r="C1095" t="s">
        <v>2</v>
      </c>
      <c r="D1095">
        <v>2025</v>
      </c>
      <c r="E1095" t="s">
        <v>2</v>
      </c>
      <c r="F1095">
        <v>4672.146484375</v>
      </c>
      <c r="G1095">
        <v>-642.505859375</v>
      </c>
    </row>
    <row r="1096" spans="1:7" x14ac:dyDescent="0.35">
      <c r="A1096" s="13">
        <v>45602</v>
      </c>
      <c r="B1096">
        <v>2024</v>
      </c>
      <c r="C1096" t="s">
        <v>2</v>
      </c>
      <c r="D1096">
        <v>2025</v>
      </c>
      <c r="E1096" t="s">
        <v>2</v>
      </c>
      <c r="F1096">
        <v>57109.30859375</v>
      </c>
      <c r="G1096">
        <v>15944.81396484375</v>
      </c>
    </row>
    <row r="1097" spans="1:7" x14ac:dyDescent="0.35">
      <c r="A1097" s="13">
        <v>45603</v>
      </c>
      <c r="B1097">
        <v>2024</v>
      </c>
      <c r="C1097" t="s">
        <v>2</v>
      </c>
      <c r="D1097">
        <v>2025</v>
      </c>
      <c r="E1097" t="s">
        <v>2</v>
      </c>
      <c r="F1097">
        <v>-2959.533203125</v>
      </c>
      <c r="G1097">
        <v>-1105.310546875</v>
      </c>
    </row>
    <row r="1098" spans="1:7" x14ac:dyDescent="0.35">
      <c r="A1098" s="13">
        <v>45604</v>
      </c>
      <c r="B1098">
        <v>2024</v>
      </c>
      <c r="C1098" t="s">
        <v>2</v>
      </c>
      <c r="D1098">
        <v>2025</v>
      </c>
      <c r="E1098" t="s">
        <v>2</v>
      </c>
      <c r="F1098">
        <v>12478.03515625</v>
      </c>
      <c r="G1098">
        <v>585.98779296875</v>
      </c>
    </row>
    <row r="1099" spans="1:7" x14ac:dyDescent="0.35">
      <c r="A1099" s="13">
        <v>45605</v>
      </c>
      <c r="B1099">
        <v>2024</v>
      </c>
      <c r="C1099" t="s">
        <v>2</v>
      </c>
      <c r="D1099">
        <v>2025</v>
      </c>
      <c r="E1099" t="s">
        <v>2</v>
      </c>
      <c r="F1099">
        <v>-7881.904296875</v>
      </c>
      <c r="G1099">
        <v>-777.31396484375</v>
      </c>
    </row>
    <row r="1100" spans="1:7" x14ac:dyDescent="0.35">
      <c r="A1100" s="13">
        <v>45606</v>
      </c>
      <c r="B1100">
        <v>2024</v>
      </c>
      <c r="C1100" t="s">
        <v>2</v>
      </c>
      <c r="D1100">
        <v>2025</v>
      </c>
      <c r="E1100" t="s">
        <v>2</v>
      </c>
      <c r="F1100">
        <v>52615.763671875</v>
      </c>
      <c r="G1100">
        <v>3735.74072265625</v>
      </c>
    </row>
    <row r="1101" spans="1:7" x14ac:dyDescent="0.35">
      <c r="A1101" s="13">
        <v>45607</v>
      </c>
      <c r="B1101">
        <v>2024</v>
      </c>
      <c r="C1101" t="s">
        <v>2</v>
      </c>
      <c r="D1101">
        <v>2025</v>
      </c>
      <c r="E1101" t="s">
        <v>2</v>
      </c>
      <c r="F1101">
        <v>36256</v>
      </c>
      <c r="G1101">
        <v>-250.4794921875</v>
      </c>
    </row>
    <row r="1102" spans="1:7" x14ac:dyDescent="0.35">
      <c r="A1102" s="13">
        <v>45608</v>
      </c>
      <c r="B1102">
        <v>2024</v>
      </c>
      <c r="C1102" t="s">
        <v>2</v>
      </c>
      <c r="D1102">
        <v>2025</v>
      </c>
      <c r="E1102" t="s">
        <v>2</v>
      </c>
      <c r="F1102">
        <v>-27067.322265625</v>
      </c>
      <c r="G1102">
        <v>-1838.1435546875</v>
      </c>
    </row>
    <row r="1103" spans="1:7" x14ac:dyDescent="0.35">
      <c r="A1103" s="13">
        <v>45609</v>
      </c>
      <c r="B1103">
        <v>2024</v>
      </c>
      <c r="C1103" t="s">
        <v>2</v>
      </c>
      <c r="D1103">
        <v>2025</v>
      </c>
      <c r="E1103" t="s">
        <v>2</v>
      </c>
      <c r="F1103">
        <v>-44691.65625</v>
      </c>
      <c r="G1103">
        <v>-4134.470703125</v>
      </c>
    </row>
    <row r="1104" spans="1:7" x14ac:dyDescent="0.35">
      <c r="A1104" s="13">
        <v>45610</v>
      </c>
      <c r="B1104">
        <v>2024</v>
      </c>
      <c r="C1104" t="s">
        <v>2</v>
      </c>
      <c r="D1104">
        <v>2025</v>
      </c>
      <c r="E1104" t="s">
        <v>2</v>
      </c>
      <c r="F1104">
        <v>105877.072265625</v>
      </c>
      <c r="G1104">
        <v>9325.3603515625</v>
      </c>
    </row>
    <row r="1105" spans="1:7" x14ac:dyDescent="0.35">
      <c r="A1105" s="13">
        <v>45611</v>
      </c>
      <c r="B1105">
        <v>2024</v>
      </c>
      <c r="C1105" t="s">
        <v>2</v>
      </c>
      <c r="D1105">
        <v>2025</v>
      </c>
      <c r="E1105" t="s">
        <v>2</v>
      </c>
      <c r="F1105">
        <v>18352.763671875</v>
      </c>
      <c r="G1105">
        <v>-678.0537109375</v>
      </c>
    </row>
    <row r="1106" spans="1:7" x14ac:dyDescent="0.35">
      <c r="A1106" s="13">
        <v>45612</v>
      </c>
      <c r="B1106">
        <v>2024</v>
      </c>
      <c r="C1106" t="s">
        <v>2</v>
      </c>
      <c r="D1106">
        <v>2025</v>
      </c>
      <c r="E1106" t="s">
        <v>2</v>
      </c>
      <c r="F1106">
        <v>-18110.806640625</v>
      </c>
      <c r="G1106">
        <v>-2765.7255859375</v>
      </c>
    </row>
    <row r="1107" spans="1:7" x14ac:dyDescent="0.35">
      <c r="A1107" s="13">
        <v>45613</v>
      </c>
      <c r="B1107">
        <v>2024</v>
      </c>
      <c r="C1107" t="s">
        <v>2</v>
      </c>
      <c r="D1107">
        <v>2025</v>
      </c>
      <c r="E1107" t="s">
        <v>2</v>
      </c>
      <c r="F1107">
        <v>-9263.759765625</v>
      </c>
      <c r="G1107">
        <v>-534.27099609375</v>
      </c>
    </row>
    <row r="1108" spans="1:7" x14ac:dyDescent="0.35">
      <c r="A1108" s="13">
        <v>45614</v>
      </c>
      <c r="B1108">
        <v>2024</v>
      </c>
      <c r="C1108" t="s">
        <v>2</v>
      </c>
      <c r="D1108">
        <v>2025</v>
      </c>
      <c r="E1108" t="s">
        <v>2</v>
      </c>
      <c r="F1108">
        <v>-18538.103515625</v>
      </c>
      <c r="G1108">
        <v>477.39013671875</v>
      </c>
    </row>
    <row r="1109" spans="1:7" x14ac:dyDescent="0.35">
      <c r="A1109" s="13">
        <v>45615</v>
      </c>
      <c r="B1109">
        <v>2024</v>
      </c>
      <c r="C1109" t="s">
        <v>2</v>
      </c>
      <c r="D1109">
        <v>2025</v>
      </c>
      <c r="E1109" t="s">
        <v>2</v>
      </c>
      <c r="F1109">
        <v>-12626.0234375</v>
      </c>
      <c r="G1109">
        <v>1596.68505859375</v>
      </c>
    </row>
    <row r="1110" spans="1:7" x14ac:dyDescent="0.35">
      <c r="A1110" s="13">
        <v>45616</v>
      </c>
      <c r="B1110">
        <v>2024</v>
      </c>
      <c r="C1110" t="s">
        <v>2</v>
      </c>
      <c r="D1110">
        <v>2025</v>
      </c>
      <c r="E1110" t="s">
        <v>2</v>
      </c>
      <c r="F1110">
        <v>-26151.193359375</v>
      </c>
      <c r="G1110">
        <v>-673.89990234375</v>
      </c>
    </row>
    <row r="1111" spans="1:7" x14ac:dyDescent="0.35">
      <c r="A1111" s="13">
        <v>45617</v>
      </c>
      <c r="B1111">
        <v>2024</v>
      </c>
      <c r="C1111" t="s">
        <v>2</v>
      </c>
      <c r="D1111">
        <v>2025</v>
      </c>
      <c r="E1111" t="s">
        <v>2</v>
      </c>
      <c r="F1111">
        <v>-18327.76953125</v>
      </c>
      <c r="G1111">
        <v>-1332.0224609375</v>
      </c>
    </row>
    <row r="1112" spans="1:7" x14ac:dyDescent="0.35">
      <c r="A1112" s="13">
        <v>45618</v>
      </c>
      <c r="B1112">
        <v>2024</v>
      </c>
      <c r="C1112" t="s">
        <v>2</v>
      </c>
      <c r="D1112">
        <v>2025</v>
      </c>
      <c r="E1112" t="s">
        <v>2</v>
      </c>
      <c r="F1112">
        <v>-2678.115234375</v>
      </c>
      <c r="G1112">
        <v>2440.74072265625</v>
      </c>
    </row>
    <row r="1113" spans="1:7" x14ac:dyDescent="0.35">
      <c r="A1113" s="13">
        <v>45619</v>
      </c>
      <c r="B1113">
        <v>2024</v>
      </c>
      <c r="C1113" t="s">
        <v>2</v>
      </c>
      <c r="D1113">
        <v>2025</v>
      </c>
      <c r="E1113" t="s">
        <v>2</v>
      </c>
      <c r="F1113">
        <v>866.23046875</v>
      </c>
      <c r="G1113">
        <v>550.1181640625</v>
      </c>
    </row>
    <row r="1114" spans="1:7" x14ac:dyDescent="0.35">
      <c r="A1114" s="13">
        <v>45620</v>
      </c>
      <c r="B1114">
        <v>2024</v>
      </c>
      <c r="C1114" t="s">
        <v>2</v>
      </c>
      <c r="D1114">
        <v>2025</v>
      </c>
      <c r="E1114" t="s">
        <v>2</v>
      </c>
      <c r="F1114">
        <v>-19243.630859375</v>
      </c>
      <c r="G1114">
        <v>-2831.77587890625</v>
      </c>
    </row>
    <row r="1115" spans="1:7" x14ac:dyDescent="0.35">
      <c r="A1115" s="13">
        <v>45621</v>
      </c>
      <c r="B1115">
        <v>2024</v>
      </c>
      <c r="C1115" t="s">
        <v>2</v>
      </c>
      <c r="D1115">
        <v>2025</v>
      </c>
      <c r="E1115" t="s">
        <v>2</v>
      </c>
      <c r="F1115">
        <v>-548.2890625</v>
      </c>
      <c r="G1115">
        <v>1618.2333984375</v>
      </c>
    </row>
    <row r="1116" spans="1:7" x14ac:dyDescent="0.35">
      <c r="A1116" s="13">
        <v>45622</v>
      </c>
      <c r="B1116">
        <v>2024</v>
      </c>
      <c r="C1116" t="s">
        <v>2</v>
      </c>
      <c r="D1116">
        <v>2025</v>
      </c>
      <c r="E1116" t="s">
        <v>2</v>
      </c>
      <c r="F1116">
        <v>32573.4375</v>
      </c>
      <c r="G1116">
        <v>137.14306640625</v>
      </c>
    </row>
    <row r="1117" spans="1:7" x14ac:dyDescent="0.35">
      <c r="A1117" s="13">
        <v>45623</v>
      </c>
      <c r="B1117">
        <v>2024</v>
      </c>
      <c r="C1117" t="s">
        <v>2</v>
      </c>
      <c r="D1117">
        <v>2025</v>
      </c>
      <c r="E1117" t="s">
        <v>2</v>
      </c>
      <c r="F1117">
        <v>-30536.50390625</v>
      </c>
      <c r="G1117">
        <v>-3104.9384765625</v>
      </c>
    </row>
    <row r="1118" spans="1:7" x14ac:dyDescent="0.35">
      <c r="A1118" s="13">
        <v>45624</v>
      </c>
      <c r="B1118">
        <v>2024</v>
      </c>
      <c r="C1118" t="s">
        <v>2</v>
      </c>
      <c r="D1118">
        <v>2025</v>
      </c>
      <c r="E1118" t="s">
        <v>2</v>
      </c>
      <c r="F1118">
        <v>131754.2421875</v>
      </c>
      <c r="G1118">
        <v>-1439.4716796875</v>
      </c>
    </row>
    <row r="1119" spans="1:7" x14ac:dyDescent="0.35">
      <c r="A1119" s="13">
        <v>45625</v>
      </c>
      <c r="B1119">
        <v>2024</v>
      </c>
      <c r="C1119" t="s">
        <v>2</v>
      </c>
      <c r="D1119">
        <v>2025</v>
      </c>
      <c r="E1119" t="s">
        <v>2</v>
      </c>
      <c r="F1119">
        <v>3251.30078125</v>
      </c>
      <c r="G1119">
        <v>0</v>
      </c>
    </row>
    <row r="1120" spans="1:7" x14ac:dyDescent="0.35">
      <c r="A1120" s="13">
        <v>45626</v>
      </c>
      <c r="B1120">
        <v>2024</v>
      </c>
      <c r="C1120" t="s">
        <v>2</v>
      </c>
      <c r="D1120">
        <v>2025</v>
      </c>
      <c r="E1120" t="s">
        <v>2</v>
      </c>
      <c r="F1120">
        <v>11075.494140625</v>
      </c>
      <c r="G1120">
        <v>0</v>
      </c>
    </row>
    <row r="1121" spans="1:7" x14ac:dyDescent="0.35">
      <c r="A1121" s="13">
        <v>45627</v>
      </c>
      <c r="B1121">
        <v>2024</v>
      </c>
      <c r="C1121" t="s">
        <v>2</v>
      </c>
      <c r="D1121">
        <v>2025</v>
      </c>
      <c r="E1121" t="s">
        <v>2</v>
      </c>
      <c r="F1121">
        <v>11762.53515625</v>
      </c>
      <c r="G1121">
        <v>0</v>
      </c>
    </row>
    <row r="1122" spans="1:7" x14ac:dyDescent="0.35">
      <c r="A1122" s="13">
        <v>45628</v>
      </c>
      <c r="B1122">
        <v>2024</v>
      </c>
      <c r="C1122" t="s">
        <v>2</v>
      </c>
      <c r="D1122">
        <v>2025</v>
      </c>
      <c r="E1122" t="s">
        <v>2</v>
      </c>
      <c r="F1122">
        <v>-22756.712890625</v>
      </c>
      <c r="G1122">
        <v>0</v>
      </c>
    </row>
    <row r="1123" spans="1:7" x14ac:dyDescent="0.35">
      <c r="A1123" s="13">
        <v>45629</v>
      </c>
      <c r="B1123">
        <v>2024</v>
      </c>
      <c r="C1123" t="s">
        <v>2</v>
      </c>
      <c r="D1123">
        <v>2025</v>
      </c>
      <c r="E1123" t="s">
        <v>2</v>
      </c>
      <c r="F1123">
        <v>-33999.11328125</v>
      </c>
      <c r="G1123">
        <v>0</v>
      </c>
    </row>
    <row r="1124" spans="1:7" x14ac:dyDescent="0.35">
      <c r="A1124" s="13">
        <v>45630</v>
      </c>
      <c r="B1124">
        <v>2024</v>
      </c>
      <c r="C1124" t="s">
        <v>2</v>
      </c>
      <c r="D1124">
        <v>2025</v>
      </c>
      <c r="E1124" t="s">
        <v>2</v>
      </c>
      <c r="F1124">
        <v>-50419.26953125</v>
      </c>
      <c r="G1124">
        <v>0</v>
      </c>
    </row>
    <row r="1125" spans="1:7" x14ac:dyDescent="0.35">
      <c r="A1125" s="13">
        <v>45631</v>
      </c>
      <c r="B1125">
        <v>2024</v>
      </c>
      <c r="C1125" t="s">
        <v>2</v>
      </c>
      <c r="D1125">
        <v>2025</v>
      </c>
      <c r="E1125" t="s">
        <v>2</v>
      </c>
      <c r="F1125">
        <v>52434.359375</v>
      </c>
      <c r="G1125">
        <v>0</v>
      </c>
    </row>
    <row r="1126" spans="1:7" x14ac:dyDescent="0.35">
      <c r="A1126" s="13">
        <v>45632</v>
      </c>
      <c r="B1126">
        <v>2024</v>
      </c>
      <c r="C1126" t="s">
        <v>2</v>
      </c>
      <c r="D1126">
        <v>2025</v>
      </c>
      <c r="E1126" t="s">
        <v>2</v>
      </c>
      <c r="F1126">
        <v>-67741.724609375</v>
      </c>
      <c r="G1126">
        <v>0</v>
      </c>
    </row>
    <row r="1127" spans="1:7" x14ac:dyDescent="0.35">
      <c r="A1127" s="13">
        <v>45633</v>
      </c>
      <c r="B1127">
        <v>2024</v>
      </c>
      <c r="C1127" t="s">
        <v>2</v>
      </c>
      <c r="D1127">
        <v>2025</v>
      </c>
      <c r="E1127" t="s">
        <v>2</v>
      </c>
      <c r="F1127">
        <v>-34890.8828125</v>
      </c>
      <c r="G1127">
        <v>0</v>
      </c>
    </row>
    <row r="1128" spans="1:7" x14ac:dyDescent="0.35">
      <c r="A1128" s="13">
        <v>45634</v>
      </c>
      <c r="B1128">
        <v>2024</v>
      </c>
      <c r="C1128" t="s">
        <v>2</v>
      </c>
      <c r="D1128">
        <v>2025</v>
      </c>
      <c r="E1128" t="s">
        <v>2</v>
      </c>
      <c r="F1128">
        <v>13191.701171875</v>
      </c>
      <c r="G1128">
        <v>0</v>
      </c>
    </row>
    <row r="1129" spans="1:7" x14ac:dyDescent="0.35">
      <c r="A1129" s="13">
        <v>45635</v>
      </c>
      <c r="B1129">
        <v>2024</v>
      </c>
      <c r="C1129" t="s">
        <v>2</v>
      </c>
      <c r="D1129">
        <v>2025</v>
      </c>
      <c r="E1129" t="s">
        <v>2</v>
      </c>
      <c r="F1129">
        <v>59809.345703125</v>
      </c>
      <c r="G1129">
        <v>0</v>
      </c>
    </row>
    <row r="1130" spans="1:7" x14ac:dyDescent="0.35">
      <c r="A1130" s="13">
        <v>45636</v>
      </c>
      <c r="B1130">
        <v>2024</v>
      </c>
      <c r="C1130" t="s">
        <v>2</v>
      </c>
      <c r="D1130">
        <v>2025</v>
      </c>
      <c r="E1130" t="s">
        <v>2</v>
      </c>
      <c r="F1130">
        <v>-5407.958984375</v>
      </c>
      <c r="G1130">
        <v>0</v>
      </c>
    </row>
  </sheetData>
  <mergeCells count="6">
    <mergeCell ref="R2:R6"/>
    <mergeCell ref="R7:R11"/>
    <mergeCell ref="R19:R23"/>
    <mergeCell ref="R14:R18"/>
    <mergeCell ref="L2:L6"/>
    <mergeCell ref="L7:L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FD8E-3A85-4623-85DB-79D1D06BD061}">
  <dimension ref="A1:AV84"/>
  <sheetViews>
    <sheetView tabSelected="1" topLeftCell="V1" zoomScale="90" zoomScaleNormal="90" workbookViewId="0">
      <selection activeCell="AP2" sqref="AP2:AV2"/>
    </sheetView>
  </sheetViews>
  <sheetFormatPr defaultRowHeight="14.5" x14ac:dyDescent="0.35"/>
  <cols>
    <col min="2" max="2" width="11.1796875" customWidth="1"/>
    <col min="19" max="19" width="2" style="40" customWidth="1"/>
    <col min="20" max="20" width="17.453125" bestFit="1" customWidth="1"/>
    <col min="22" max="22" width="12" bestFit="1" customWidth="1"/>
    <col min="23" max="23" width="13.26953125" bestFit="1" customWidth="1"/>
    <col min="24" max="24" width="14.7265625" bestFit="1" customWidth="1"/>
    <col min="25" max="25" width="2.453125" style="40" customWidth="1"/>
    <col min="26" max="26" width="24.1796875" customWidth="1"/>
    <col min="28" max="28" width="8.453125" bestFit="1" customWidth="1"/>
    <col min="33" max="33" width="2" style="40" customWidth="1"/>
    <col min="34" max="34" width="19.81640625" customWidth="1"/>
    <col min="41" max="41" width="7.26953125" customWidth="1"/>
    <col min="42" max="42" width="12.1796875" customWidth="1"/>
    <col min="43" max="43" width="20.81640625" customWidth="1"/>
    <col min="44" max="44" width="12.1796875" customWidth="1"/>
    <col min="45" max="47" width="12.26953125" customWidth="1"/>
    <col min="48" max="48" width="12.1796875" customWidth="1"/>
  </cols>
  <sheetData>
    <row r="1" spans="1:48" ht="15" customHeight="1" thickBot="1" x14ac:dyDescent="0.4">
      <c r="A1" s="107" t="s">
        <v>711</v>
      </c>
      <c r="B1" s="25"/>
      <c r="C1" s="25"/>
      <c r="D1" s="128" t="s">
        <v>712</v>
      </c>
      <c r="E1" s="129"/>
      <c r="F1" s="129"/>
      <c r="G1" s="129"/>
      <c r="H1" s="130"/>
      <c r="I1" s="128" t="s">
        <v>713</v>
      </c>
      <c r="J1" s="129"/>
      <c r="K1" s="129"/>
      <c r="L1" s="129"/>
      <c r="M1" s="130"/>
      <c r="N1" s="120" t="s">
        <v>714</v>
      </c>
      <c r="O1" s="121"/>
      <c r="P1" s="121"/>
      <c r="Q1" s="121"/>
      <c r="R1" s="121"/>
      <c r="T1" s="31" t="s">
        <v>731</v>
      </c>
      <c r="U1" s="31" t="s">
        <v>677</v>
      </c>
      <c r="V1" s="31" t="s">
        <v>727</v>
      </c>
      <c r="W1" s="31" t="s">
        <v>728</v>
      </c>
      <c r="Z1" s="120" t="s">
        <v>733</v>
      </c>
      <c r="AA1" s="121"/>
      <c r="AB1" s="121"/>
      <c r="AC1" s="121"/>
      <c r="AD1" s="121"/>
      <c r="AE1" s="121"/>
      <c r="AF1" s="121"/>
      <c r="AH1" s="119" t="s">
        <v>733</v>
      </c>
      <c r="AI1" s="119"/>
      <c r="AJ1" s="119"/>
      <c r="AK1" s="119"/>
      <c r="AL1" s="119"/>
      <c r="AM1" s="119"/>
      <c r="AN1" s="119"/>
    </row>
    <row r="2" spans="1:48" ht="16" thickBot="1" x14ac:dyDescent="0.4">
      <c r="A2" s="107"/>
      <c r="B2" s="26" t="s">
        <v>671</v>
      </c>
      <c r="C2" s="26" t="s">
        <v>677</v>
      </c>
      <c r="D2" s="26" t="s">
        <v>715</v>
      </c>
      <c r="E2" s="26" t="s">
        <v>716</v>
      </c>
      <c r="F2" s="26" t="s">
        <v>717</v>
      </c>
      <c r="G2" s="26" t="s">
        <v>718</v>
      </c>
      <c r="H2" s="26" t="s">
        <v>745</v>
      </c>
      <c r="I2" s="26" t="s">
        <v>715</v>
      </c>
      <c r="J2" s="26" t="s">
        <v>716</v>
      </c>
      <c r="K2" s="26" t="s">
        <v>717</v>
      </c>
      <c r="L2" s="26" t="s">
        <v>718</v>
      </c>
      <c r="M2" s="26" t="s">
        <v>745</v>
      </c>
      <c r="N2" s="26" t="s">
        <v>715</v>
      </c>
      <c r="O2" s="26" t="s">
        <v>716</v>
      </c>
      <c r="P2" s="26" t="s">
        <v>717</v>
      </c>
      <c r="Q2" s="26" t="s">
        <v>718</v>
      </c>
      <c r="R2" s="26" t="s">
        <v>745</v>
      </c>
      <c r="T2" s="116" t="s">
        <v>721</v>
      </c>
      <c r="U2" s="36" t="s">
        <v>92</v>
      </c>
      <c r="V2" s="42">
        <v>1222229.0483398438</v>
      </c>
      <c r="W2" s="42">
        <v>-414535.33056640625</v>
      </c>
      <c r="X2" t="s">
        <v>730</v>
      </c>
      <c r="Z2" s="45" t="s">
        <v>731</v>
      </c>
      <c r="AA2" s="45" t="s">
        <v>677</v>
      </c>
      <c r="AB2" s="46" t="s">
        <v>715</v>
      </c>
      <c r="AC2" s="46" t="s">
        <v>716</v>
      </c>
      <c r="AD2" s="47" t="s">
        <v>717</v>
      </c>
      <c r="AE2" s="47" t="s">
        <v>718</v>
      </c>
      <c r="AF2" s="25" t="s">
        <v>745</v>
      </c>
      <c r="AH2" s="67" t="s">
        <v>732</v>
      </c>
      <c r="AI2" s="67" t="s">
        <v>677</v>
      </c>
      <c r="AJ2" s="68" t="s">
        <v>715</v>
      </c>
      <c r="AK2" s="68" t="s">
        <v>716</v>
      </c>
      <c r="AL2" s="69" t="s">
        <v>717</v>
      </c>
      <c r="AM2" s="69" t="s">
        <v>718</v>
      </c>
      <c r="AN2" s="70" t="s">
        <v>745</v>
      </c>
      <c r="AP2" s="125" t="s">
        <v>770</v>
      </c>
      <c r="AQ2" s="126"/>
      <c r="AR2" s="126"/>
      <c r="AS2" s="126"/>
      <c r="AT2" s="126"/>
      <c r="AU2" s="126"/>
      <c r="AV2" s="127"/>
    </row>
    <row r="3" spans="1:48" ht="18" thickBot="1" x14ac:dyDescent="0.4">
      <c r="A3" s="107"/>
      <c r="B3" s="101" t="s">
        <v>721</v>
      </c>
      <c r="C3" s="26" t="s">
        <v>92</v>
      </c>
      <c r="D3" s="56"/>
      <c r="E3" s="56"/>
      <c r="F3" s="57"/>
      <c r="G3" s="57"/>
      <c r="H3" s="57"/>
      <c r="I3" s="55"/>
      <c r="J3" s="55"/>
      <c r="K3" s="55"/>
      <c r="L3" s="55"/>
      <c r="M3" s="55"/>
      <c r="N3" s="58"/>
      <c r="O3" s="58"/>
      <c r="P3" s="58"/>
      <c r="Q3" s="58"/>
      <c r="R3" s="58"/>
      <c r="T3" s="117"/>
      <c r="U3" s="26" t="s">
        <v>143</v>
      </c>
      <c r="V3" s="43">
        <v>7598551.541015625</v>
      </c>
      <c r="W3" s="43">
        <v>-7506733.568359375</v>
      </c>
      <c r="Z3" s="101" t="s">
        <v>721</v>
      </c>
      <c r="AA3" s="26" t="s">
        <v>92</v>
      </c>
      <c r="AB3" s="55">
        <f>((D3-D7)*(0.000002204)*V2)/(0.264)</f>
        <v>0</v>
      </c>
      <c r="AC3" s="55">
        <f>((E3-E7)*(0.000002204)*V2)/(0.264)</f>
        <v>0</v>
      </c>
      <c r="AD3" s="55">
        <f>((F3-F7)*(0.000002204)*V2)/(0.264)</f>
        <v>0</v>
      </c>
      <c r="AE3" s="55">
        <f>((G3-G7)*(0.000002204)*V2)/(0.264)</f>
        <v>0</v>
      </c>
      <c r="AF3" s="55">
        <f>((H3-H7)*(0.000002204)*V2)/(0.264)</f>
        <v>0</v>
      </c>
      <c r="AH3" s="113" t="s">
        <v>721</v>
      </c>
      <c r="AI3" s="71" t="s">
        <v>92</v>
      </c>
      <c r="AJ3" s="72">
        <f>((D30-D34)*(0.000002204)*V12)/(0.264)</f>
        <v>9.5458412774813553E-2</v>
      </c>
      <c r="AK3" s="72">
        <f>((E30-E34)*(0.000002204)*V12)/(0.264)</f>
        <v>0.22583513246556228</v>
      </c>
      <c r="AL3" s="72">
        <f>((F30-F34)*(0.000002204)*V12)/(0.264)</f>
        <v>23.422666097523699</v>
      </c>
      <c r="AM3" s="72">
        <f>((G30-G34)*(0.000002204)*V12)/(0.264)</f>
        <v>27.697081691773683</v>
      </c>
      <c r="AN3" s="72">
        <f>((H30-H34)*(0.000002204)*V12)/(0.264)</f>
        <v>0.27803329400192123</v>
      </c>
      <c r="AP3" s="97" t="s">
        <v>706</v>
      </c>
      <c r="AQ3" s="95" t="s">
        <v>671</v>
      </c>
      <c r="AR3" s="96" t="s">
        <v>766</v>
      </c>
      <c r="AS3" s="96" t="s">
        <v>767</v>
      </c>
      <c r="AT3" s="95" t="s">
        <v>768</v>
      </c>
      <c r="AU3" s="95" t="s">
        <v>771</v>
      </c>
      <c r="AV3" s="98" t="s">
        <v>769</v>
      </c>
    </row>
    <row r="4" spans="1:48" ht="15.5" x14ac:dyDescent="0.35">
      <c r="A4" s="107"/>
      <c r="B4" s="101"/>
      <c r="C4" s="26" t="s">
        <v>143</v>
      </c>
      <c r="D4" s="56"/>
      <c r="E4" s="56"/>
      <c r="F4" s="57"/>
      <c r="G4" s="57"/>
      <c r="H4" s="57"/>
      <c r="I4" s="55"/>
      <c r="J4" s="55"/>
      <c r="K4" s="55"/>
      <c r="L4" s="55"/>
      <c r="M4" s="55"/>
      <c r="N4" s="58"/>
      <c r="O4" s="58"/>
      <c r="P4" s="58"/>
      <c r="Q4" s="58"/>
      <c r="R4" s="58"/>
      <c r="T4" s="117"/>
      <c r="U4" s="26" t="s">
        <v>181</v>
      </c>
      <c r="V4" s="43">
        <v>442623.2294921875</v>
      </c>
      <c r="W4" s="43">
        <v>-1334454.2377929688</v>
      </c>
      <c r="Z4" s="101"/>
      <c r="AA4" s="26" t="s">
        <v>143</v>
      </c>
      <c r="AB4" s="55">
        <f>((D4-D8)*(0.000002204)*V3)/(0.264)</f>
        <v>0</v>
      </c>
      <c r="AC4" s="55">
        <f>((E4-E8)*(0.000002204)*V3)/(0.264)</f>
        <v>0</v>
      </c>
      <c r="AD4" s="55">
        <f>((F4-F8)*(0.000002204)*V3)/(0.264)</f>
        <v>0</v>
      </c>
      <c r="AE4" s="55">
        <f>((G4-G8)*(0.000002204)*V3)/(0.264)</f>
        <v>0</v>
      </c>
      <c r="AF4" s="55">
        <f>((H4-H8)*(0.000002204)*V3)/(0.264)</f>
        <v>0</v>
      </c>
      <c r="AH4" s="114"/>
      <c r="AI4" s="71" t="s">
        <v>143</v>
      </c>
      <c r="AJ4" s="72">
        <f>((D31-D35)*(0.000002204)*V13)/(0.264)</f>
        <v>0.13420466735202224</v>
      </c>
      <c r="AK4" s="72">
        <f>((E31-E35)*(0.000002204)*V13)/(0.264)</f>
        <v>-1.5788784394355555E-2</v>
      </c>
      <c r="AL4" s="72">
        <f>((F31-F35)*(0.000002204)*V13)/(0.264)</f>
        <v>98.553592189567297</v>
      </c>
      <c r="AM4" s="72">
        <f>((G31-G35)*(0.000002204)*V13)/(0.264)</f>
        <v>85.685732908167523</v>
      </c>
      <c r="AN4" s="72">
        <f>((H31-H35)*(0.000002204)*V13)/(0.264)</f>
        <v>-0.35366877043356465</v>
      </c>
      <c r="AP4" s="122">
        <v>2023</v>
      </c>
      <c r="AQ4" s="89" t="s">
        <v>0</v>
      </c>
      <c r="AR4" s="90">
        <v>0.11303823333196392</v>
      </c>
      <c r="AS4" s="90">
        <v>0.95957762021026993</v>
      </c>
      <c r="AT4" s="91">
        <v>146.62086320714525</v>
      </c>
      <c r="AU4" s="90">
        <v>-3.5018049000986921E-2</v>
      </c>
      <c r="AV4" s="92">
        <v>135.29718230010403</v>
      </c>
    </row>
    <row r="5" spans="1:48" ht="16" thickBot="1" x14ac:dyDescent="0.4">
      <c r="A5" s="107"/>
      <c r="B5" s="101"/>
      <c r="C5" s="26" t="s">
        <v>181</v>
      </c>
      <c r="D5" s="56"/>
      <c r="E5" s="56"/>
      <c r="F5" s="57"/>
      <c r="G5" s="57"/>
      <c r="H5" s="57"/>
      <c r="I5" s="55"/>
      <c r="J5" s="55"/>
      <c r="K5" s="55"/>
      <c r="L5" s="55"/>
      <c r="M5" s="55"/>
      <c r="N5" s="58"/>
      <c r="O5" s="58"/>
      <c r="P5" s="58"/>
      <c r="Q5" s="58"/>
      <c r="R5" s="58"/>
      <c r="T5" s="118"/>
      <c r="U5" s="31" t="s">
        <v>2</v>
      </c>
      <c r="V5" s="44">
        <v>83106.80810546875</v>
      </c>
      <c r="W5" s="44">
        <v>-61221.39111328125</v>
      </c>
      <c r="X5" t="s">
        <v>729</v>
      </c>
      <c r="Z5" s="101"/>
      <c r="AA5" s="26" t="s">
        <v>181</v>
      </c>
      <c r="AB5" s="55">
        <f>((D5-D9)*(0.000002204)*V4)/(0.264)</f>
        <v>0</v>
      </c>
      <c r="AC5" s="55">
        <f>((E5-E9)*(0.000002204)*V4)/(0.264)</f>
        <v>0</v>
      </c>
      <c r="AD5" s="55">
        <f>((F5-F9)*(0.000002204)*V4)/(0.264)</f>
        <v>0</v>
      </c>
      <c r="AE5" s="55">
        <f>((G5-G9)*(0.000002204)*V4)/(0.264)</f>
        <v>0</v>
      </c>
      <c r="AF5" s="55">
        <f>((H5-H9)*(0.000002204)*V4)/(0.264)</f>
        <v>0</v>
      </c>
      <c r="AH5" s="114"/>
      <c r="AI5" s="71" t="s">
        <v>181</v>
      </c>
      <c r="AJ5" s="72">
        <f>((D32-D36)*(0.000002204)*V14)/(0.264)</f>
        <v>4.9088688939872359E-2</v>
      </c>
      <c r="AK5" s="72">
        <f>((E32-E36)*(0.000002204)*V14)/(0.264)</f>
        <v>-0.16664318087482988</v>
      </c>
      <c r="AL5" s="72">
        <f>((F32-F36)*(0.000002204)*V14)/(0.264)</f>
        <v>3.3109028882340228</v>
      </c>
      <c r="AM5" s="72">
        <f>((G32-G36)*(0.000002204)*V14)/(0.264)</f>
        <v>-2.109521816810831</v>
      </c>
      <c r="AN5" s="72">
        <f>((H32-H36)*(0.000002204)*V14)/(0.264)</f>
        <v>-0.12620960287961913</v>
      </c>
      <c r="AP5" s="123"/>
      <c r="AQ5" s="81" t="s">
        <v>765</v>
      </c>
      <c r="AR5" s="82">
        <v>53.437768785362302</v>
      </c>
      <c r="AS5" s="83">
        <v>118.43374250781298</v>
      </c>
      <c r="AT5" s="84">
        <v>2176.1598570588435</v>
      </c>
      <c r="AU5" s="82">
        <v>18.853904151856927</v>
      </c>
      <c r="AV5" s="93">
        <v>2375.3871588544343</v>
      </c>
    </row>
    <row r="6" spans="1:48" ht="16" thickBot="1" x14ac:dyDescent="0.4">
      <c r="A6" s="107"/>
      <c r="B6" s="102"/>
      <c r="C6" s="31" t="s">
        <v>2</v>
      </c>
      <c r="D6" s="59"/>
      <c r="E6" s="59"/>
      <c r="F6" s="60"/>
      <c r="G6" s="60"/>
      <c r="H6" s="60"/>
      <c r="I6" s="61"/>
      <c r="J6" s="61"/>
      <c r="K6" s="61"/>
      <c r="L6" s="61"/>
      <c r="M6" s="61"/>
      <c r="N6" s="62"/>
      <c r="O6" s="62"/>
      <c r="P6" s="62"/>
      <c r="Q6" s="62"/>
      <c r="R6" s="62"/>
      <c r="T6" s="116" t="s">
        <v>720</v>
      </c>
      <c r="U6" s="36" t="s">
        <v>92</v>
      </c>
      <c r="V6" s="42">
        <v>11793765.8046875</v>
      </c>
      <c r="W6" s="42">
        <v>-6364502.93359375</v>
      </c>
      <c r="X6" t="s">
        <v>730</v>
      </c>
      <c r="Z6" s="101"/>
      <c r="AA6" s="26" t="s">
        <v>2</v>
      </c>
      <c r="AB6" s="55"/>
      <c r="AC6" s="55"/>
      <c r="AD6" s="55"/>
      <c r="AE6" s="55"/>
      <c r="AF6" s="55"/>
      <c r="AH6" s="114"/>
      <c r="AI6" s="71" t="s">
        <v>2</v>
      </c>
      <c r="AJ6" s="72">
        <f>((D33-D37)*(0.000002204)*V15)/(0.264)</f>
        <v>7.8105297467164318E-3</v>
      </c>
      <c r="AK6" s="72">
        <f>((E33-E37)*(0.000002204)*V15)/(0.264)</f>
        <v>1.2496847594746296E-2</v>
      </c>
      <c r="AL6" s="72">
        <f>((F33-F37)*(0.000002204)*V15)/(0.264)</f>
        <v>0.54358099065821164</v>
      </c>
      <c r="AM6" s="72">
        <f>((G33-G37)*(0.000002204)*V15)/(0.264)</f>
        <v>0.58636356584226668</v>
      </c>
      <c r="AN6" s="72">
        <f>((H33-H37)*(0.000002204)*V15)/(0.264)</f>
        <v>-2.1853990916963079E-3</v>
      </c>
      <c r="AP6" s="124"/>
      <c r="AQ6" s="85" t="s">
        <v>764</v>
      </c>
      <c r="AR6" s="86">
        <v>53.550807018694265</v>
      </c>
      <c r="AS6" s="87">
        <v>119.39332012802325</v>
      </c>
      <c r="AT6" s="88">
        <v>2322.7807202659887</v>
      </c>
      <c r="AU6" s="86">
        <v>18.818886102855942</v>
      </c>
      <c r="AV6" s="94">
        <v>2510.6843411545383</v>
      </c>
    </row>
    <row r="7" spans="1:48" ht="15.5" x14ac:dyDescent="0.35">
      <c r="A7" s="107"/>
      <c r="B7" s="103" t="s">
        <v>719</v>
      </c>
      <c r="C7" s="36" t="s">
        <v>92</v>
      </c>
      <c r="D7" s="63"/>
      <c r="E7" s="63"/>
      <c r="F7" s="64"/>
      <c r="G7" s="64"/>
      <c r="H7" s="64"/>
      <c r="I7" s="65"/>
      <c r="J7" s="65"/>
      <c r="K7" s="65"/>
      <c r="L7" s="65"/>
      <c r="M7" s="65"/>
      <c r="N7" s="65"/>
      <c r="O7" s="65"/>
      <c r="P7" s="65"/>
      <c r="Q7" s="65"/>
      <c r="R7" s="65"/>
      <c r="T7" s="117"/>
      <c r="U7" s="26" t="s">
        <v>143</v>
      </c>
      <c r="V7" s="43">
        <v>38281756.671875</v>
      </c>
      <c r="W7" s="43">
        <v>-40983853.3203125</v>
      </c>
      <c r="Z7" s="101" t="s">
        <v>720</v>
      </c>
      <c r="AA7" s="26" t="s">
        <v>92</v>
      </c>
      <c r="AB7" s="55">
        <f>((D11-D15)*(0.000002204)*V6)/(0.264)</f>
        <v>0</v>
      </c>
      <c r="AC7" s="55">
        <f>((E11-E15)*(0.000002204)*V6)/(0.264)</f>
        <v>0</v>
      </c>
      <c r="AD7" s="55">
        <f>((F11-F15)*(0.000002204)*V6)/(0.264)</f>
        <v>0</v>
      </c>
      <c r="AE7" s="55">
        <f>((G11-G15)*(0.000002204)*V6)/(0.264)</f>
        <v>0</v>
      </c>
      <c r="AF7" s="55">
        <f>((H11-H15)*(0.000002204)*V6)/(0.264)</f>
        <v>0</v>
      </c>
      <c r="AH7" s="115"/>
      <c r="AI7" s="73" t="s">
        <v>748</v>
      </c>
      <c r="AJ7" s="77">
        <f>SUM(AJ3:AJ6)</f>
        <v>0.28656229881342454</v>
      </c>
      <c r="AK7" s="77">
        <f t="shared" ref="AK7:AN7" si="0">SUM(AK3:AK6)</f>
        <v>5.5900014791123151E-2</v>
      </c>
      <c r="AL7" s="76">
        <f t="shared" si="0"/>
        <v>125.83074216598324</v>
      </c>
      <c r="AM7" s="76">
        <f t="shared" si="0"/>
        <v>111.85965634897265</v>
      </c>
      <c r="AN7" s="77">
        <f t="shared" si="0"/>
        <v>-0.20403047840295885</v>
      </c>
      <c r="AP7" s="122">
        <v>2024</v>
      </c>
      <c r="AQ7" s="89" t="s">
        <v>0</v>
      </c>
      <c r="AR7" s="90">
        <v>0.28656229881342454</v>
      </c>
      <c r="AS7" s="90">
        <v>5.5900014791123151E-2</v>
      </c>
      <c r="AT7" s="91">
        <v>125.83074216598324</v>
      </c>
      <c r="AU7" s="90">
        <v>-0.20403047840295885</v>
      </c>
      <c r="AV7" s="92">
        <v>111.85965634897265</v>
      </c>
    </row>
    <row r="8" spans="1:48" ht="15.5" x14ac:dyDescent="0.35">
      <c r="A8" s="107"/>
      <c r="B8" s="101"/>
      <c r="C8" s="26" t="s">
        <v>143</v>
      </c>
      <c r="D8" s="56"/>
      <c r="E8" s="56"/>
      <c r="F8" s="57"/>
      <c r="G8" s="57"/>
      <c r="H8" s="57"/>
      <c r="I8" s="55"/>
      <c r="J8" s="55"/>
      <c r="K8" s="55"/>
      <c r="L8" s="55"/>
      <c r="M8" s="65"/>
      <c r="N8" s="65"/>
      <c r="O8" s="65"/>
      <c r="P8" s="65"/>
      <c r="Q8" s="65"/>
      <c r="R8" s="55"/>
      <c r="T8" s="117"/>
      <c r="U8" s="26" t="s">
        <v>181</v>
      </c>
      <c r="V8" s="43">
        <v>3046288.009765625</v>
      </c>
      <c r="W8" s="43">
        <v>-6018098.681640625</v>
      </c>
      <c r="Z8" s="101"/>
      <c r="AA8" s="26" t="s">
        <v>143</v>
      </c>
      <c r="AB8" s="55">
        <f>((D12-D16)*(0.000002204)*V7)/(0.264)</f>
        <v>0</v>
      </c>
      <c r="AC8" s="55">
        <f>((E12-E16)*(0.000002204)*V7)/(0.264)</f>
        <v>0</v>
      </c>
      <c r="AD8" s="55">
        <f>((F12-F16)*(0.000002204)*V7)/(0.264)</f>
        <v>0</v>
      </c>
      <c r="AE8" s="55">
        <f>((G12-G16)*(0.000002204)*V7)/(0.264)</f>
        <v>0</v>
      </c>
      <c r="AF8" s="55">
        <f>((H12-H16)*(0.000002204)*V7)/(0.264)</f>
        <v>0</v>
      </c>
      <c r="AH8" s="113" t="s">
        <v>720</v>
      </c>
      <c r="AI8" s="71" t="s">
        <v>92</v>
      </c>
      <c r="AJ8" s="75">
        <f>((D38-D42)*(0.000002204)*V16)/(0.264)</f>
        <v>4.8127286056380214</v>
      </c>
      <c r="AK8" s="75">
        <f>((E38-E42)*(0.000002204)*V16)/(0.264)</f>
        <v>11.422867876851491</v>
      </c>
      <c r="AL8" s="75">
        <f>((F38-F42)*(0.000002204)*V16)/(0.264)</f>
        <v>475.98615111063918</v>
      </c>
      <c r="AM8" s="75">
        <f>((G38-G42)*(0.000002204)*V16)/(0.264)</f>
        <v>512.7743568916145</v>
      </c>
      <c r="AN8" s="75">
        <f>((H38-H42)*(0.000002204)*V16)/(0.264)</f>
        <v>3.4853185457200442</v>
      </c>
      <c r="AP8" s="123"/>
      <c r="AQ8" s="81" t="s">
        <v>765</v>
      </c>
      <c r="AR8" s="82">
        <v>32.429213537643967</v>
      </c>
      <c r="AS8" s="82">
        <v>41.417394022594124</v>
      </c>
      <c r="AT8" s="84">
        <v>939.82973403398785</v>
      </c>
      <c r="AU8" s="82">
        <v>15.152699291099569</v>
      </c>
      <c r="AV8" s="93">
        <v>940.35273328942299</v>
      </c>
    </row>
    <row r="9" spans="1:48" ht="16" thickBot="1" x14ac:dyDescent="0.4">
      <c r="A9" s="107"/>
      <c r="B9" s="101"/>
      <c r="C9" s="26" t="s">
        <v>181</v>
      </c>
      <c r="D9" s="56"/>
      <c r="E9" s="56"/>
      <c r="F9" s="57"/>
      <c r="G9" s="57"/>
      <c r="H9" s="57"/>
      <c r="I9" s="55"/>
      <c r="J9" s="55"/>
      <c r="K9" s="55"/>
      <c r="L9" s="55"/>
      <c r="M9" s="65"/>
      <c r="N9" s="65"/>
      <c r="O9" s="65"/>
      <c r="P9" s="65"/>
      <c r="Q9" s="65"/>
      <c r="R9" s="55"/>
      <c r="T9" s="103"/>
      <c r="U9" s="26" t="s">
        <v>2</v>
      </c>
      <c r="V9" s="43">
        <v>1195501.40234375</v>
      </c>
      <c r="W9" s="43">
        <v>-1195794.240234375</v>
      </c>
      <c r="X9" t="s">
        <v>729</v>
      </c>
      <c r="Z9" s="101"/>
      <c r="AA9" s="26" t="s">
        <v>181</v>
      </c>
      <c r="AB9" s="55">
        <f>((D13-D17)*(0.000002204)*V8)/(0.264)</f>
        <v>0</v>
      </c>
      <c r="AC9" s="55">
        <f>((E13-E17)*(0.000002204)*V8)/(0.264)</f>
        <v>0</v>
      </c>
      <c r="AD9" s="55">
        <f>((F13-F17)*(0.000002204)*V8)/(0.264)</f>
        <v>0</v>
      </c>
      <c r="AE9" s="55">
        <f>((G13-G17)*(0.000002204)*V8)/(0.264)</f>
        <v>0</v>
      </c>
      <c r="AF9" s="55">
        <f>((H13-H17)*(0.000002204)*V8)/(0.264)</f>
        <v>0</v>
      </c>
      <c r="AH9" s="114"/>
      <c r="AI9" s="71" t="s">
        <v>143</v>
      </c>
      <c r="AJ9" s="75">
        <f>((D39-D43)*(0.000002204)*V17)/(0.264)</f>
        <v>18.821121743337599</v>
      </c>
      <c r="AK9" s="75">
        <f>((E39-E43)*(0.000002204)*V17)/(0.264)</f>
        <v>20.660191851314455</v>
      </c>
      <c r="AL9" s="75">
        <f>((F39-F43)*(0.000002204)*V17)/(0.264)</f>
        <v>402.01289977349376</v>
      </c>
      <c r="AM9" s="75">
        <f>((G39-G43)*(0.000002204)*V17)/(0.264)</f>
        <v>370.86609539158758</v>
      </c>
      <c r="AN9" s="75">
        <f>((H39-H43)*(0.000002204)*V17)/(0.264)</f>
        <v>10.275315113930256</v>
      </c>
      <c r="AP9" s="124"/>
      <c r="AQ9" s="85" t="s">
        <v>764</v>
      </c>
      <c r="AR9" s="86">
        <v>32.715775836457389</v>
      </c>
      <c r="AS9" s="86">
        <v>41.473294037385244</v>
      </c>
      <c r="AT9" s="88">
        <v>1065.6604761999711</v>
      </c>
      <c r="AU9" s="86">
        <v>14.94866881269661</v>
      </c>
      <c r="AV9" s="94">
        <v>1052.2123896383957</v>
      </c>
    </row>
    <row r="10" spans="1:48" ht="15" thickBot="1" x14ac:dyDescent="0.4">
      <c r="A10" s="107"/>
      <c r="B10" s="102"/>
      <c r="C10" s="31" t="s">
        <v>2</v>
      </c>
      <c r="D10" s="59"/>
      <c r="E10" s="59"/>
      <c r="F10" s="60"/>
      <c r="G10" s="60"/>
      <c r="H10" s="60"/>
      <c r="I10" s="61"/>
      <c r="J10" s="61"/>
      <c r="K10" s="61"/>
      <c r="L10" s="61"/>
      <c r="M10" s="61"/>
      <c r="N10" s="61"/>
      <c r="O10" s="61"/>
      <c r="P10" s="61"/>
      <c r="Q10" s="61"/>
      <c r="R10" s="61"/>
      <c r="T10" s="40"/>
      <c r="U10" s="40"/>
      <c r="V10" s="40"/>
      <c r="W10" s="40"/>
      <c r="Z10" s="101"/>
      <c r="AA10" s="26" t="s">
        <v>2</v>
      </c>
      <c r="AB10" s="55">
        <f>((D14-D18)*(0.000002204)*V9)/(0.264)</f>
        <v>0</v>
      </c>
      <c r="AC10" s="55">
        <f>((E14-E18)*(0.000002204)*V9)/(0.264)</f>
        <v>0</v>
      </c>
      <c r="AD10" s="55">
        <f>((F14-F18)*(0.000002204)*V9)/(0.264)</f>
        <v>0</v>
      </c>
      <c r="AE10" s="55">
        <f>((G14-G18)*(0.000002204)*V9)/(0.264)</f>
        <v>0</v>
      </c>
      <c r="AF10" s="55">
        <f>((H14-H18)*(0.000002204)*V9)/(0.264)</f>
        <v>0</v>
      </c>
      <c r="AH10" s="114"/>
      <c r="AI10" s="71" t="s">
        <v>181</v>
      </c>
      <c r="AJ10" s="75">
        <f>((D40-D44)*(0.000002204)*V18)/(0.264)</f>
        <v>5.0729577063877738</v>
      </c>
      <c r="AK10" s="75">
        <f>((E40-E44)*(0.000002204)*V18)/(0.264)</f>
        <v>5.6597395247640465</v>
      </c>
      <c r="AL10" s="75">
        <f>((F40-F44)*(0.000002204)*V18)/(0.264)</f>
        <v>50.962625161956268</v>
      </c>
      <c r="AM10" s="75">
        <f>((G40-G44)*(0.000002204)*V18)/(0.264)</f>
        <v>43.180483315405702</v>
      </c>
      <c r="AN10" s="75">
        <f>((H40-H44)*(0.000002204)*V18)/(0.264)</f>
        <v>0.72328141867940532</v>
      </c>
    </row>
    <row r="11" spans="1:48" ht="15" thickBot="1" x14ac:dyDescent="0.4">
      <c r="A11" s="107"/>
      <c r="B11" s="108" t="s">
        <v>720</v>
      </c>
      <c r="C11" s="36" t="s">
        <v>92</v>
      </c>
      <c r="D11" s="63"/>
      <c r="E11" s="63"/>
      <c r="F11" s="64"/>
      <c r="G11" s="64"/>
      <c r="H11" s="64"/>
      <c r="I11" s="65"/>
      <c r="J11" s="65"/>
      <c r="K11" s="65"/>
      <c r="L11" s="65"/>
      <c r="M11" s="65"/>
      <c r="N11" s="65"/>
      <c r="O11" s="65"/>
      <c r="P11" s="65"/>
      <c r="Q11" s="65"/>
      <c r="R11" s="65"/>
      <c r="T11" s="31" t="s">
        <v>732</v>
      </c>
      <c r="U11" s="31" t="s">
        <v>677</v>
      </c>
      <c r="V11" s="31" t="s">
        <v>727</v>
      </c>
      <c r="W11" s="31" t="s">
        <v>728</v>
      </c>
      <c r="Z11" s="40"/>
      <c r="AA11" s="40"/>
      <c r="AB11" s="40"/>
      <c r="AC11" s="40"/>
      <c r="AD11" s="40"/>
      <c r="AE11" s="40"/>
      <c r="AF11" s="40"/>
      <c r="AH11" s="114"/>
      <c r="AI11" s="71" t="s">
        <v>2</v>
      </c>
      <c r="AJ11" s="75">
        <f>((D41-D45)*(0.000002204)*V19)/(0.264)</f>
        <v>3.722405482280569</v>
      </c>
      <c r="AK11" s="75">
        <f>((E41-E45)*(0.000002204)*V19)/(0.264)</f>
        <v>3.6745947696641217</v>
      </c>
      <c r="AL11" s="75">
        <f>((F41-F45)*(0.000002204)*V19)/(0.264)</f>
        <v>10.868057987898792</v>
      </c>
      <c r="AM11" s="75">
        <f>((G41-G45)*(0.000002204)*V19)/(0.264)</f>
        <v>13.531797690815162</v>
      </c>
      <c r="AN11" s="75">
        <f>((H41-H45)*(0.000002204)*V19)/(0.264)</f>
        <v>0.66878421276986344</v>
      </c>
    </row>
    <row r="12" spans="1:48" x14ac:dyDescent="0.35">
      <c r="A12" s="107"/>
      <c r="B12" s="101"/>
      <c r="C12" s="26" t="s">
        <v>143</v>
      </c>
      <c r="D12" s="56"/>
      <c r="E12" s="56"/>
      <c r="F12" s="57"/>
      <c r="G12" s="57"/>
      <c r="H12" s="57"/>
      <c r="I12" s="55"/>
      <c r="J12" s="55"/>
      <c r="K12" s="55"/>
      <c r="L12" s="55"/>
      <c r="M12" s="55"/>
      <c r="N12" s="55"/>
      <c r="O12" s="55"/>
      <c r="P12" s="55"/>
      <c r="Q12" s="55"/>
      <c r="R12" s="55"/>
      <c r="T12" s="116" t="s">
        <v>721</v>
      </c>
      <c r="U12" s="36" t="s">
        <v>92</v>
      </c>
      <c r="V12" s="42">
        <v>1270468.8935546875</v>
      </c>
      <c r="W12" s="42">
        <v>-605970.6376953125</v>
      </c>
      <c r="AH12" s="114"/>
      <c r="AI12" s="73" t="s">
        <v>748</v>
      </c>
      <c r="AJ12" s="74">
        <f>SUM(AJ8:AJ11)</f>
        <v>32.429213537643967</v>
      </c>
      <c r="AK12" s="74">
        <f t="shared" ref="AK12:AN12" si="1">SUM(AK8:AK11)</f>
        <v>41.417394022594124</v>
      </c>
      <c r="AL12" s="74">
        <f t="shared" si="1"/>
        <v>939.82973403398785</v>
      </c>
      <c r="AM12" s="74">
        <f t="shared" si="1"/>
        <v>940.35273328942299</v>
      </c>
      <c r="AN12" s="74">
        <f t="shared" si="1"/>
        <v>15.152699291099569</v>
      </c>
    </row>
    <row r="13" spans="1:48" x14ac:dyDescent="0.35">
      <c r="A13" s="107"/>
      <c r="B13" s="101"/>
      <c r="C13" s="26" t="s">
        <v>181</v>
      </c>
      <c r="D13" s="56"/>
      <c r="E13" s="56"/>
      <c r="F13" s="57"/>
      <c r="G13" s="57"/>
      <c r="H13" s="57"/>
      <c r="I13" s="55"/>
      <c r="J13" s="55"/>
      <c r="K13" s="55"/>
      <c r="L13" s="55"/>
      <c r="M13" s="55"/>
      <c r="N13" s="55"/>
      <c r="O13" s="55"/>
      <c r="P13" s="55"/>
      <c r="Q13" s="55"/>
      <c r="R13" s="55"/>
      <c r="T13" s="117"/>
      <c r="U13" s="26" t="s">
        <v>143</v>
      </c>
      <c r="V13" s="43">
        <v>7564862.2143554688</v>
      </c>
      <c r="W13" s="43">
        <v>-7663417.2895507813</v>
      </c>
      <c r="AH13" s="71" t="s">
        <v>751</v>
      </c>
      <c r="AI13" s="71" t="s">
        <v>752</v>
      </c>
      <c r="AJ13" s="74">
        <f>AJ7+AJ12</f>
        <v>32.715775836457389</v>
      </c>
      <c r="AK13" s="74">
        <f t="shared" ref="AK13" si="2">AK7+AK12</f>
        <v>41.473294037385244</v>
      </c>
      <c r="AL13" s="74">
        <f>AL7+AL12</f>
        <v>1065.6604761999711</v>
      </c>
      <c r="AM13" s="74">
        <f>AM7+AM12</f>
        <v>1052.2123896383957</v>
      </c>
      <c r="AN13" s="74">
        <f t="shared" ref="AN13" si="3">AN7+AN12</f>
        <v>14.94866881269661</v>
      </c>
    </row>
    <row r="14" spans="1:48" ht="15" thickBot="1" x14ac:dyDescent="0.4">
      <c r="A14" s="107"/>
      <c r="B14" s="102"/>
      <c r="C14" s="31" t="s">
        <v>2</v>
      </c>
      <c r="D14" s="59"/>
      <c r="E14" s="59"/>
      <c r="F14" s="60"/>
      <c r="G14" s="60"/>
      <c r="H14" s="60"/>
      <c r="I14" s="61"/>
      <c r="J14" s="61"/>
      <c r="K14" s="61"/>
      <c r="L14" s="61"/>
      <c r="M14" s="61"/>
      <c r="N14" s="61"/>
      <c r="O14" s="61"/>
      <c r="P14" s="61"/>
      <c r="Q14" s="61"/>
      <c r="R14" s="61"/>
      <c r="T14" s="117"/>
      <c r="U14" s="26" t="s">
        <v>181</v>
      </c>
      <c r="V14" s="43">
        <v>464206.72509765625</v>
      </c>
      <c r="W14" s="43">
        <v>-995764.92724609375</v>
      </c>
      <c r="AH14" s="40"/>
      <c r="AI14" s="40"/>
      <c r="AJ14" s="40"/>
      <c r="AK14" s="40"/>
      <c r="AL14" s="40"/>
      <c r="AM14" s="40"/>
      <c r="AN14" s="40"/>
    </row>
    <row r="15" spans="1:48" ht="15" thickBot="1" x14ac:dyDescent="0.4">
      <c r="A15" s="107"/>
      <c r="B15" s="108" t="s">
        <v>722</v>
      </c>
      <c r="C15" s="36" t="s">
        <v>92</v>
      </c>
      <c r="D15" s="63"/>
      <c r="E15" s="63"/>
      <c r="F15" s="63"/>
      <c r="G15" s="63"/>
      <c r="H15" s="63"/>
      <c r="I15" s="65"/>
      <c r="J15" s="65"/>
      <c r="K15" s="65"/>
      <c r="L15" s="65"/>
      <c r="M15" s="65"/>
      <c r="N15" s="65"/>
      <c r="O15" s="65"/>
      <c r="P15" s="65"/>
      <c r="Q15" s="65"/>
      <c r="R15" s="65"/>
      <c r="T15" s="118"/>
      <c r="U15" s="31" t="s">
        <v>2</v>
      </c>
      <c r="V15" s="44">
        <v>22911.73583984375</v>
      </c>
      <c r="W15" s="44">
        <v>-22763.58154296875</v>
      </c>
      <c r="AH15" s="119" t="s">
        <v>733</v>
      </c>
      <c r="AI15" s="119"/>
      <c r="AJ15" s="119"/>
      <c r="AK15" s="119"/>
      <c r="AL15" s="119"/>
      <c r="AM15" s="119"/>
      <c r="AN15" s="119"/>
    </row>
    <row r="16" spans="1:48" x14ac:dyDescent="0.35">
      <c r="A16" s="107"/>
      <c r="B16" s="101"/>
      <c r="C16" s="26" t="s">
        <v>143</v>
      </c>
      <c r="D16" s="63"/>
      <c r="E16" s="63"/>
      <c r="F16" s="63"/>
      <c r="G16" s="63"/>
      <c r="H16" s="63"/>
      <c r="I16" s="55"/>
      <c r="J16" s="55"/>
      <c r="K16" s="55"/>
      <c r="L16" s="55"/>
      <c r="M16" s="65"/>
      <c r="N16" s="65"/>
      <c r="O16" s="65"/>
      <c r="P16" s="65"/>
      <c r="Q16" s="65"/>
      <c r="R16" s="55"/>
      <c r="T16" s="116" t="s">
        <v>720</v>
      </c>
      <c r="U16" s="36" t="s">
        <v>92</v>
      </c>
      <c r="V16" s="42">
        <v>13101802.01171875</v>
      </c>
      <c r="W16" s="42">
        <v>-10451798.935546875</v>
      </c>
      <c r="AH16" s="67" t="s">
        <v>737</v>
      </c>
      <c r="AI16" s="67" t="s">
        <v>677</v>
      </c>
      <c r="AJ16" s="68" t="s">
        <v>715</v>
      </c>
      <c r="AK16" s="68" t="s">
        <v>716</v>
      </c>
      <c r="AL16" s="69" t="s">
        <v>717</v>
      </c>
      <c r="AM16" s="69" t="s">
        <v>718</v>
      </c>
      <c r="AN16" s="70" t="s">
        <v>745</v>
      </c>
    </row>
    <row r="17" spans="1:40" x14ac:dyDescent="0.35">
      <c r="A17" s="107"/>
      <c r="B17" s="101"/>
      <c r="C17" s="26" t="s">
        <v>181</v>
      </c>
      <c r="D17" s="63"/>
      <c r="E17" s="63"/>
      <c r="F17" s="63"/>
      <c r="G17" s="63"/>
      <c r="H17" s="63"/>
      <c r="I17" s="55"/>
      <c r="J17" s="55"/>
      <c r="K17" s="55"/>
      <c r="L17" s="55"/>
      <c r="M17" s="65"/>
      <c r="N17" s="65"/>
      <c r="O17" s="65"/>
      <c r="P17" s="65"/>
      <c r="Q17" s="65"/>
      <c r="R17" s="55"/>
      <c r="T17" s="117"/>
      <c r="U17" s="26" t="s">
        <v>143</v>
      </c>
      <c r="V17" s="43">
        <v>37495810.982421875</v>
      </c>
      <c r="W17" s="43">
        <v>-38354876.103515625</v>
      </c>
      <c r="AH17" s="110" t="s">
        <v>721</v>
      </c>
      <c r="AI17" s="71" t="s">
        <v>92</v>
      </c>
      <c r="AJ17" s="72">
        <f>((D57-D61)*(0.000002204)*V22)/(0.264)</f>
        <v>0</v>
      </c>
      <c r="AK17" s="72">
        <f>((E57-E61)*(0.000002204)*V22)/(0.264)</f>
        <v>0.69016708557606066</v>
      </c>
      <c r="AL17" s="72">
        <f>((F57-F61)*(0.000002204)*V22)/(0.264)</f>
        <v>140.22779451550531</v>
      </c>
      <c r="AM17" s="72">
        <f>((G57-G61)*(0.000002204)*V22)/(0.264)</f>
        <v>132.52977702254159</v>
      </c>
      <c r="AN17" s="72">
        <f>((H57-H61)*(0.000002204)*V22)/(0.264)</f>
        <v>0.19643217051010972</v>
      </c>
    </row>
    <row r="18" spans="1:40" ht="15" thickBot="1" x14ac:dyDescent="0.4">
      <c r="A18" s="107"/>
      <c r="B18" s="102"/>
      <c r="C18" s="31" t="s">
        <v>2</v>
      </c>
      <c r="D18" s="59"/>
      <c r="E18" s="59"/>
      <c r="F18" s="59"/>
      <c r="G18" s="59"/>
      <c r="H18" s="59"/>
      <c r="I18" s="61"/>
      <c r="J18" s="61"/>
      <c r="K18" s="61"/>
      <c r="L18" s="61"/>
      <c r="M18" s="61"/>
      <c r="N18" s="61"/>
      <c r="O18" s="61"/>
      <c r="P18" s="61"/>
      <c r="Q18" s="61"/>
      <c r="R18" s="61"/>
      <c r="T18" s="117"/>
      <c r="U18" s="26" t="s">
        <v>181</v>
      </c>
      <c r="V18" s="43">
        <v>2990894.69921875</v>
      </c>
      <c r="W18" s="43">
        <v>-4779703.984375</v>
      </c>
      <c r="AH18" s="111"/>
      <c r="AI18" s="71" t="s">
        <v>143</v>
      </c>
      <c r="AJ18" s="72">
        <f>((D58-D62)*(0.000002204)*V23)/(0.264)</f>
        <v>1.835647644970426E-2</v>
      </c>
      <c r="AK18" s="72">
        <f>((E58-E62)*(0.000002204)*V23)/(0.264)</f>
        <v>3.2006164066150998E-2</v>
      </c>
      <c r="AL18" s="72">
        <f>((F58-F62)*(0.000002204)*V23)/(0.264)</f>
        <v>3.8633322743377563</v>
      </c>
      <c r="AM18" s="72">
        <f>((G58-G62)*(0.000002204)*V23)/(0.264)</f>
        <v>2.9586874605856628</v>
      </c>
      <c r="AN18" s="72">
        <f>((H58-H62)*(0.000002204)*V23)/(0.264)</f>
        <v>-2.7797884083050534E-2</v>
      </c>
    </row>
    <row r="19" spans="1:40" x14ac:dyDescent="0.35">
      <c r="A19" s="107"/>
      <c r="B19" s="104" t="s">
        <v>735</v>
      </c>
      <c r="C19" s="36" t="s">
        <v>92</v>
      </c>
      <c r="D19" s="63"/>
      <c r="E19" s="63"/>
      <c r="F19" s="63"/>
      <c r="G19" s="63"/>
      <c r="H19" s="63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103"/>
      <c r="U19" s="26" t="s">
        <v>2</v>
      </c>
      <c r="V19" s="43">
        <v>981749.66015625</v>
      </c>
      <c r="W19" s="43">
        <v>-1035310.62890625</v>
      </c>
      <c r="AH19" s="111"/>
      <c r="AI19" s="71" t="s">
        <v>181</v>
      </c>
      <c r="AJ19" s="72">
        <f>((D59-D63)*(0.000002204)*V24)/(0.264)</f>
        <v>8.4533380347749515E-2</v>
      </c>
      <c r="AK19" s="72">
        <f>((E59-E63)*(0.000002204)*V24)/(0.264)</f>
        <v>0.21978678890414871</v>
      </c>
      <c r="AL19" s="72">
        <f>((F59-F63)*(0.000002204)*V24)/(0.264)</f>
        <v>1.6568542548158893</v>
      </c>
      <c r="AM19" s="72">
        <f>((G59-G63)*(0.000002204)*V24)/(0.264)</f>
        <v>-1.1399930149753648</v>
      </c>
      <c r="AN19" s="72">
        <f>((H59-H63)*(0.000002204)*V24)/(0.264)</f>
        <v>-0.2037416411415498</v>
      </c>
    </row>
    <row r="20" spans="1:40" ht="15" customHeight="1" x14ac:dyDescent="0.35">
      <c r="A20" s="107"/>
      <c r="B20" s="105"/>
      <c r="C20" s="26" t="s">
        <v>143</v>
      </c>
      <c r="D20" s="63"/>
      <c r="E20" s="63"/>
      <c r="F20" s="63"/>
      <c r="G20" s="63"/>
      <c r="H20" s="63"/>
      <c r="I20" s="55"/>
      <c r="J20" s="55"/>
      <c r="K20" s="55"/>
      <c r="L20" s="55"/>
      <c r="M20" s="65"/>
      <c r="N20" s="65"/>
      <c r="O20" s="65"/>
      <c r="P20" s="65"/>
      <c r="Q20" s="65"/>
      <c r="R20" s="55"/>
      <c r="T20" s="40"/>
      <c r="U20" s="40"/>
      <c r="V20" s="40"/>
      <c r="W20" s="40"/>
      <c r="AH20" s="111"/>
      <c r="AI20" s="71" t="s">
        <v>2</v>
      </c>
      <c r="AJ20" s="72">
        <f>((D60-D64)*(0.000002204)*V25)/(0.264)</f>
        <v>1.014837653451014E-2</v>
      </c>
      <c r="AK20" s="72">
        <f>((E60-E64)*(0.000002204)*V25)/(0.264)</f>
        <v>1.7617581663909605E-2</v>
      </c>
      <c r="AL20" s="72">
        <f>((F60-F64)*(0.000002204)*V25)/(0.264)</f>
        <v>0.87288216248628614</v>
      </c>
      <c r="AM20" s="72">
        <f>((G60-G64)*(0.000002204)*V25)/(0.264)</f>
        <v>0.94871083195214612</v>
      </c>
      <c r="AN20" s="72">
        <f>((H60-H64)*(0.000002204)*V25)/(0.264)</f>
        <v>8.9305713503689331E-5</v>
      </c>
    </row>
    <row r="21" spans="1:40" ht="15" thickBot="1" x14ac:dyDescent="0.4">
      <c r="A21" s="107"/>
      <c r="B21" s="105"/>
      <c r="C21" s="26" t="s">
        <v>181</v>
      </c>
      <c r="D21" s="63"/>
      <c r="E21" s="63"/>
      <c r="F21" s="63"/>
      <c r="G21" s="63"/>
      <c r="H21" s="63"/>
      <c r="I21" s="55"/>
      <c r="J21" s="55"/>
      <c r="K21" s="55"/>
      <c r="L21" s="55"/>
      <c r="M21" s="65"/>
      <c r="N21" s="65"/>
      <c r="O21" s="65"/>
      <c r="P21" s="65"/>
      <c r="Q21" s="65"/>
      <c r="R21" s="55"/>
      <c r="T21" s="31" t="s">
        <v>737</v>
      </c>
      <c r="U21" s="31" t="s">
        <v>677</v>
      </c>
      <c r="V21" s="31" t="s">
        <v>727</v>
      </c>
      <c r="W21" s="31" t="s">
        <v>728</v>
      </c>
      <c r="AH21" s="112"/>
      <c r="AI21" s="73" t="s">
        <v>748</v>
      </c>
      <c r="AJ21" s="72">
        <f>SUM(AJ17:AJ20)</f>
        <v>0.11303823333196392</v>
      </c>
      <c r="AK21" s="72">
        <f t="shared" ref="AK21:AN21" si="4">SUM(AK17:AK20)</f>
        <v>0.95957762021026993</v>
      </c>
      <c r="AL21" s="74">
        <f t="shared" si="4"/>
        <v>146.62086320714525</v>
      </c>
      <c r="AM21" s="74">
        <f t="shared" si="4"/>
        <v>135.29718230010403</v>
      </c>
      <c r="AN21" s="72">
        <f t="shared" si="4"/>
        <v>-3.5018049000986921E-2</v>
      </c>
    </row>
    <row r="22" spans="1:40" ht="15" thickBot="1" x14ac:dyDescent="0.4">
      <c r="A22" s="107"/>
      <c r="B22" s="106"/>
      <c r="C22" s="31" t="s">
        <v>2</v>
      </c>
      <c r="D22" s="59"/>
      <c r="E22" s="59"/>
      <c r="F22" s="59"/>
      <c r="G22" s="59"/>
      <c r="H22" s="59"/>
      <c r="I22" s="61"/>
      <c r="J22" s="61"/>
      <c r="K22" s="61"/>
      <c r="L22" s="61"/>
      <c r="M22" s="61"/>
      <c r="N22" s="61"/>
      <c r="O22" s="61"/>
      <c r="P22" s="61"/>
      <c r="Q22" s="61"/>
      <c r="R22" s="61"/>
      <c r="T22" s="116" t="s">
        <v>721</v>
      </c>
      <c r="U22" s="36" t="s">
        <v>92</v>
      </c>
      <c r="V22" s="42">
        <v>8478947.861328125</v>
      </c>
      <c r="W22" s="42">
        <v>-6912382.5795898438</v>
      </c>
      <c r="AH22" s="109" t="s">
        <v>720</v>
      </c>
      <c r="AI22" s="71" t="s">
        <v>92</v>
      </c>
      <c r="AJ22" s="75">
        <f>((D65-D69)*(0.000002204)*V26)/(0.264)</f>
        <v>33.958418083295577</v>
      </c>
      <c r="AK22" s="75">
        <f>((E65-E69)*(0.000002204)*V26)/(0.264)</f>
        <v>98.563821511362676</v>
      </c>
      <c r="AL22" s="75">
        <f>((F65-F69)*(0.000002204)*V26)/(0.264)</f>
        <v>1922.7087500622338</v>
      </c>
      <c r="AM22" s="75">
        <f>((G65-G69)*(0.000002204)*V26)/(0.264)</f>
        <v>2123.7321963067529</v>
      </c>
      <c r="AN22" s="75">
        <f>((H65-H69)*(0.000002204)*V26)/(0.264)</f>
        <v>19.336169990832541</v>
      </c>
    </row>
    <row r="23" spans="1:40" x14ac:dyDescent="0.35">
      <c r="A23" s="107"/>
      <c r="B23" s="104" t="s">
        <v>736</v>
      </c>
      <c r="C23" s="36" t="s">
        <v>92</v>
      </c>
      <c r="D23" s="63"/>
      <c r="E23" s="63"/>
      <c r="F23" s="63"/>
      <c r="G23" s="63"/>
      <c r="H23" s="63"/>
      <c r="I23" s="65"/>
      <c r="J23" s="65"/>
      <c r="K23" s="65"/>
      <c r="L23" s="65"/>
      <c r="M23" s="65"/>
      <c r="N23" s="65"/>
      <c r="O23" s="65"/>
      <c r="P23" s="65"/>
      <c r="Q23" s="65"/>
      <c r="R23" s="65"/>
      <c r="T23" s="117"/>
      <c r="U23" s="26" t="s">
        <v>143</v>
      </c>
      <c r="V23" s="43">
        <v>451031.67041015625</v>
      </c>
      <c r="W23" s="43">
        <v>-1114776.0073242188</v>
      </c>
      <c r="AH23" s="109"/>
      <c r="AI23" s="71" t="s">
        <v>143</v>
      </c>
      <c r="AJ23" s="75">
        <f>((D66-D70)*(0.000002204)*V27)/(0.264)</f>
        <v>11.907365030852214</v>
      </c>
      <c r="AK23" s="75">
        <f>((E66-E70)*(0.000002204)*V27)/(0.264)</f>
        <v>9.9921944314843749</v>
      </c>
      <c r="AL23" s="75">
        <f>((F66-F70)*(0.000002204)*V27)/(0.264)</f>
        <v>231.73564252350849</v>
      </c>
      <c r="AM23" s="75">
        <f>((G66-G70)*(0.000002204)*V27)/(0.264)</f>
        <v>226.46892337524693</v>
      </c>
      <c r="AN23" s="75">
        <f>((H66-H70)*(0.000002204)*V27)/(0.264)</f>
        <v>-0.59675644275900286</v>
      </c>
    </row>
    <row r="24" spans="1:40" x14ac:dyDescent="0.35">
      <c r="A24" s="107"/>
      <c r="B24" s="105"/>
      <c r="C24" s="26" t="s">
        <v>143</v>
      </c>
      <c r="D24" s="63"/>
      <c r="E24" s="63"/>
      <c r="F24" s="63"/>
      <c r="G24" s="63"/>
      <c r="H24" s="63"/>
      <c r="I24" s="55"/>
      <c r="J24" s="55"/>
      <c r="K24" s="55"/>
      <c r="L24" s="55"/>
      <c r="M24" s="65"/>
      <c r="N24" s="65"/>
      <c r="O24" s="65"/>
      <c r="P24" s="65"/>
      <c r="Q24" s="65"/>
      <c r="R24" s="55"/>
      <c r="T24" s="117"/>
      <c r="U24" s="26" t="s">
        <v>181</v>
      </c>
      <c r="V24" s="43">
        <v>867908.18298441288</v>
      </c>
      <c r="W24" s="43">
        <v>-1773283.1698008191</v>
      </c>
      <c r="AH24" s="109"/>
      <c r="AI24" s="71" t="s">
        <v>181</v>
      </c>
      <c r="AJ24" s="75">
        <f>((D67-D71)*(0.000002204)*V28)/(0.264)</f>
        <v>6.3989223623398939</v>
      </c>
      <c r="AK24" s="75">
        <f>((E67-E71)*(0.000002204)*V28)/(0.264)</f>
        <v>8.4988014618509684</v>
      </c>
      <c r="AL24" s="75">
        <f>((F67-F71)*(0.000002204)*V28)/(0.264)</f>
        <v>19.951333571950375</v>
      </c>
      <c r="AM24" s="75">
        <f>((G67-G71)*(0.000002204)*V28)/(0.264)</f>
        <v>26.9906445958433</v>
      </c>
      <c r="AN24" s="75">
        <f>((H67-H71)*(0.000002204)*V28)/(0.264)</f>
        <v>0.15468599140455352</v>
      </c>
    </row>
    <row r="25" spans="1:40" ht="15" thickBot="1" x14ac:dyDescent="0.4">
      <c r="A25" s="107"/>
      <c r="B25" s="105"/>
      <c r="C25" s="26" t="s">
        <v>181</v>
      </c>
      <c r="D25" s="63"/>
      <c r="E25" s="63"/>
      <c r="F25" s="63"/>
      <c r="G25" s="63"/>
      <c r="H25" s="63"/>
      <c r="I25" s="55"/>
      <c r="J25" s="55"/>
      <c r="K25" s="55"/>
      <c r="L25" s="55"/>
      <c r="M25" s="65"/>
      <c r="N25" s="65"/>
      <c r="O25" s="65"/>
      <c r="P25" s="65"/>
      <c r="Q25" s="65"/>
      <c r="R25" s="55"/>
      <c r="T25" s="118"/>
      <c r="U25" s="31" t="s">
        <v>2</v>
      </c>
      <c r="V25" s="44">
        <v>29174.2802734375</v>
      </c>
      <c r="W25" s="44">
        <v>-87236.94140625</v>
      </c>
      <c r="AH25" s="109"/>
      <c r="AI25" s="71" t="s">
        <v>2</v>
      </c>
      <c r="AJ25" s="75">
        <f>((D68-D72)*(0.000002204)*V29)/(0.264)</f>
        <v>1.1730633088746176</v>
      </c>
      <c r="AK25" s="75">
        <f>((E68-E72)*(0.000002204)*V29)/(0.264)</f>
        <v>1.3789251031149579</v>
      </c>
      <c r="AL25" s="75">
        <f>((F68-F72)*(0.000002204)*V29)/(0.264)</f>
        <v>1.7641309011511206</v>
      </c>
      <c r="AM25" s="75">
        <f>((G68-G72)*(0.000002204)*V29)/(0.264)</f>
        <v>-1.8046054234085445</v>
      </c>
      <c r="AN25" s="75">
        <f>((H68-H72)*(0.000002204)*V29)/(0.264)</f>
        <v>-4.0195387621164778E-2</v>
      </c>
    </row>
    <row r="26" spans="1:40" ht="15" thickBot="1" x14ac:dyDescent="0.4">
      <c r="A26" s="107"/>
      <c r="B26" s="106"/>
      <c r="C26" s="31" t="s">
        <v>2</v>
      </c>
      <c r="D26" s="59"/>
      <c r="E26" s="59"/>
      <c r="F26" s="59"/>
      <c r="G26" s="59"/>
      <c r="H26" s="59"/>
      <c r="I26" s="61"/>
      <c r="J26" s="61"/>
      <c r="K26" s="61"/>
      <c r="L26" s="61"/>
      <c r="M26" s="66"/>
      <c r="N26" s="65"/>
      <c r="O26" s="65"/>
      <c r="P26" s="65"/>
      <c r="Q26" s="65"/>
      <c r="R26" s="55"/>
      <c r="T26" s="103" t="s">
        <v>720</v>
      </c>
      <c r="U26" s="36" t="s">
        <v>92</v>
      </c>
      <c r="V26" s="42">
        <v>62219724.776367188</v>
      </c>
      <c r="W26" s="42">
        <v>-47762157.837890625</v>
      </c>
      <c r="AH26" s="109"/>
      <c r="AI26" s="71" t="s">
        <v>748</v>
      </c>
      <c r="AJ26" s="76">
        <f>SUM(AJ22:AJ25)</f>
        <v>53.437768785362302</v>
      </c>
      <c r="AK26" s="76">
        <f t="shared" ref="AK26:AN26" si="5">SUM(AK22:AK25)</f>
        <v>118.43374250781298</v>
      </c>
      <c r="AL26" s="76">
        <f t="shared" si="5"/>
        <v>2176.1598570588435</v>
      </c>
      <c r="AM26" s="76">
        <f t="shared" si="5"/>
        <v>2375.3871588544343</v>
      </c>
      <c r="AN26" s="76">
        <f t="shared" si="5"/>
        <v>18.853904151856927</v>
      </c>
    </row>
    <row r="27" spans="1:40" x14ac:dyDescent="0.3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T27" s="101"/>
      <c r="U27" s="26" t="s">
        <v>143</v>
      </c>
      <c r="V27" s="43">
        <v>9974059.77734375</v>
      </c>
      <c r="W27" s="43">
        <v>-23278019.015625</v>
      </c>
      <c r="AH27" s="71" t="s">
        <v>751</v>
      </c>
      <c r="AI27" s="71" t="s">
        <v>752</v>
      </c>
      <c r="AJ27" s="74">
        <f>AJ21+AJ26</f>
        <v>53.550807018694265</v>
      </c>
      <c r="AK27" s="74">
        <f t="shared" ref="AK27:AN27" si="6">AK21+AK26</f>
        <v>119.39332012802325</v>
      </c>
      <c r="AL27" s="74">
        <f>AL21+AL26</f>
        <v>2322.7807202659887</v>
      </c>
      <c r="AM27" s="74">
        <f>AM21+AM26</f>
        <v>2510.6843411545383</v>
      </c>
      <c r="AN27" s="74">
        <f t="shared" si="6"/>
        <v>18.818886102855942</v>
      </c>
    </row>
    <row r="28" spans="1:40" ht="17.25" customHeight="1" x14ac:dyDescent="0.35">
      <c r="A28" s="107" t="s">
        <v>723</v>
      </c>
      <c r="B28" s="25"/>
      <c r="C28" s="25"/>
      <c r="D28" s="128" t="s">
        <v>712</v>
      </c>
      <c r="E28" s="129"/>
      <c r="F28" s="129"/>
      <c r="G28" s="129"/>
      <c r="H28" s="130"/>
      <c r="I28" s="128" t="s">
        <v>713</v>
      </c>
      <c r="J28" s="129"/>
      <c r="K28" s="129"/>
      <c r="L28" s="129"/>
      <c r="M28" s="130"/>
      <c r="N28" s="120" t="s">
        <v>714</v>
      </c>
      <c r="O28" s="121"/>
      <c r="P28" s="121"/>
      <c r="Q28" s="121"/>
      <c r="R28" s="121"/>
      <c r="T28" s="101"/>
      <c r="U28" s="26" t="s">
        <v>181</v>
      </c>
      <c r="V28" s="43">
        <v>2378516.955078125</v>
      </c>
      <c r="W28" s="43">
        <v>-4797019.77734375</v>
      </c>
      <c r="AJ28">
        <f>((AJ13-AJ27)/AJ13)*100</f>
        <v>-63.684967418742978</v>
      </c>
      <c r="AK28">
        <f t="shared" ref="AK28:AN28" si="7">((AK13-AK27)/AK13)*100</f>
        <v>-187.88000302170019</v>
      </c>
      <c r="AL28">
        <f t="shared" si="7"/>
        <v>-117.96630091309864</v>
      </c>
      <c r="AM28">
        <f t="shared" si="7"/>
        <v>-138.61003404620263</v>
      </c>
      <c r="AN28">
        <f t="shared" si="7"/>
        <v>-25.890046389095016</v>
      </c>
    </row>
    <row r="29" spans="1:40" x14ac:dyDescent="0.35">
      <c r="A29" s="107"/>
      <c r="B29" s="26" t="s">
        <v>671</v>
      </c>
      <c r="C29" s="26" t="s">
        <v>677</v>
      </c>
      <c r="D29" s="26" t="s">
        <v>715</v>
      </c>
      <c r="E29" s="26" t="s">
        <v>716</v>
      </c>
      <c r="F29" s="26" t="s">
        <v>717</v>
      </c>
      <c r="G29" s="26" t="s">
        <v>718</v>
      </c>
      <c r="H29" s="26" t="s">
        <v>745</v>
      </c>
      <c r="I29" s="26" t="s">
        <v>715</v>
      </c>
      <c r="J29" s="26" t="s">
        <v>716</v>
      </c>
      <c r="K29" s="26" t="s">
        <v>717</v>
      </c>
      <c r="L29" s="26" t="s">
        <v>718</v>
      </c>
      <c r="M29" s="26" t="s">
        <v>745</v>
      </c>
      <c r="N29" s="26" t="s">
        <v>715</v>
      </c>
      <c r="O29" s="26" t="s">
        <v>716</v>
      </c>
      <c r="P29" s="26" t="s">
        <v>717</v>
      </c>
      <c r="Q29" s="26" t="s">
        <v>718</v>
      </c>
      <c r="R29" s="26" t="s">
        <v>745</v>
      </c>
      <c r="T29" s="101"/>
      <c r="U29" s="26" t="s">
        <v>2</v>
      </c>
      <c r="V29" s="43">
        <v>501530.4716796875</v>
      </c>
      <c r="W29" s="43">
        <v>-1128703.51953125</v>
      </c>
    </row>
    <row r="30" spans="1:40" x14ac:dyDescent="0.35">
      <c r="A30" s="107"/>
      <c r="B30" s="101" t="s">
        <v>721</v>
      </c>
      <c r="C30" s="26" t="s">
        <v>92</v>
      </c>
      <c r="D30" s="27">
        <v>1.1999999999999999E-2</v>
      </c>
      <c r="E30" s="27">
        <v>2.9515026759983531E-2</v>
      </c>
      <c r="F30" s="28">
        <v>5.6436666666666673</v>
      </c>
      <c r="G30" s="28">
        <v>6.8786666666666667</v>
      </c>
      <c r="H30" s="28">
        <v>3.2591133550000005E-2</v>
      </c>
      <c r="I30" s="29">
        <v>1.3076696830622021E-2</v>
      </c>
      <c r="J30" s="29">
        <v>1.9080735656973179E-2</v>
      </c>
      <c r="K30" s="29">
        <v>2.4422011246687552</v>
      </c>
      <c r="L30" s="29">
        <v>1.639873267461039</v>
      </c>
      <c r="M30" s="29">
        <v>4.7066866358958473E-2</v>
      </c>
      <c r="N30" s="30"/>
      <c r="O30" s="30"/>
      <c r="P30" s="30"/>
      <c r="Q30" s="30"/>
      <c r="R30" s="30"/>
    </row>
    <row r="31" spans="1:40" x14ac:dyDescent="0.35">
      <c r="A31" s="107"/>
      <c r="B31" s="101"/>
      <c r="C31" s="26" t="s">
        <v>143</v>
      </c>
      <c r="D31" s="27">
        <v>2.4000000000000004E-2</v>
      </c>
      <c r="E31" s="27">
        <v>6.6000000000000003E-2</v>
      </c>
      <c r="F31" s="28">
        <v>4.8417500000000002</v>
      </c>
      <c r="G31" s="28">
        <v>5.641</v>
      </c>
      <c r="H31" s="28">
        <v>3.8049999999999994E-2</v>
      </c>
      <c r="I31" s="29">
        <v>2.9754551472561862E-2</v>
      </c>
      <c r="J31" s="29">
        <v>0.10060152417665778</v>
      </c>
      <c r="K31" s="29">
        <v>0.87619152206200479</v>
      </c>
      <c r="L31" s="29">
        <v>0.9038775728308942</v>
      </c>
      <c r="M31" s="29">
        <v>8.4512326517102755E-3</v>
      </c>
      <c r="N31" s="30"/>
      <c r="O31" s="30"/>
      <c r="P31" s="30"/>
      <c r="Q31" s="30"/>
      <c r="R31" s="30"/>
    </row>
    <row r="32" spans="1:40" x14ac:dyDescent="0.35">
      <c r="A32" s="107"/>
      <c r="B32" s="101"/>
      <c r="C32" s="26" t="s">
        <v>181</v>
      </c>
      <c r="D32" s="27">
        <v>1.4999999999999999E-2</v>
      </c>
      <c r="E32" s="27">
        <v>5.0000000000000001E-3</v>
      </c>
      <c r="F32" s="28">
        <v>1.228</v>
      </c>
      <c r="G32" s="28">
        <v>1.4019999999999999</v>
      </c>
      <c r="H32" s="28">
        <v>3.6200000000000003E-2</v>
      </c>
      <c r="I32" s="29" t="e">
        <v>#DIV/0!</v>
      </c>
      <c r="J32" s="29" t="e">
        <v>#DIV/0!</v>
      </c>
      <c r="K32" s="29" t="e">
        <v>#DIV/0!</v>
      </c>
      <c r="L32" s="29" t="e">
        <v>#DIV/0!</v>
      </c>
      <c r="M32" s="29" t="e">
        <v>#DIV/0!</v>
      </c>
      <c r="N32" s="30"/>
      <c r="O32" s="30"/>
      <c r="P32" s="30"/>
      <c r="Q32" s="30"/>
      <c r="R32" s="30"/>
    </row>
    <row r="33" spans="1:18" ht="15" thickBot="1" x14ac:dyDescent="0.4">
      <c r="A33" s="107"/>
      <c r="B33" s="102"/>
      <c r="C33" s="31" t="s">
        <v>2</v>
      </c>
      <c r="D33" s="52">
        <v>4.3166666666666666E-2</v>
      </c>
      <c r="E33" s="52">
        <v>7.7333333333333351E-2</v>
      </c>
      <c r="F33" s="52">
        <v>4.3298333333333332</v>
      </c>
      <c r="G33" s="52">
        <v>4.934166666666667</v>
      </c>
      <c r="H33" s="52">
        <v>5.5000000000000005E-3</v>
      </c>
      <c r="I33" s="34">
        <v>6.9949743864196293E-2</v>
      </c>
      <c r="J33" s="34">
        <v>8.8006060397376407E-2</v>
      </c>
      <c r="K33" s="34">
        <v>1.708057541965923</v>
      </c>
      <c r="L33" s="34">
        <v>2.2379381060848544</v>
      </c>
      <c r="M33" s="34">
        <v>1.2247448713915861E-3</v>
      </c>
      <c r="N33" s="35"/>
      <c r="O33" s="35"/>
      <c r="P33" s="35"/>
      <c r="Q33" s="35"/>
      <c r="R33" s="35"/>
    </row>
    <row r="34" spans="1:18" x14ac:dyDescent="0.35">
      <c r="A34" s="107"/>
      <c r="B34" s="103" t="s">
        <v>719</v>
      </c>
      <c r="C34" s="36" t="s">
        <v>92</v>
      </c>
      <c r="D34" s="37">
        <v>2.9999999999999996E-3</v>
      </c>
      <c r="E34" s="37">
        <v>8.2228626320845349E-3</v>
      </c>
      <c r="F34" s="38">
        <v>3.4353333333333338</v>
      </c>
      <c r="G34" s="38">
        <v>4.2673333333333332</v>
      </c>
      <c r="H34" s="38">
        <v>6.3776278643333335E-3</v>
      </c>
      <c r="I34" s="39">
        <v>2.5980762113533167E-3</v>
      </c>
      <c r="J34" s="39">
        <v>5.582161824585573E-3</v>
      </c>
      <c r="K34" s="39">
        <v>1.0179471171594976</v>
      </c>
      <c r="L34" s="39">
        <v>1.4656480932793288</v>
      </c>
      <c r="M34" s="39">
        <v>4.7633551020287825E-3</v>
      </c>
      <c r="N34" s="39">
        <f>((D30-D34)/D30)*100</f>
        <v>75</v>
      </c>
      <c r="O34" s="39">
        <f t="shared" ref="O34:O37" si="8">((E30-E34)/E30)*100</f>
        <v>72.140080715653994</v>
      </c>
      <c r="P34" s="39">
        <f t="shared" ref="P34:P37" si="9">((F30-F34)/F30)*100</f>
        <v>39.129407595534815</v>
      </c>
      <c r="Q34" s="39">
        <f t="shared" ref="Q34:R37" si="10">((G30-G34)/G30)*100</f>
        <v>37.962783485171549</v>
      </c>
      <c r="R34" s="39">
        <f t="shared" si="10"/>
        <v>80.431402134114066</v>
      </c>
    </row>
    <row r="35" spans="1:18" x14ac:dyDescent="0.35">
      <c r="A35" s="107"/>
      <c r="B35" s="101"/>
      <c r="C35" s="26" t="s">
        <v>143</v>
      </c>
      <c r="D35" s="27">
        <v>2.1875000000000002E-2</v>
      </c>
      <c r="E35" s="27">
        <v>6.6250000000000003E-2</v>
      </c>
      <c r="F35" s="28">
        <v>3.28125</v>
      </c>
      <c r="G35" s="28">
        <v>4.2842500000000001</v>
      </c>
      <c r="H35" s="28">
        <v>4.3650000000000001E-2</v>
      </c>
      <c r="I35" s="29">
        <v>3.8756451075917672E-2</v>
      </c>
      <c r="J35" s="29">
        <v>0.10833089740851098</v>
      </c>
      <c r="K35" s="29">
        <v>0.7444870157811122</v>
      </c>
      <c r="L35" s="29">
        <v>0.90309813973897402</v>
      </c>
      <c r="M35" s="39">
        <v>1.9069259730431765E-2</v>
      </c>
      <c r="N35" s="39">
        <f t="shared" ref="N35:N37" si="11">((D31-D35)/D31)*100</f>
        <v>8.8541666666666732</v>
      </c>
      <c r="O35" s="39">
        <f t="shared" si="8"/>
        <v>-0.37878787878787912</v>
      </c>
      <c r="P35" s="39">
        <f t="shared" si="9"/>
        <v>32.230082098414833</v>
      </c>
      <c r="Q35" s="39">
        <f t="shared" si="10"/>
        <v>24.051586598120899</v>
      </c>
      <c r="R35" s="39">
        <f t="shared" si="10"/>
        <v>-14.717477003942204</v>
      </c>
    </row>
    <row r="36" spans="1:18" x14ac:dyDescent="0.35">
      <c r="A36" s="107"/>
      <c r="B36" s="101"/>
      <c r="C36" s="26" t="s">
        <v>181</v>
      </c>
      <c r="D36" s="27">
        <v>2.3333333333333331E-3</v>
      </c>
      <c r="E36" s="27">
        <v>4.8000000000000008E-2</v>
      </c>
      <c r="F36" s="28">
        <v>0.37366666666666665</v>
      </c>
      <c r="G36" s="28">
        <v>1.9463333333333335</v>
      </c>
      <c r="H36" s="28">
        <v>6.8766666666666657E-2</v>
      </c>
      <c r="I36" s="29">
        <v>1.4433756729740647E-3</v>
      </c>
      <c r="J36" s="29">
        <v>7.0192592201741622E-2</v>
      </c>
      <c r="K36" s="29">
        <v>0.59524812753450407</v>
      </c>
      <c r="L36" s="29">
        <v>1.141806609427942</v>
      </c>
      <c r="M36" s="39">
        <v>1.0275375094532323E-2</v>
      </c>
      <c r="N36" s="39">
        <f t="shared" si="11"/>
        <v>84.444444444444443</v>
      </c>
      <c r="O36" s="39">
        <f t="shared" si="8"/>
        <v>-860.00000000000011</v>
      </c>
      <c r="P36" s="39">
        <f t="shared" si="9"/>
        <v>69.571118349619994</v>
      </c>
      <c r="Q36" s="39">
        <f t="shared" si="10"/>
        <v>-38.825487398953896</v>
      </c>
      <c r="R36" s="39">
        <f t="shared" si="10"/>
        <v>-89.963167587476931</v>
      </c>
    </row>
    <row r="37" spans="1:18" ht="15" thickBot="1" x14ac:dyDescent="0.4">
      <c r="A37" s="107"/>
      <c r="B37" s="102"/>
      <c r="C37" s="31" t="s">
        <v>2</v>
      </c>
      <c r="D37" s="32">
        <v>2.3333333333333331E-3</v>
      </c>
      <c r="E37" s="32">
        <v>1.1999999999999999E-2</v>
      </c>
      <c r="F37" s="33">
        <v>1.4880000000000002</v>
      </c>
      <c r="G37" s="33">
        <v>1.8686666666666667</v>
      </c>
      <c r="H37" s="33">
        <v>1.6925233943333329E-2</v>
      </c>
      <c r="I37" s="34">
        <v>1.4433756729740647E-3</v>
      </c>
      <c r="J37" s="34">
        <v>1.7320508075688826E-3</v>
      </c>
      <c r="K37" s="34">
        <v>1.2201458929160887</v>
      </c>
      <c r="L37" s="34">
        <v>1.2263116787070629</v>
      </c>
      <c r="M37" s="34">
        <v>3.8683493988926772E-3</v>
      </c>
      <c r="N37" s="34">
        <f t="shared" si="11"/>
        <v>94.594594594594597</v>
      </c>
      <c r="O37" s="34">
        <f t="shared" si="8"/>
        <v>84.482758620689651</v>
      </c>
      <c r="P37" s="34">
        <f t="shared" si="9"/>
        <v>65.63378113091342</v>
      </c>
      <c r="Q37" s="34">
        <f t="shared" si="10"/>
        <v>62.128018915723693</v>
      </c>
      <c r="R37" s="34">
        <f t="shared" si="10"/>
        <v>-207.73152624242414</v>
      </c>
    </row>
    <row r="38" spans="1:18" x14ac:dyDescent="0.35">
      <c r="A38" s="107"/>
      <c r="B38" s="108" t="s">
        <v>720</v>
      </c>
      <c r="C38" s="36" t="s">
        <v>92</v>
      </c>
      <c r="D38" s="37">
        <v>4.6000000000000006E-2</v>
      </c>
      <c r="E38" s="37">
        <v>0.13616467682173736</v>
      </c>
      <c r="F38" s="38">
        <v>5.455000000000001</v>
      </c>
      <c r="G38" s="38">
        <v>6.6239999999999997</v>
      </c>
      <c r="H38" s="38">
        <v>6.1676101166666664E-2</v>
      </c>
      <c r="I38" s="39">
        <v>4.9386232899462972E-2</v>
      </c>
      <c r="J38" s="39">
        <v>9.5726043189211893E-2</v>
      </c>
      <c r="K38" s="39">
        <v>2.6569943545291919</v>
      </c>
      <c r="L38" s="39">
        <v>1.9193530159926278</v>
      </c>
      <c r="M38" s="39">
        <v>9.1772375334038286E-2</v>
      </c>
      <c r="N38" s="39"/>
      <c r="O38" s="39"/>
      <c r="P38" s="39"/>
      <c r="Q38" s="39"/>
      <c r="R38" s="29"/>
    </row>
    <row r="39" spans="1:18" ht="15" customHeight="1" x14ac:dyDescent="0.35">
      <c r="A39" s="107"/>
      <c r="B39" s="101"/>
      <c r="C39" s="26" t="s">
        <v>143</v>
      </c>
      <c r="D39" s="27">
        <v>9.6250000000000002E-2</v>
      </c>
      <c r="E39" s="27">
        <v>0.19625000000000001</v>
      </c>
      <c r="F39" s="28">
        <v>3.5649999999999999</v>
      </c>
      <c r="G39" s="28">
        <v>4.5139999999999993</v>
      </c>
      <c r="H39" s="28">
        <v>7.2599999999999998E-2</v>
      </c>
      <c r="I39" s="29">
        <v>6.650501234242924E-2</v>
      </c>
      <c r="J39" s="29">
        <v>0.15933899920191116</v>
      </c>
      <c r="K39" s="29">
        <v>0.89989814238427435</v>
      </c>
      <c r="L39" s="29">
        <v>0.72922744508601256</v>
      </c>
      <c r="M39" s="29">
        <v>2.3573148566395068E-2</v>
      </c>
      <c r="N39" s="29"/>
      <c r="O39" s="29"/>
      <c r="P39" s="29"/>
      <c r="Q39" s="29"/>
      <c r="R39" s="29"/>
    </row>
    <row r="40" spans="1:18" x14ac:dyDescent="0.35">
      <c r="A40" s="107"/>
      <c r="B40" s="101"/>
      <c r="C40" s="26" t="s">
        <v>181</v>
      </c>
      <c r="D40" s="27">
        <v>0.20466666666666666</v>
      </c>
      <c r="E40" s="27">
        <v>0.27099999999999996</v>
      </c>
      <c r="F40" s="28">
        <v>2.0710000000000002</v>
      </c>
      <c r="G40" s="28">
        <v>3.2850000000000001</v>
      </c>
      <c r="H40" s="28">
        <v>9.1533333333333342E-2</v>
      </c>
      <c r="I40" s="29">
        <v>8.7511903952167194E-2</v>
      </c>
      <c r="J40" s="29">
        <v>6.1024585209569701E-2</v>
      </c>
      <c r="K40" s="29">
        <v>2.4000324997799511</v>
      </c>
      <c r="L40" s="29">
        <v>2.3958603882530376</v>
      </c>
      <c r="M40" s="29">
        <v>1.5594977824073061E-2</v>
      </c>
      <c r="N40" s="29"/>
      <c r="O40" s="29"/>
      <c r="P40" s="29"/>
      <c r="Q40" s="29"/>
      <c r="R40" s="29"/>
    </row>
    <row r="41" spans="1:18" ht="15" thickBot="1" x14ac:dyDescent="0.4">
      <c r="A41" s="107"/>
      <c r="B41" s="102"/>
      <c r="C41" s="31" t="s">
        <v>2</v>
      </c>
      <c r="D41" s="32">
        <v>0.45566666666666666</v>
      </c>
      <c r="E41" s="32">
        <v>0.47466666666666663</v>
      </c>
      <c r="F41" s="33">
        <v>1.7210000000000001</v>
      </c>
      <c r="G41" s="33">
        <v>2.6586666666666665</v>
      </c>
      <c r="H41" s="33">
        <v>0.11543076876333334</v>
      </c>
      <c r="I41" s="34">
        <v>4.8169838419215329E-2</v>
      </c>
      <c r="J41" s="34">
        <v>7.1842420152256892E-2</v>
      </c>
      <c r="K41" s="34">
        <v>1.020648813255568</v>
      </c>
      <c r="L41" s="34">
        <v>1.1501201386521904</v>
      </c>
      <c r="M41" s="34">
        <v>0.1643801201380915</v>
      </c>
      <c r="N41" s="34"/>
      <c r="O41" s="34"/>
      <c r="P41" s="34"/>
      <c r="Q41" s="34"/>
      <c r="R41" s="34"/>
    </row>
    <row r="42" spans="1:18" x14ac:dyDescent="0.35">
      <c r="A42" s="107"/>
      <c r="B42" s="108" t="s">
        <v>722</v>
      </c>
      <c r="C42" s="36" t="s">
        <v>92</v>
      </c>
      <c r="D42" s="37">
        <v>2E-3</v>
      </c>
      <c r="E42" s="37">
        <v>3.1731988472622479E-2</v>
      </c>
      <c r="F42" s="37">
        <v>1.1033333333333335</v>
      </c>
      <c r="G42" s="37">
        <v>1.9359999999999999</v>
      </c>
      <c r="H42" s="37">
        <v>2.9811845236666662E-2</v>
      </c>
      <c r="I42" s="39">
        <v>8.6602540378443891E-4</v>
      </c>
      <c r="J42" s="39">
        <v>1.8416160615188859E-2</v>
      </c>
      <c r="K42" s="39">
        <v>0.41254615903354758</v>
      </c>
      <c r="L42" s="39">
        <v>0.37137178137279186</v>
      </c>
      <c r="M42" s="39">
        <v>3.75240946402461E-2</v>
      </c>
      <c r="N42" s="39">
        <f>((D38-D42)/D38)*100</f>
        <v>95.65217391304347</v>
      </c>
      <c r="O42" s="39">
        <f t="shared" ref="O42:O45" si="12">((E38-E42)/E38)*100</f>
        <v>76.695873545703023</v>
      </c>
      <c r="P42" s="39">
        <f t="shared" ref="P42:P45" si="13">((F38-F42)/F38)*100</f>
        <v>79.7739077299114</v>
      </c>
      <c r="Q42" s="39">
        <f t="shared" ref="Q42:R45" si="14">((G38-G42)/G38)*100</f>
        <v>70.772946859903385</v>
      </c>
      <c r="R42" s="39">
        <f t="shared" si="14"/>
        <v>51.663862220949355</v>
      </c>
    </row>
    <row r="43" spans="1:18" x14ac:dyDescent="0.35">
      <c r="A43" s="107"/>
      <c r="B43" s="101"/>
      <c r="C43" s="26" t="s">
        <v>143</v>
      </c>
      <c r="D43" s="37">
        <v>3.6125000000000004E-2</v>
      </c>
      <c r="E43" s="37">
        <v>0.13025</v>
      </c>
      <c r="F43" s="37">
        <v>2.2807499999999998</v>
      </c>
      <c r="G43" s="37">
        <v>3.32925</v>
      </c>
      <c r="H43" s="37">
        <v>3.9774999999999998E-2</v>
      </c>
      <c r="I43" s="29">
        <v>3.6638720410698482E-2</v>
      </c>
      <c r="J43" s="29">
        <v>0.11001931648578807</v>
      </c>
      <c r="K43" s="29">
        <v>1.9310826626532591</v>
      </c>
      <c r="L43" s="29">
        <v>1.9808005746835455</v>
      </c>
      <c r="M43" s="39">
        <v>1.9669837315036444E-2</v>
      </c>
      <c r="N43" s="39">
        <f t="shared" ref="N43:N45" si="15">((D39-D43)/D39)*100</f>
        <v>62.467532467532457</v>
      </c>
      <c r="O43" s="39">
        <f t="shared" si="12"/>
        <v>33.630573248407643</v>
      </c>
      <c r="P43" s="39">
        <f t="shared" si="13"/>
        <v>36.023842917251052</v>
      </c>
      <c r="Q43" s="39">
        <f t="shared" si="14"/>
        <v>26.246123172352672</v>
      </c>
      <c r="R43" s="39">
        <f t="shared" si="14"/>
        <v>45.213498622589533</v>
      </c>
    </row>
    <row r="44" spans="1:18" x14ac:dyDescent="0.35">
      <c r="A44" s="107"/>
      <c r="B44" s="101"/>
      <c r="C44" s="26" t="s">
        <v>181</v>
      </c>
      <c r="D44" s="37">
        <v>1.5000000000000002E-3</v>
      </c>
      <c r="E44" s="37">
        <v>4.4333333333333336E-2</v>
      </c>
      <c r="F44" s="37">
        <v>0.03</v>
      </c>
      <c r="G44" s="37">
        <v>1.5556666666666665</v>
      </c>
      <c r="H44" s="37">
        <v>6.2566666666666673E-2</v>
      </c>
      <c r="I44" s="29">
        <v>0</v>
      </c>
      <c r="J44" s="29">
        <v>2.1221058723195987E-2</v>
      </c>
      <c r="K44" s="29">
        <v>4.6566128730773926E-10</v>
      </c>
      <c r="L44" s="29">
        <v>0.41521600804079506</v>
      </c>
      <c r="M44" s="39">
        <v>6.5389321248452578E-2</v>
      </c>
      <c r="N44" s="39">
        <f t="shared" si="15"/>
        <v>99.267100977198695</v>
      </c>
      <c r="O44" s="39">
        <f t="shared" si="12"/>
        <v>83.640836408364081</v>
      </c>
      <c r="P44" s="39">
        <f t="shared" si="13"/>
        <v>98.551424432641241</v>
      </c>
      <c r="Q44" s="39">
        <f t="shared" si="14"/>
        <v>52.643328259766619</v>
      </c>
      <c r="R44" s="39">
        <f t="shared" si="14"/>
        <v>31.646030589949014</v>
      </c>
    </row>
    <row r="45" spans="1:18" ht="15" thickBot="1" x14ac:dyDescent="0.4">
      <c r="A45" s="107"/>
      <c r="B45" s="102"/>
      <c r="C45" s="31" t="s">
        <v>2</v>
      </c>
      <c r="D45" s="32">
        <v>1.5000000000000002E-3</v>
      </c>
      <c r="E45" s="32">
        <v>2.6333333333333334E-2</v>
      </c>
      <c r="F45" s="32">
        <v>0.39500000000000002</v>
      </c>
      <c r="G45" s="32">
        <v>1.0076666666666665</v>
      </c>
      <c r="H45" s="32">
        <v>3.3833130333333329E-2</v>
      </c>
      <c r="I45" s="34">
        <v>0</v>
      </c>
      <c r="J45" s="34">
        <v>1.0785793124908957E-2</v>
      </c>
      <c r="K45" s="34">
        <v>0.33169112137649986</v>
      </c>
      <c r="L45" s="34">
        <v>0.28362710260716195</v>
      </c>
      <c r="M45" s="34">
        <v>1.1145722903877948E-2</v>
      </c>
      <c r="N45" s="34">
        <f t="shared" si="15"/>
        <v>99.670811997073884</v>
      </c>
      <c r="O45" s="34">
        <f t="shared" si="12"/>
        <v>94.452247191011239</v>
      </c>
      <c r="P45" s="34">
        <f t="shared" si="13"/>
        <v>77.048227774549687</v>
      </c>
      <c r="Q45" s="34">
        <f t="shared" si="14"/>
        <v>62.098796389167511</v>
      </c>
      <c r="R45" s="34">
        <f t="shared" si="14"/>
        <v>70.689677721283232</v>
      </c>
    </row>
    <row r="46" spans="1:18" x14ac:dyDescent="0.35">
      <c r="A46" s="107"/>
      <c r="B46" s="104" t="s">
        <v>735</v>
      </c>
      <c r="C46" s="36" t="s">
        <v>92</v>
      </c>
      <c r="D46" s="37">
        <v>7.2666666666666657E-2</v>
      </c>
      <c r="E46" s="37">
        <v>0.18022794016742147</v>
      </c>
      <c r="F46" s="37">
        <v>4.7136666666666658</v>
      </c>
      <c r="G46" s="37">
        <v>6.5680000000000005</v>
      </c>
      <c r="H46" s="37">
        <v>0.10426269468333332</v>
      </c>
      <c r="I46" s="39">
        <v>8.7848354186822047E-2</v>
      </c>
      <c r="J46" s="39">
        <v>0.13337712562668155</v>
      </c>
      <c r="K46" s="39">
        <v>2.3891078530140368</v>
      </c>
      <c r="L46" s="39">
        <v>2.049369659187914</v>
      </c>
      <c r="M46" s="39">
        <v>0.15015360838562819</v>
      </c>
      <c r="N46" s="39">
        <f>((D46-D50)/D46)*100</f>
        <v>16.972477064220179</v>
      </c>
      <c r="O46" s="39">
        <f t="shared" ref="O46:R46" si="16">((E46-E50)/E46)*100</f>
        <v>2.1843859955030211</v>
      </c>
      <c r="P46" s="39">
        <f t="shared" si="16"/>
        <v>2.2912099568629967</v>
      </c>
      <c r="Q46" s="39">
        <f t="shared" si="16"/>
        <v>13.398294762484786</v>
      </c>
      <c r="R46" s="39">
        <f t="shared" si="16"/>
        <v>-45.052327257925164</v>
      </c>
    </row>
    <row r="47" spans="1:18" x14ac:dyDescent="0.35">
      <c r="A47" s="107"/>
      <c r="B47" s="105"/>
      <c r="C47" s="26" t="s">
        <v>143</v>
      </c>
      <c r="D47" s="37">
        <v>0.10625000000000001</v>
      </c>
      <c r="E47" s="37">
        <v>0.22625000000000001</v>
      </c>
      <c r="F47" s="37">
        <v>3.1107499999999995</v>
      </c>
      <c r="G47" s="37">
        <v>3.93825</v>
      </c>
      <c r="H47" s="37">
        <v>6.9849999999999995E-2</v>
      </c>
      <c r="I47" s="29">
        <v>6.9863557500793372E-2</v>
      </c>
      <c r="J47" s="29">
        <v>0.1366537595531129</v>
      </c>
      <c r="K47" s="29">
        <v>0.9284393266839458</v>
      </c>
      <c r="L47" s="29">
        <v>0.87969327040736112</v>
      </c>
      <c r="M47" s="39">
        <v>2.426169820931752E-2</v>
      </c>
      <c r="N47" s="39">
        <f t="shared" ref="N47:N49" si="17">((D47-D51)/D47)*100</f>
        <v>-2.8235294117646821</v>
      </c>
      <c r="O47" s="39">
        <f t="shared" ref="O47" si="18">((E47-E51)/E47)*100</f>
        <v>-12.928176795580109</v>
      </c>
      <c r="P47" s="39">
        <f t="shared" ref="P47" si="19">((F47-F51)/F47)*100</f>
        <v>-7.9080607570521737</v>
      </c>
      <c r="Q47" s="39">
        <f t="shared" ref="Q47:R47" si="20">((G47-G51)/G47)*100</f>
        <v>-16.162000888719604</v>
      </c>
      <c r="R47" s="39">
        <f t="shared" si="20"/>
        <v>-10.916249105225493</v>
      </c>
    </row>
    <row r="48" spans="1:18" x14ac:dyDescent="0.35">
      <c r="A48" s="107"/>
      <c r="B48" s="105"/>
      <c r="C48" s="26" t="s">
        <v>181</v>
      </c>
      <c r="D48" s="37">
        <v>0.19599999999999998</v>
      </c>
      <c r="E48" s="37">
        <v>0.26033333333333331</v>
      </c>
      <c r="F48" s="37">
        <v>1.9216666666666666</v>
      </c>
      <c r="G48" s="37">
        <v>3.1783333333333332</v>
      </c>
      <c r="H48" s="37">
        <v>8.4799999999999986E-2</v>
      </c>
      <c r="I48" s="29">
        <v>7.8172885324772373E-2</v>
      </c>
      <c r="J48" s="29">
        <v>4.9003401242499002E-2</v>
      </c>
      <c r="K48" s="29">
        <v>2.4211485566427631</v>
      </c>
      <c r="L48" s="29">
        <v>2.2491919289676754</v>
      </c>
      <c r="M48" s="39">
        <v>1.1987910576910536E-2</v>
      </c>
      <c r="N48" s="39">
        <f t="shared" si="17"/>
        <v>-4.0816326530612281</v>
      </c>
      <c r="O48" s="39">
        <f t="shared" ref="O48" si="21">((E48-E52)/E48)*100</f>
        <v>-6.530089628681206</v>
      </c>
      <c r="P48" s="39">
        <f t="shared" ref="P48" si="22">((F48-F52)/F48)*100</f>
        <v>-6.4527320034692277</v>
      </c>
      <c r="Q48" s="39">
        <f t="shared" ref="Q48:R48" si="23">((G48-G52)/G48)*100</f>
        <v>8.1594126900891411</v>
      </c>
      <c r="R48" s="39">
        <f t="shared" si="23"/>
        <v>-7.1147798742138555</v>
      </c>
    </row>
    <row r="49" spans="1:18" ht="15" thickBot="1" x14ac:dyDescent="0.4">
      <c r="A49" s="107"/>
      <c r="B49" s="106"/>
      <c r="C49" s="31" t="s">
        <v>2</v>
      </c>
      <c r="D49" s="32">
        <v>0.46</v>
      </c>
      <c r="E49" s="32">
        <v>0.51133333333333331</v>
      </c>
      <c r="F49" s="32">
        <v>1.6216666666666668</v>
      </c>
      <c r="G49" s="32">
        <v>2.4179999999999997</v>
      </c>
      <c r="H49" s="32">
        <v>0.10488548987000001</v>
      </c>
      <c r="I49" s="34">
        <v>3.3778691508108298E-2</v>
      </c>
      <c r="J49" s="34">
        <v>6.451614784945911E-2</v>
      </c>
      <c r="K49" s="34">
        <v>1.0196280367532724</v>
      </c>
      <c r="L49" s="34">
        <v>1.2755614450115684</v>
      </c>
      <c r="M49" s="34">
        <v>0.15526561199120134</v>
      </c>
      <c r="N49" s="34">
        <f t="shared" si="17"/>
        <v>10.507246376811596</v>
      </c>
      <c r="O49" s="34">
        <f t="shared" ref="O49" si="24">((E49-E53)/E49)*100</f>
        <v>-0.13037809647977705</v>
      </c>
      <c r="P49" s="34">
        <f t="shared" ref="P49" si="25">((F49-F53)/F49)*100</f>
        <v>-0.78108941418292177</v>
      </c>
      <c r="Q49" s="34">
        <f t="shared" ref="Q49:R49" si="26">((G49-G53)/G49)*100</f>
        <v>-8.3402260821615855</v>
      </c>
      <c r="R49" s="34">
        <f t="shared" si="26"/>
        <v>-10.002034345267989</v>
      </c>
    </row>
    <row r="50" spans="1:18" x14ac:dyDescent="0.35">
      <c r="A50" s="107"/>
      <c r="B50" s="104" t="s">
        <v>736</v>
      </c>
      <c r="C50" s="36" t="s">
        <v>92</v>
      </c>
      <c r="D50" s="37">
        <v>6.0333333333333329E-2</v>
      </c>
      <c r="E50" s="37">
        <v>0.17629106628242075</v>
      </c>
      <c r="F50" s="37">
        <v>4.605666666666667</v>
      </c>
      <c r="G50" s="37">
        <v>5.6879999999999997</v>
      </c>
      <c r="H50" s="37">
        <v>0.15123546509999999</v>
      </c>
      <c r="I50" s="39">
        <v>6.7263164758531349E-2</v>
      </c>
      <c r="J50" s="39">
        <v>0.14590259860530161</v>
      </c>
      <c r="K50" s="39">
        <v>1.6671599603317391</v>
      </c>
      <c r="L50" s="39">
        <v>1.6751564106076795</v>
      </c>
      <c r="M50" s="39">
        <v>0.21930901692431748</v>
      </c>
      <c r="N50" s="39"/>
      <c r="O50" s="39"/>
      <c r="P50" s="39"/>
      <c r="Q50" s="39"/>
      <c r="R50" s="39"/>
    </row>
    <row r="51" spans="1:18" x14ac:dyDescent="0.35">
      <c r="A51" s="107"/>
      <c r="B51" s="105"/>
      <c r="C51" s="26" t="s">
        <v>143</v>
      </c>
      <c r="D51" s="37">
        <v>0.10924999999999999</v>
      </c>
      <c r="E51" s="37">
        <v>0.2555</v>
      </c>
      <c r="F51" s="37">
        <v>3.3567499999999999</v>
      </c>
      <c r="G51" s="37">
        <v>4.5747499999999999</v>
      </c>
      <c r="H51" s="37">
        <v>7.7475000000000002E-2</v>
      </c>
      <c r="I51" s="29">
        <v>6.2457318759827261E-2</v>
      </c>
      <c r="J51" s="29">
        <v>0.17232817529353692</v>
      </c>
      <c r="K51" s="29">
        <v>0.86671116872923748</v>
      </c>
      <c r="L51" s="29">
        <v>1.0092747808864244</v>
      </c>
      <c r="M51" s="39">
        <v>2.23932095362262E-2</v>
      </c>
      <c r="N51" s="39"/>
      <c r="O51" s="39"/>
      <c r="P51" s="39"/>
      <c r="Q51" s="39"/>
      <c r="R51" s="29"/>
    </row>
    <row r="52" spans="1:18" x14ac:dyDescent="0.35">
      <c r="A52" s="107"/>
      <c r="B52" s="105"/>
      <c r="C52" s="26" t="s">
        <v>181</v>
      </c>
      <c r="D52" s="37">
        <v>0.20399999999999999</v>
      </c>
      <c r="E52" s="37">
        <v>0.27733333333333338</v>
      </c>
      <c r="F52" s="37">
        <v>2.045666666666667</v>
      </c>
      <c r="G52" s="37">
        <v>2.919</v>
      </c>
      <c r="H52" s="37">
        <v>9.0833333333333335E-2</v>
      </c>
      <c r="I52" s="29">
        <v>9.4175368329515952E-2</v>
      </c>
      <c r="J52" s="29">
        <v>8.005206639015211E-2</v>
      </c>
      <c r="K52" s="29">
        <v>2.5344114372637554</v>
      </c>
      <c r="L52" s="29">
        <v>2.4198361514780289</v>
      </c>
      <c r="M52" s="39">
        <v>1.7783512963791222E-2</v>
      </c>
      <c r="N52" s="39"/>
      <c r="O52" s="39"/>
      <c r="P52" s="39"/>
      <c r="Q52" s="39"/>
      <c r="R52" s="29"/>
    </row>
    <row r="53" spans="1:18" ht="15" thickBot="1" x14ac:dyDescent="0.4">
      <c r="A53" s="107"/>
      <c r="B53" s="106"/>
      <c r="C53" s="31" t="s">
        <v>2</v>
      </c>
      <c r="D53" s="32">
        <v>0.41166666666666668</v>
      </c>
      <c r="E53" s="32">
        <v>0.5119999999999999</v>
      </c>
      <c r="F53" s="32">
        <v>1.6343333333333332</v>
      </c>
      <c r="G53" s="32">
        <v>2.6196666666666668</v>
      </c>
      <c r="H53" s="32">
        <v>0.11537617258999999</v>
      </c>
      <c r="I53" s="34">
        <v>3.3231511150312115E-2</v>
      </c>
      <c r="J53" s="34">
        <v>6.2000000000000111E-2</v>
      </c>
      <c r="K53" s="34">
        <v>1.0477148148868249</v>
      </c>
      <c r="L53" s="34">
        <v>1.2609822890640987</v>
      </c>
      <c r="M53" s="53">
        <v>0.16926198311071144</v>
      </c>
      <c r="N53" s="39"/>
      <c r="O53" s="39"/>
      <c r="P53" s="39"/>
      <c r="Q53" s="39"/>
      <c r="R53" s="29"/>
    </row>
    <row r="54" spans="1:18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1:18" ht="15" customHeight="1" x14ac:dyDescent="0.35">
      <c r="A55" s="107" t="s">
        <v>734</v>
      </c>
      <c r="B55" s="25"/>
      <c r="C55" s="25"/>
      <c r="D55" s="128" t="s">
        <v>712</v>
      </c>
      <c r="E55" s="129"/>
      <c r="F55" s="129"/>
      <c r="G55" s="129"/>
      <c r="H55" s="130"/>
      <c r="I55" s="128" t="s">
        <v>713</v>
      </c>
      <c r="J55" s="129"/>
      <c r="K55" s="129"/>
      <c r="L55" s="129"/>
      <c r="M55" s="130"/>
      <c r="N55" s="120" t="s">
        <v>714</v>
      </c>
      <c r="O55" s="121"/>
      <c r="P55" s="121"/>
      <c r="Q55" s="121"/>
      <c r="R55" s="121"/>
    </row>
    <row r="56" spans="1:18" x14ac:dyDescent="0.35">
      <c r="A56" s="107"/>
      <c r="B56" s="26" t="s">
        <v>671</v>
      </c>
      <c r="C56" s="26" t="s">
        <v>677</v>
      </c>
      <c r="D56" s="26" t="s">
        <v>715</v>
      </c>
      <c r="E56" s="26" t="s">
        <v>716</v>
      </c>
      <c r="F56" s="26" t="s">
        <v>717</v>
      </c>
      <c r="G56" s="26" t="s">
        <v>718</v>
      </c>
      <c r="H56" s="26" t="s">
        <v>745</v>
      </c>
      <c r="I56" s="26" t="s">
        <v>715</v>
      </c>
      <c r="J56" s="26" t="s">
        <v>716</v>
      </c>
      <c r="K56" s="26" t="s">
        <v>717</v>
      </c>
      <c r="L56" s="26" t="s">
        <v>718</v>
      </c>
      <c r="M56" s="26" t="s">
        <v>745</v>
      </c>
      <c r="N56" s="26" t="s">
        <v>715</v>
      </c>
      <c r="O56" s="26" t="s">
        <v>716</v>
      </c>
      <c r="P56" s="26" t="s">
        <v>717</v>
      </c>
      <c r="Q56" s="26" t="s">
        <v>718</v>
      </c>
      <c r="R56" s="26" t="s">
        <v>745</v>
      </c>
    </row>
    <row r="57" spans="1:18" x14ac:dyDescent="0.35">
      <c r="A57" s="107"/>
      <c r="B57" s="101" t="s">
        <v>721</v>
      </c>
      <c r="C57" s="26" t="s">
        <v>92</v>
      </c>
      <c r="D57" s="27">
        <v>1.5E-3</v>
      </c>
      <c r="E57" s="27">
        <v>1.4749999999999999E-2</v>
      </c>
      <c r="F57" s="28">
        <v>5.39975</v>
      </c>
      <c r="G57" s="28">
        <v>5.7247500000000002</v>
      </c>
      <c r="H57" s="28">
        <v>1.49E-2</v>
      </c>
      <c r="I57" s="29">
        <v>0</v>
      </c>
      <c r="J57" s="29">
        <v>1.1324751652906124E-2</v>
      </c>
      <c r="K57" s="29">
        <v>1.4816480407528201</v>
      </c>
      <c r="L57" s="29">
        <v>1.7765500978019138</v>
      </c>
      <c r="M57" s="29">
        <v>1.5540484762923797E-2</v>
      </c>
      <c r="N57" s="30"/>
      <c r="O57" s="30"/>
      <c r="P57" s="30"/>
      <c r="Q57" s="30"/>
      <c r="R57" s="30"/>
    </row>
    <row r="58" spans="1:18" x14ac:dyDescent="0.35">
      <c r="A58" s="107"/>
      <c r="B58" s="101"/>
      <c r="C58" s="26" t="s">
        <v>143</v>
      </c>
      <c r="D58" s="27">
        <v>6.3750000000000005E-3</v>
      </c>
      <c r="E58" s="27">
        <v>3.0499999999999999E-2</v>
      </c>
      <c r="F58" s="28">
        <v>4.3339999999999996</v>
      </c>
      <c r="G58" s="28">
        <v>5.1864999999999997</v>
      </c>
      <c r="H58" s="28">
        <v>1.1941164502500001E-2</v>
      </c>
      <c r="I58" s="29">
        <v>9.75E-3</v>
      </c>
      <c r="J58" s="29">
        <v>2.1486429825977756E-2</v>
      </c>
      <c r="K58" s="29">
        <v>1.8001361059653249</v>
      </c>
      <c r="L58" s="29">
        <v>2.2384614507886149</v>
      </c>
      <c r="M58" s="29">
        <v>7.3249254242663334E-3</v>
      </c>
      <c r="N58" s="30"/>
      <c r="O58" s="30"/>
      <c r="P58" s="30"/>
      <c r="Q58" s="30"/>
      <c r="R58" s="30"/>
    </row>
    <row r="59" spans="1:18" x14ac:dyDescent="0.35">
      <c r="A59" s="107"/>
      <c r="B59" s="101"/>
      <c r="C59" s="26" t="s">
        <v>181</v>
      </c>
      <c r="D59" s="27">
        <v>1.3166666666666667E-2</v>
      </c>
      <c r="E59" s="27">
        <v>4.7333333333333338E-2</v>
      </c>
      <c r="F59" s="28">
        <v>1.8066666666666666</v>
      </c>
      <c r="G59" s="28">
        <v>2.1706666666666665</v>
      </c>
      <c r="H59" s="28">
        <v>9.1830291000000001E-3</v>
      </c>
      <c r="I59" s="29">
        <v>1.0539607835841581E-2</v>
      </c>
      <c r="J59" s="29">
        <v>1.5275252316519435E-2</v>
      </c>
      <c r="K59" s="29">
        <v>1.572358207703745</v>
      </c>
      <c r="L59" s="29">
        <v>1.4315674393242299</v>
      </c>
      <c r="M59" s="29">
        <v>2.8057879466761616E-3</v>
      </c>
      <c r="N59" s="30"/>
      <c r="O59" s="30"/>
      <c r="P59" s="30"/>
      <c r="Q59" s="30"/>
      <c r="R59" s="30"/>
    </row>
    <row r="60" spans="1:18" ht="15" thickBot="1" x14ac:dyDescent="0.4">
      <c r="A60" s="107"/>
      <c r="B60" s="102"/>
      <c r="C60" s="31" t="s">
        <v>2</v>
      </c>
      <c r="D60" s="52">
        <v>4.3166666666666666E-2</v>
      </c>
      <c r="E60" s="52">
        <v>7.7333333333333351E-2</v>
      </c>
      <c r="F60" s="52">
        <v>4.3298333333333332</v>
      </c>
      <c r="G60" s="52">
        <v>4.934166666666667</v>
      </c>
      <c r="H60" s="52">
        <v>5.5000000000000005E-3</v>
      </c>
      <c r="I60" s="34">
        <v>6.9949743864196293E-2</v>
      </c>
      <c r="J60" s="34">
        <v>8.8006060397376407E-2</v>
      </c>
      <c r="K60" s="34">
        <v>1.708057541965923</v>
      </c>
      <c r="L60" s="34">
        <v>2.2379381060848544</v>
      </c>
      <c r="M60" s="34">
        <v>1.2247448713915861E-3</v>
      </c>
      <c r="N60" s="35"/>
      <c r="O60" s="35"/>
      <c r="P60" s="35"/>
      <c r="Q60" s="35"/>
      <c r="R60" s="35"/>
    </row>
    <row r="61" spans="1:18" x14ac:dyDescent="0.35">
      <c r="A61" s="107"/>
      <c r="B61" s="103" t="s">
        <v>719</v>
      </c>
      <c r="C61" s="36" t="s">
        <v>92</v>
      </c>
      <c r="D61" s="37">
        <v>1.5E-3</v>
      </c>
      <c r="E61" s="37">
        <v>5.0000000000000001E-3</v>
      </c>
      <c r="F61" s="38">
        <v>3.4187499999999997</v>
      </c>
      <c r="G61" s="38">
        <v>3.8524999999999996</v>
      </c>
      <c r="H61" s="38">
        <v>1.2124999999999999E-2</v>
      </c>
      <c r="I61" s="39">
        <v>0</v>
      </c>
      <c r="J61" s="39">
        <v>0</v>
      </c>
      <c r="K61" s="39">
        <v>0.82924277707637317</v>
      </c>
      <c r="L61" s="39">
        <v>0.47941665942407319</v>
      </c>
      <c r="M61" s="39">
        <v>1.4480648005758122E-2</v>
      </c>
      <c r="N61" s="39">
        <f>((D57-D61)/D57)*100</f>
        <v>0</v>
      </c>
      <c r="O61" s="39">
        <f t="shared" ref="O61:O64" si="27">((E57-E61)/E57)*100</f>
        <v>66.101694915254228</v>
      </c>
      <c r="P61" s="39">
        <f t="shared" ref="P61:P64" si="28">((F57-F61)/F57)*100</f>
        <v>36.686883652020938</v>
      </c>
      <c r="Q61" s="39">
        <f t="shared" ref="Q61:R64" si="29">((G57-G61)/G57)*100</f>
        <v>32.704484912004901</v>
      </c>
      <c r="R61" s="39">
        <f t="shared" si="29"/>
        <v>18.624161073825512</v>
      </c>
    </row>
    <row r="62" spans="1:18" x14ac:dyDescent="0.35">
      <c r="A62" s="107"/>
      <c r="B62" s="101"/>
      <c r="C62" s="26" t="s">
        <v>143</v>
      </c>
      <c r="D62" s="27">
        <v>1.5E-3</v>
      </c>
      <c r="E62" s="27">
        <v>2.2000000000000002E-2</v>
      </c>
      <c r="F62" s="28">
        <v>3.3079999999999998</v>
      </c>
      <c r="G62" s="28">
        <v>4.4007500000000004</v>
      </c>
      <c r="H62" s="28">
        <v>1.9323555413749999E-2</v>
      </c>
      <c r="I62" s="29">
        <v>0</v>
      </c>
      <c r="J62" s="29">
        <v>1.1489125293076056E-2</v>
      </c>
      <c r="K62" s="29">
        <v>1.4576211213252008</v>
      </c>
      <c r="L62" s="29">
        <v>1.4697125285805579</v>
      </c>
      <c r="M62" s="39">
        <v>1.5961216603717614E-2</v>
      </c>
      <c r="N62" s="39">
        <f t="shared" ref="N62:N64" si="30">((D58-D62)/D58)*100</f>
        <v>76.47058823529413</v>
      </c>
      <c r="O62" s="39">
        <f t="shared" si="27"/>
        <v>27.868852459016384</v>
      </c>
      <c r="P62" s="39">
        <f t="shared" si="28"/>
        <v>23.673281033687122</v>
      </c>
      <c r="Q62" s="39">
        <f t="shared" si="29"/>
        <v>15.149908416080196</v>
      </c>
      <c r="R62" s="39">
        <f t="shared" si="29"/>
        <v>-61.823040036877664</v>
      </c>
    </row>
    <row r="63" spans="1:18" x14ac:dyDescent="0.35">
      <c r="A63" s="107"/>
      <c r="B63" s="101"/>
      <c r="C63" s="26" t="s">
        <v>181</v>
      </c>
      <c r="D63" s="27">
        <v>1.5E-3</v>
      </c>
      <c r="E63" s="27">
        <v>1.7000000000000001E-2</v>
      </c>
      <c r="F63" s="28">
        <v>1.5780000000000001</v>
      </c>
      <c r="G63" s="28">
        <v>2.3279999999999998</v>
      </c>
      <c r="H63" s="28">
        <v>3.7301930811250002E-2</v>
      </c>
      <c r="I63" s="29">
        <v>0</v>
      </c>
      <c r="J63" s="29">
        <v>6.2182527020592099E-3</v>
      </c>
      <c r="K63" s="29">
        <v>1.4514496202073288</v>
      </c>
      <c r="L63" s="29">
        <v>1.4618976252346354</v>
      </c>
      <c r="M63" s="39">
        <v>2.4573138789134107E-2</v>
      </c>
      <c r="N63" s="39">
        <f t="shared" si="30"/>
        <v>88.607594936708864</v>
      </c>
      <c r="O63" s="39">
        <f t="shared" si="27"/>
        <v>64.08450704225352</v>
      </c>
      <c r="P63" s="39">
        <f t="shared" si="28"/>
        <v>12.656826568265679</v>
      </c>
      <c r="Q63" s="39">
        <f t="shared" si="29"/>
        <v>-7.2481572481572485</v>
      </c>
      <c r="R63" s="39">
        <f t="shared" si="29"/>
        <v>-306.20508118884214</v>
      </c>
    </row>
    <row r="64" spans="1:18" ht="15" thickBot="1" x14ac:dyDescent="0.4">
      <c r="A64" s="107"/>
      <c r="B64" s="102"/>
      <c r="C64" s="31" t="s">
        <v>2</v>
      </c>
      <c r="D64" s="32">
        <v>1.5000000000000002E-3</v>
      </c>
      <c r="E64" s="32">
        <v>5.0000000000000001E-3</v>
      </c>
      <c r="F64" s="33">
        <v>0.746</v>
      </c>
      <c r="G64" s="33">
        <v>1.0389999999999999</v>
      </c>
      <c r="H64" s="33">
        <v>5.1333333333333335E-3</v>
      </c>
      <c r="I64" s="34">
        <v>0</v>
      </c>
      <c r="J64" s="34">
        <v>8.2318063497839911E-11</v>
      </c>
      <c r="K64" s="34">
        <v>0.31900470215970184</v>
      </c>
      <c r="L64" s="34">
        <v>0.11076100396800387</v>
      </c>
      <c r="M64" s="34">
        <v>1.7009801096230751E-3</v>
      </c>
      <c r="N64" s="34">
        <f t="shared" si="30"/>
        <v>96.525096525096515</v>
      </c>
      <c r="O64" s="34">
        <f t="shared" si="27"/>
        <v>93.534482758620683</v>
      </c>
      <c r="P64" s="34">
        <f t="shared" si="28"/>
        <v>82.770699411062779</v>
      </c>
      <c r="Q64" s="34">
        <f t="shared" si="29"/>
        <v>78.942746157743642</v>
      </c>
      <c r="R64" s="34">
        <f t="shared" si="29"/>
        <v>6.6666666666666732</v>
      </c>
    </row>
    <row r="65" spans="1:18" x14ac:dyDescent="0.35">
      <c r="A65" s="107"/>
      <c r="B65" s="108" t="s">
        <v>720</v>
      </c>
      <c r="C65" s="36" t="s">
        <v>92</v>
      </c>
      <c r="D65" s="37">
        <v>9.0250000000000011E-2</v>
      </c>
      <c r="E65" s="37">
        <v>0.20924999999999999</v>
      </c>
      <c r="F65" s="38">
        <v>4.8922499999999998</v>
      </c>
      <c r="G65" s="38">
        <v>5.8942500000000004</v>
      </c>
      <c r="H65" s="38">
        <v>5.9950000000000003E-2</v>
      </c>
      <c r="I65" s="39">
        <v>2.4171263930543623E-2</v>
      </c>
      <c r="J65" s="39">
        <v>5.4987119703921013E-2</v>
      </c>
      <c r="K65" s="39">
        <v>1.4011450971734989</v>
      </c>
      <c r="L65" s="39">
        <v>1.9598510785261198</v>
      </c>
      <c r="M65" s="39">
        <v>2.094508693385316E-2</v>
      </c>
      <c r="N65" s="39"/>
      <c r="O65" s="39"/>
      <c r="P65" s="39"/>
      <c r="Q65" s="39"/>
      <c r="R65" s="29"/>
    </row>
    <row r="66" spans="1:18" x14ac:dyDescent="0.35">
      <c r="A66" s="107"/>
      <c r="B66" s="101"/>
      <c r="C66" s="26" t="s">
        <v>143</v>
      </c>
      <c r="D66" s="27">
        <v>0.14450000000000002</v>
      </c>
      <c r="E66" s="27">
        <v>0.22975000000000001</v>
      </c>
      <c r="F66" s="28">
        <v>3.5977500000000004</v>
      </c>
      <c r="G66" s="28">
        <v>4.5997500000000002</v>
      </c>
      <c r="H66" s="28">
        <v>1.7174700325E-2</v>
      </c>
      <c r="I66" s="29">
        <v>5.9360480680892919E-2</v>
      </c>
      <c r="J66" s="29">
        <v>8.1262434945879689E-2</v>
      </c>
      <c r="K66" s="29">
        <v>1.8267759167451265</v>
      </c>
      <c r="L66" s="29">
        <v>2.1297150631011657</v>
      </c>
      <c r="M66" s="29">
        <v>7.3444891042531765E-3</v>
      </c>
      <c r="N66" s="29"/>
      <c r="O66" s="29"/>
      <c r="P66" s="29"/>
      <c r="Q66" s="29"/>
      <c r="R66" s="29"/>
    </row>
    <row r="67" spans="1:18" x14ac:dyDescent="0.35">
      <c r="A67" s="107"/>
      <c r="B67" s="101"/>
      <c r="C67" s="26" t="s">
        <v>181</v>
      </c>
      <c r="D67" s="27">
        <v>0.32374999999999998</v>
      </c>
      <c r="E67" s="27">
        <v>0.49924999999999997</v>
      </c>
      <c r="F67" s="28">
        <v>1.1239999999999999</v>
      </c>
      <c r="G67" s="28">
        <v>2.117</v>
      </c>
      <c r="H67" s="28">
        <v>3.2194447512500002E-2</v>
      </c>
      <c r="I67" s="29">
        <v>0.14143166783527192</v>
      </c>
      <c r="J67" s="29">
        <v>0.22360735676627466</v>
      </c>
      <c r="K67" s="29">
        <v>1.196431638944184</v>
      </c>
      <c r="L67" s="29">
        <v>0.87327429825914316</v>
      </c>
      <c r="M67" s="29">
        <v>1.2868785350334038E-2</v>
      </c>
      <c r="N67" s="29"/>
      <c r="O67" s="29"/>
      <c r="P67" s="29"/>
      <c r="Q67" s="29"/>
      <c r="R67" s="29"/>
    </row>
    <row r="68" spans="1:18" ht="15" thickBot="1" x14ac:dyDescent="0.4">
      <c r="A68" s="107"/>
      <c r="B68" s="102"/>
      <c r="C68" s="31" t="s">
        <v>2</v>
      </c>
      <c r="D68" s="32">
        <v>0.28166666666666668</v>
      </c>
      <c r="E68" s="32">
        <v>0.37766666666666665</v>
      </c>
      <c r="F68" s="33">
        <v>0.93433333333333335</v>
      </c>
      <c r="G68" s="33">
        <v>1.466333333333333</v>
      </c>
      <c r="H68" s="33">
        <v>4.2333333333333329E-3</v>
      </c>
      <c r="I68" s="34">
        <v>0.1557316067255885</v>
      </c>
      <c r="J68" s="34">
        <v>5.9676907873425188E-2</v>
      </c>
      <c r="K68" s="34">
        <v>0.42932660450213606</v>
      </c>
      <c r="L68" s="34">
        <v>0.18138724688724431</v>
      </c>
      <c r="M68" s="34">
        <v>1.0016652800877819E-3</v>
      </c>
      <c r="N68" s="34"/>
      <c r="O68" s="34"/>
      <c r="P68" s="34"/>
      <c r="Q68" s="34"/>
      <c r="R68" s="34"/>
    </row>
    <row r="69" spans="1:18" x14ac:dyDescent="0.35">
      <c r="A69" s="107"/>
      <c r="B69" s="108" t="s">
        <v>722</v>
      </c>
      <c r="C69" s="36" t="s">
        <v>92</v>
      </c>
      <c r="D69" s="37">
        <v>2.4875000000000001E-2</v>
      </c>
      <c r="E69" s="37">
        <v>1.95E-2</v>
      </c>
      <c r="F69" s="37">
        <v>1.19075</v>
      </c>
      <c r="G69" s="37">
        <v>1.8057499999999997</v>
      </c>
      <c r="H69" s="37">
        <v>2.2725000000000006E-2</v>
      </c>
      <c r="I69" s="39">
        <v>4.675E-2</v>
      </c>
      <c r="J69" s="39">
        <v>1.2013880860626732E-2</v>
      </c>
      <c r="K69" s="39">
        <v>0.56555363730301189</v>
      </c>
      <c r="L69" s="39">
        <v>0.76590659787383164</v>
      </c>
      <c r="M69" s="39">
        <v>3.1111345733242292E-2</v>
      </c>
      <c r="N69" s="39">
        <f>((D65-D69)/D65)*100</f>
        <v>72.437673130193915</v>
      </c>
      <c r="O69" s="39">
        <f t="shared" ref="O69:O72" si="31">((E65-E69)/E65)*100</f>
        <v>90.681003584229387</v>
      </c>
      <c r="P69" s="39">
        <f t="shared" ref="P69:P72" si="32">((F65-F69)/F65)*100</f>
        <v>75.660483417650354</v>
      </c>
      <c r="Q69" s="39">
        <f t="shared" ref="Q69:R72" si="33">((G65-G69)/G65)*100</f>
        <v>69.364210883488155</v>
      </c>
      <c r="R69" s="39">
        <f t="shared" si="33"/>
        <v>62.093411175979973</v>
      </c>
    </row>
    <row r="70" spans="1:18" x14ac:dyDescent="0.35">
      <c r="A70" s="107"/>
      <c r="B70" s="101"/>
      <c r="C70" s="26" t="s">
        <v>143</v>
      </c>
      <c r="D70" s="37">
        <v>1.5E-3</v>
      </c>
      <c r="E70" s="37">
        <v>0.10975</v>
      </c>
      <c r="F70" s="37">
        <v>0.81475000000000009</v>
      </c>
      <c r="G70" s="37">
        <v>1.88</v>
      </c>
      <c r="H70" s="37">
        <v>2.4341371632500001E-2</v>
      </c>
      <c r="I70" s="29">
        <v>0</v>
      </c>
      <c r="J70" s="29">
        <v>5.4719740496460681E-2</v>
      </c>
      <c r="K70" s="29">
        <v>1.0755052688542877</v>
      </c>
      <c r="L70" s="29">
        <v>0.85313031439126175</v>
      </c>
      <c r="M70" s="39">
        <v>3.6220298869978268E-2</v>
      </c>
      <c r="N70" s="39">
        <f t="shared" ref="N70:N72" si="34">((D66-D70)/D66)*100</f>
        <v>98.961937716262966</v>
      </c>
      <c r="O70" s="39">
        <f t="shared" si="31"/>
        <v>52.230685527747553</v>
      </c>
      <c r="P70" s="39">
        <f t="shared" si="32"/>
        <v>77.353901744145645</v>
      </c>
      <c r="Q70" s="39">
        <f t="shared" si="33"/>
        <v>59.128213489863576</v>
      </c>
      <c r="R70" s="39">
        <f t="shared" si="33"/>
        <v>-41.728071942355719</v>
      </c>
    </row>
    <row r="71" spans="1:18" x14ac:dyDescent="0.35">
      <c r="A71" s="107"/>
      <c r="B71" s="101"/>
      <c r="C71" s="26" t="s">
        <v>181</v>
      </c>
      <c r="D71" s="37">
        <v>1.5E-3</v>
      </c>
      <c r="E71" s="37">
        <v>7.1250000000000008E-2</v>
      </c>
      <c r="F71" s="37">
        <v>0.11924999999999999</v>
      </c>
      <c r="G71" s="37">
        <v>0.75774999999999992</v>
      </c>
      <c r="H71" s="37">
        <v>2.4404454462499999E-2</v>
      </c>
      <c r="I71" s="29">
        <v>0</v>
      </c>
      <c r="J71" s="29">
        <v>3.3619190948028455E-2</v>
      </c>
      <c r="K71" s="29">
        <v>2.8099525500145668E-2</v>
      </c>
      <c r="L71" s="29">
        <v>0.13652197625290999</v>
      </c>
      <c r="M71" s="39">
        <v>2.4935219344617583E-2</v>
      </c>
      <c r="N71" s="39">
        <f t="shared" si="34"/>
        <v>99.536679536679543</v>
      </c>
      <c r="O71" s="39">
        <f t="shared" si="31"/>
        <v>85.728592889333981</v>
      </c>
      <c r="P71" s="39">
        <f t="shared" si="32"/>
        <v>89.390569395017778</v>
      </c>
      <c r="Q71" s="39">
        <f t="shared" si="33"/>
        <v>64.206424185167705</v>
      </c>
      <c r="R71" s="39">
        <f t="shared" si="33"/>
        <v>24.196697418011027</v>
      </c>
    </row>
    <row r="72" spans="1:18" ht="15" thickBot="1" x14ac:dyDescent="0.4">
      <c r="A72" s="107"/>
      <c r="B72" s="102"/>
      <c r="C72" s="31" t="s">
        <v>2</v>
      </c>
      <c r="D72" s="32">
        <v>1.5000000000000002E-3</v>
      </c>
      <c r="E72" s="32">
        <v>4.8333333333333339E-2</v>
      </c>
      <c r="F72" s="32">
        <v>0.51300000000000001</v>
      </c>
      <c r="G72" s="32">
        <v>1.8973333333333333</v>
      </c>
      <c r="H72" s="32">
        <v>1.3833333333333335E-2</v>
      </c>
      <c r="I72" s="34">
        <v>0</v>
      </c>
      <c r="J72" s="34">
        <v>7.5055534994651354E-2</v>
      </c>
      <c r="K72" s="34">
        <v>0.3862214390734931</v>
      </c>
      <c r="L72" s="34">
        <v>0.99329367929798718</v>
      </c>
      <c r="M72" s="34">
        <v>7.7777460316812361E-3</v>
      </c>
      <c r="N72" s="34">
        <f t="shared" si="34"/>
        <v>99.467455621301767</v>
      </c>
      <c r="O72" s="34">
        <f t="shared" si="31"/>
        <v>87.202118270079438</v>
      </c>
      <c r="P72" s="34">
        <f t="shared" si="32"/>
        <v>45.094541562611489</v>
      </c>
      <c r="Q72" s="34">
        <f t="shared" si="33"/>
        <v>-29.39304387360766</v>
      </c>
      <c r="R72" s="34">
        <f t="shared" si="33"/>
        <v>-226.77165354330714</v>
      </c>
    </row>
    <row r="73" spans="1:18" x14ac:dyDescent="0.35">
      <c r="A73" s="107"/>
      <c r="B73" s="104" t="s">
        <v>735</v>
      </c>
      <c r="C73" s="36" t="s">
        <v>92</v>
      </c>
      <c r="D73" s="37">
        <v>0.10300000000000001</v>
      </c>
      <c r="E73" s="37">
        <v>0.255</v>
      </c>
      <c r="F73" s="37">
        <v>4.8864999999999998</v>
      </c>
      <c r="G73" s="37">
        <v>5.9535</v>
      </c>
      <c r="H73" s="37">
        <v>8.8450000000000015E-2</v>
      </c>
      <c r="I73" s="39">
        <v>2.7531799795872357E-2</v>
      </c>
      <c r="J73" s="39">
        <v>4.1984123983556831E-2</v>
      </c>
      <c r="K73" s="39">
        <v>1.4234157275136909</v>
      </c>
      <c r="L73" s="39">
        <v>2.1148709180467726</v>
      </c>
      <c r="M73" s="39">
        <v>6.0758456201585612E-2</v>
      </c>
      <c r="N73" s="39">
        <f>((D73-D77)/D73)*100</f>
        <v>-9.3851132686084178</v>
      </c>
      <c r="O73" s="39">
        <f t="shared" ref="O73:R75" si="35">((E73-E77)/E73)*100</f>
        <v>2.4836601307189525</v>
      </c>
      <c r="P73" s="39">
        <f t="shared" si="35"/>
        <v>14.328592380367688</v>
      </c>
      <c r="Q73" s="39">
        <f t="shared" si="35"/>
        <v>9.5490047871000137</v>
      </c>
      <c r="R73" s="39">
        <f t="shared" si="35"/>
        <v>19.615602035048067</v>
      </c>
    </row>
    <row r="74" spans="1:18" x14ac:dyDescent="0.35">
      <c r="A74" s="107"/>
      <c r="B74" s="105"/>
      <c r="C74" s="26" t="s">
        <v>143</v>
      </c>
      <c r="D74" s="37">
        <v>0.17424999999999999</v>
      </c>
      <c r="E74" s="37">
        <v>0.28749999999999998</v>
      </c>
      <c r="F74" s="37">
        <v>3.1190000000000002</v>
      </c>
      <c r="G74" s="37">
        <v>4.5812499999999998</v>
      </c>
      <c r="H74" s="37">
        <v>2.2809182875E-2</v>
      </c>
      <c r="I74" s="29">
        <v>6.2136274966131236E-2</v>
      </c>
      <c r="J74" s="29">
        <v>9.396630601799083E-2</v>
      </c>
      <c r="K74" s="29">
        <v>2.0007341985714464</v>
      </c>
      <c r="L74" s="29">
        <v>2.5667019532206439</v>
      </c>
      <c r="M74" s="39">
        <v>1.1160121470866141E-2</v>
      </c>
      <c r="N74" s="39">
        <f t="shared" ref="N74:N75" si="36">((D74-D78)/D74)*100</f>
        <v>8.4648493543758896</v>
      </c>
      <c r="O74" s="39">
        <f t="shared" si="35"/>
        <v>1.8260869565217313</v>
      </c>
      <c r="P74" s="39">
        <f t="shared" si="35"/>
        <v>1.6271240782302114</v>
      </c>
      <c r="Q74" s="39">
        <f t="shared" si="35"/>
        <v>-1.0914051841759587E-2</v>
      </c>
      <c r="R74" s="39">
        <f t="shared" si="35"/>
        <v>-70.553257160467226</v>
      </c>
    </row>
    <row r="75" spans="1:18" x14ac:dyDescent="0.35">
      <c r="A75" s="107"/>
      <c r="B75" s="105"/>
      <c r="C75" s="26" t="s">
        <v>181</v>
      </c>
      <c r="D75" s="37">
        <v>0.41524999999999995</v>
      </c>
      <c r="E75" s="37">
        <v>0.51449999999999996</v>
      </c>
      <c r="F75" s="37">
        <v>1.1824999999999999</v>
      </c>
      <c r="G75" s="37">
        <v>1.7595000000000001</v>
      </c>
      <c r="H75" s="37">
        <v>4.2440626374999998E-2</v>
      </c>
      <c r="I75" s="29">
        <v>0.14918081869552358</v>
      </c>
      <c r="J75" s="29">
        <v>0.20691785809832841</v>
      </c>
      <c r="K75" s="29">
        <v>0.99516045607396098</v>
      </c>
      <c r="L75" s="29">
        <v>0.81874232820833182</v>
      </c>
      <c r="M75" s="39">
        <v>1.9089254356190785E-2</v>
      </c>
      <c r="N75" s="39">
        <f t="shared" si="36"/>
        <v>-12.64298615291994</v>
      </c>
      <c r="O75" s="39">
        <f t="shared" si="35"/>
        <v>-7.8717201166180724</v>
      </c>
      <c r="P75" s="39">
        <f t="shared" si="35"/>
        <v>14.460887949260028</v>
      </c>
      <c r="Q75" s="39">
        <f t="shared" si="35"/>
        <v>-13.611821540210276</v>
      </c>
      <c r="R75" s="39">
        <f t="shared" si="35"/>
        <v>11.860586641730496</v>
      </c>
    </row>
    <row r="76" spans="1:18" ht="15" thickBot="1" x14ac:dyDescent="0.4">
      <c r="A76" s="107"/>
      <c r="B76" s="106"/>
      <c r="C76" s="31" t="s">
        <v>2</v>
      </c>
      <c r="D76" s="32">
        <v>0.28299999999999997</v>
      </c>
      <c r="E76" s="32">
        <v>0.3753333333333333</v>
      </c>
      <c r="F76" s="32">
        <v>0.85566666666666669</v>
      </c>
      <c r="G76" s="32">
        <v>1.5223333333333333</v>
      </c>
      <c r="H76" s="32">
        <v>5.3666666666666663E-3</v>
      </c>
      <c r="I76" s="34">
        <v>0.17669465187152669</v>
      </c>
      <c r="J76" s="34">
        <v>7.0776643981848936E-2</v>
      </c>
      <c r="K76" s="34">
        <v>0.43201427445552443</v>
      </c>
      <c r="L76" s="34">
        <v>0.11025576326584018</v>
      </c>
      <c r="M76" s="34">
        <v>2.3437861108329271E-3</v>
      </c>
      <c r="N76" s="34"/>
      <c r="O76" s="34"/>
      <c r="P76" s="34"/>
      <c r="Q76" s="34"/>
      <c r="R76" s="34"/>
    </row>
    <row r="77" spans="1:18" x14ac:dyDescent="0.35">
      <c r="A77" s="107"/>
      <c r="B77" s="104" t="s">
        <v>736</v>
      </c>
      <c r="C77" s="36" t="s">
        <v>92</v>
      </c>
      <c r="D77" s="37">
        <v>0.11266666666666668</v>
      </c>
      <c r="E77" s="37">
        <v>0.24866666666666667</v>
      </c>
      <c r="F77" s="37">
        <v>4.1863333333333328</v>
      </c>
      <c r="G77" s="37">
        <v>5.3850000000000007</v>
      </c>
      <c r="H77" s="37">
        <v>7.1099999999999997E-2</v>
      </c>
      <c r="I77" s="39">
        <v>3.0088757590391313E-2</v>
      </c>
      <c r="J77" s="39">
        <v>2.7227437142216121E-2</v>
      </c>
      <c r="K77" s="39">
        <v>1.0916915009897867</v>
      </c>
      <c r="L77" s="39">
        <v>1.7329428726879574</v>
      </c>
      <c r="M77" s="39">
        <v>4.2819504901388104E-2</v>
      </c>
      <c r="N77" s="39"/>
      <c r="O77" s="39"/>
      <c r="P77" s="39"/>
      <c r="Q77" s="39"/>
      <c r="R77" s="39"/>
    </row>
    <row r="78" spans="1:18" x14ac:dyDescent="0.35">
      <c r="A78" s="107"/>
      <c r="B78" s="105"/>
      <c r="C78" s="26" t="s">
        <v>143</v>
      </c>
      <c r="D78" s="37">
        <v>0.1595</v>
      </c>
      <c r="E78" s="37">
        <v>0.28225</v>
      </c>
      <c r="F78" s="37">
        <v>3.0682499999999999</v>
      </c>
      <c r="G78" s="37">
        <v>4.5817500000000004</v>
      </c>
      <c r="H78" s="37">
        <v>3.8901804325000004E-2</v>
      </c>
      <c r="I78" s="29">
        <v>5.8932164392630271E-2</v>
      </c>
      <c r="J78" s="29">
        <v>8.0089012979309412E-2</v>
      </c>
      <c r="K78" s="29">
        <v>2.2545856049394088</v>
      </c>
      <c r="L78" s="29">
        <v>2.4922240903792465</v>
      </c>
      <c r="M78" s="39">
        <v>3.1493231166693628E-2</v>
      </c>
      <c r="N78" s="39"/>
      <c r="O78" s="39"/>
      <c r="P78" s="39"/>
      <c r="Q78" s="39"/>
      <c r="R78" s="29"/>
    </row>
    <row r="79" spans="1:18" x14ac:dyDescent="0.35">
      <c r="A79" s="107"/>
      <c r="B79" s="105"/>
      <c r="C79" s="26" t="s">
        <v>181</v>
      </c>
      <c r="D79" s="37">
        <v>0.46775</v>
      </c>
      <c r="E79" s="37">
        <v>0.55499999999999994</v>
      </c>
      <c r="F79" s="37">
        <v>1.0115000000000001</v>
      </c>
      <c r="G79" s="37">
        <v>1.9989999999999999</v>
      </c>
      <c r="H79" s="37">
        <v>3.7406919112499999E-2</v>
      </c>
      <c r="I79" s="29">
        <v>0.21512070255246618</v>
      </c>
      <c r="J79" s="29">
        <v>0.24071283029092316</v>
      </c>
      <c r="K79" s="29">
        <v>0.58894793205059026</v>
      </c>
      <c r="L79" s="29">
        <v>0.87525501045885701</v>
      </c>
      <c r="M79" s="39">
        <v>1.7152212534852093E-2</v>
      </c>
      <c r="N79" s="39"/>
      <c r="O79" s="39"/>
      <c r="P79" s="39"/>
      <c r="Q79" s="39"/>
      <c r="R79" s="29"/>
    </row>
    <row r="80" spans="1:18" ht="15" thickBot="1" x14ac:dyDescent="0.4">
      <c r="A80" s="107"/>
      <c r="B80" s="106"/>
      <c r="C80" s="31" t="s">
        <v>2</v>
      </c>
      <c r="D80" s="32"/>
      <c r="E80" s="32"/>
      <c r="F80" s="32"/>
      <c r="G80" s="32"/>
      <c r="H80" s="32"/>
      <c r="I80" s="34"/>
      <c r="J80" s="34"/>
      <c r="K80" s="34"/>
      <c r="L80" s="34"/>
      <c r="M80" s="53"/>
      <c r="N80" s="39"/>
      <c r="O80" s="39"/>
      <c r="P80" s="39"/>
      <c r="Q80" s="39"/>
      <c r="R80" s="29"/>
    </row>
    <row r="81" spans="1:18" x14ac:dyDescent="0.35">
      <c r="A81" s="48"/>
      <c r="B81" s="48"/>
      <c r="C81" s="49"/>
      <c r="D81" s="50"/>
      <c r="E81" s="5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1:18" x14ac:dyDescent="0.35">
      <c r="A82" s="101" t="s">
        <v>746</v>
      </c>
      <c r="B82" s="101"/>
      <c r="C82" s="101"/>
      <c r="D82" s="101"/>
      <c r="E82" s="101"/>
      <c r="F82" s="101" t="s">
        <v>747</v>
      </c>
      <c r="G82" s="101"/>
      <c r="H82" s="101"/>
      <c r="I82" s="101"/>
      <c r="J82" s="101"/>
    </row>
    <row r="83" spans="1:18" x14ac:dyDescent="0.35">
      <c r="A83" s="51" t="s">
        <v>715</v>
      </c>
      <c r="B83" s="51" t="s">
        <v>716</v>
      </c>
      <c r="C83" s="51" t="s">
        <v>717</v>
      </c>
      <c r="D83" s="51" t="s">
        <v>718</v>
      </c>
      <c r="E83" s="51" t="s">
        <v>745</v>
      </c>
      <c r="F83" s="51" t="s">
        <v>715</v>
      </c>
      <c r="G83" s="51" t="s">
        <v>716</v>
      </c>
      <c r="H83" s="51" t="s">
        <v>717</v>
      </c>
      <c r="I83" s="51" t="s">
        <v>718</v>
      </c>
      <c r="J83" s="51" t="s">
        <v>745</v>
      </c>
    </row>
    <row r="84" spans="1:18" x14ac:dyDescent="0.35">
      <c r="A84" s="52">
        <v>4.3166666666666666E-2</v>
      </c>
      <c r="B84" s="52">
        <v>7.7333333333333351E-2</v>
      </c>
      <c r="C84" s="52">
        <v>4.3298333333333332</v>
      </c>
      <c r="D84" s="52">
        <v>4.934166666666667</v>
      </c>
      <c r="E84" s="52">
        <v>5.5000000000000005E-3</v>
      </c>
      <c r="F84" s="54">
        <v>6.9949743864196293E-2</v>
      </c>
      <c r="G84" s="54">
        <v>8.8006060397376407E-2</v>
      </c>
      <c r="H84" s="54">
        <v>1.708057541965923</v>
      </c>
      <c r="I84" s="54">
        <v>2.2379381060848544</v>
      </c>
      <c r="J84" s="54">
        <v>1.2247448713915861E-3</v>
      </c>
    </row>
  </sheetData>
  <mergeCells count="50">
    <mergeCell ref="AP4:AP6"/>
    <mergeCell ref="AP7:AP9"/>
    <mergeCell ref="AP2:AV2"/>
    <mergeCell ref="A82:E82"/>
    <mergeCell ref="D1:H1"/>
    <mergeCell ref="I1:M1"/>
    <mergeCell ref="N1:R1"/>
    <mergeCell ref="D28:H28"/>
    <mergeCell ref="I28:M28"/>
    <mergeCell ref="N28:R28"/>
    <mergeCell ref="D55:H55"/>
    <mergeCell ref="I55:M55"/>
    <mergeCell ref="N55:R55"/>
    <mergeCell ref="F82:J82"/>
    <mergeCell ref="B3:B6"/>
    <mergeCell ref="B7:B10"/>
    <mergeCell ref="B19:B22"/>
    <mergeCell ref="B23:B26"/>
    <mergeCell ref="T22:T25"/>
    <mergeCell ref="T26:T29"/>
    <mergeCell ref="B15:B18"/>
    <mergeCell ref="AH1:AN1"/>
    <mergeCell ref="AH15:AN15"/>
    <mergeCell ref="Z3:Z6"/>
    <mergeCell ref="Z7:Z10"/>
    <mergeCell ref="Z1:AF1"/>
    <mergeCell ref="AH22:AH26"/>
    <mergeCell ref="AH17:AH21"/>
    <mergeCell ref="AH8:AH12"/>
    <mergeCell ref="AH3:AH7"/>
    <mergeCell ref="T2:T5"/>
    <mergeCell ref="T6:T9"/>
    <mergeCell ref="T12:T15"/>
    <mergeCell ref="T16:T19"/>
    <mergeCell ref="B73:B76"/>
    <mergeCell ref="B77:B80"/>
    <mergeCell ref="A55:A80"/>
    <mergeCell ref="A28:A53"/>
    <mergeCell ref="A1:A26"/>
    <mergeCell ref="B65:B68"/>
    <mergeCell ref="B69:B72"/>
    <mergeCell ref="B46:B49"/>
    <mergeCell ref="B50:B53"/>
    <mergeCell ref="B30:B33"/>
    <mergeCell ref="B34:B37"/>
    <mergeCell ref="B38:B41"/>
    <mergeCell ref="B42:B45"/>
    <mergeCell ref="B57:B60"/>
    <mergeCell ref="B61:B64"/>
    <mergeCell ref="B11:B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D0DA-0E93-467B-A886-01DF794EBB0D}">
  <dimension ref="A1:B15"/>
  <sheetViews>
    <sheetView workbookViewId="0">
      <selection activeCell="A13" sqref="A13"/>
    </sheetView>
  </sheetViews>
  <sheetFormatPr defaultRowHeight="14.5" x14ac:dyDescent="0.35"/>
  <cols>
    <col min="1" max="1" width="10.26953125" customWidth="1"/>
    <col min="2" max="2" width="10.26953125" bestFit="1" customWidth="1"/>
  </cols>
  <sheetData>
    <row r="1" spans="1:2" x14ac:dyDescent="0.35">
      <c r="A1" t="s">
        <v>749</v>
      </c>
    </row>
    <row r="2" spans="1:2" x14ac:dyDescent="0.35">
      <c r="A2" t="s">
        <v>750</v>
      </c>
    </row>
    <row r="3" spans="1:2" x14ac:dyDescent="0.35">
      <c r="A3" t="s">
        <v>738</v>
      </c>
    </row>
    <row r="4" spans="1:2" x14ac:dyDescent="0.35">
      <c r="A4" t="s">
        <v>740</v>
      </c>
    </row>
    <row r="5" spans="1:2" x14ac:dyDescent="0.35">
      <c r="A5" t="s">
        <v>743</v>
      </c>
    </row>
    <row r="6" spans="1:2" x14ac:dyDescent="0.35">
      <c r="A6" t="s">
        <v>742</v>
      </c>
    </row>
    <row r="7" spans="1:2" x14ac:dyDescent="0.35">
      <c r="A7" t="s">
        <v>739</v>
      </c>
    </row>
    <row r="8" spans="1:2" x14ac:dyDescent="0.35">
      <c r="A8" t="s">
        <v>741</v>
      </c>
    </row>
    <row r="10" spans="1:2" x14ac:dyDescent="0.35">
      <c r="A10" t="s">
        <v>744</v>
      </c>
    </row>
    <row r="13" spans="1:2" x14ac:dyDescent="0.35">
      <c r="B13" s="13"/>
    </row>
    <row r="14" spans="1:2" x14ac:dyDescent="0.35">
      <c r="A14" s="13"/>
      <c r="B14" s="13"/>
    </row>
    <row r="15" spans="1:2" x14ac:dyDescent="0.35">
      <c r="A15" s="13"/>
      <c r="B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RawNutrients</vt:lpstr>
      <vt:lpstr>Sheet1</vt:lpstr>
      <vt:lpstr>NutrientPivotTable</vt:lpstr>
      <vt:lpstr>RawHydrology</vt:lpstr>
      <vt:lpstr>Summary</vt:lpstr>
      <vt:lpstr>Notes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Grunden</dc:creator>
  <cp:lastModifiedBy>Klukow, Mary Ellen</cp:lastModifiedBy>
  <dcterms:created xsi:type="dcterms:W3CDTF">2025-01-21T17:27:10Z</dcterms:created>
  <dcterms:modified xsi:type="dcterms:W3CDTF">2025-07-08T00:39:21Z</dcterms:modified>
</cp:coreProperties>
</file>