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Pictures\Documents\UNIVERSITY\digital literacy\"/>
    </mc:Choice>
  </mc:AlternateContent>
  <bookViews>
    <workbookView xWindow="0" yWindow="0" windowWidth="20490" windowHeight="8220" xr2:uid="{1CDB262E-1A9E-4500-8EE6-DAE39D934776}"/>
  </bookViews>
  <sheets>
    <sheet name="Лист1" sheetId="1" r:id="rId1"/>
  </sheets>
  <definedNames>
    <definedName name="_xlnm._FilterDatabase" localSheetId="0" hidden="1">Лист1!$H$1:$H$22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2" i="1"/>
  <c r="C24" i="1" l="1"/>
  <c r="C23" i="1" s="1"/>
  <c r="G24" i="1"/>
  <c r="G23" i="1" s="1"/>
  <c r="G25" i="1" l="1"/>
  <c r="I24" i="1"/>
  <c r="I23" i="1"/>
  <c r="I25" i="1"/>
  <c r="D23" i="1"/>
  <c r="D24" i="1" s="1"/>
</calcChain>
</file>

<file path=xl/sharedStrings.xml><?xml version="1.0" encoding="utf-8"?>
<sst xmlns="http://schemas.openxmlformats.org/spreadsheetml/2006/main" count="150" uniqueCount="60">
  <si>
    <t>Отметка времени</t>
  </si>
  <si>
    <t>Слышали ли вы об их проведении?</t>
  </si>
  <si>
    <t>Смотрели ли вы церемонию открытия олимпийских игр 2018?</t>
  </si>
  <si>
    <t>Собираетесь ли вы смотреть соревнования?</t>
  </si>
  <si>
    <t>Соревнования по каким видам спорта вы будете смотреть?</t>
  </si>
  <si>
    <t>Выступление какого спортсмена(ов) вы ожидаете больше всего?(Имя/команда, вид спорта)</t>
  </si>
  <si>
    <t>Общая оценка церемонии открытия</t>
  </si>
  <si>
    <t>Оценка креативности</t>
  </si>
  <si>
    <t>Что вы думаете о символах олимпийских игр 2018?</t>
  </si>
  <si>
    <t>Ваши впечатления от организации олимпийских игр 2018 в целом</t>
  </si>
  <si>
    <t>Почему вы решили не смотреть соревнования?</t>
  </si>
  <si>
    <t>Да</t>
  </si>
  <si>
    <t>Фристайл, Биатлон, Шорт-трек, Кёрлинг</t>
  </si>
  <si>
    <t>Хорошо</t>
  </si>
  <si>
    <t>Милые</t>
  </si>
  <si>
    <t>Нормальная организация</t>
  </si>
  <si>
    <t>Горнолыжный спорт, Прыжки с трамплина, Фристайл, Фигурное катание, Конькобежный спорт</t>
  </si>
  <si>
    <t>Юзуру Ханю, фигурное катание</t>
  </si>
  <si>
    <t>По качеству организации видно, что было вложено большое количество труда и средств.</t>
  </si>
  <si>
    <t>Нет</t>
  </si>
  <si>
    <t>Фигурное катание</t>
  </si>
  <si>
    <t>Биатлон, Фигурное катание, Конькобежный спорт, Шорт-трек</t>
  </si>
  <si>
    <t>Они же в Корее, поэтому все отлично!</t>
  </si>
  <si>
    <t>Из-за недопуска части российских спортсменов</t>
  </si>
  <si>
    <t>Думаю, неплохо</t>
  </si>
  <si>
    <t>Отсутствие времени(((</t>
  </si>
  <si>
    <t>Лыжные гонки, Фигурное катание, Кёрлинг</t>
  </si>
  <si>
    <t>Фигурное катание, Конькобежный спорт, Шорт-трек, Хоккей с шайбой, Кёрлинг</t>
  </si>
  <si>
    <t>Shaun White</t>
  </si>
  <si>
    <t>Не нравятся</t>
  </si>
  <si>
    <t>Фристайл, Сноуборд, Фигурное катание, Шорт-трек</t>
  </si>
  <si>
    <t>Евгения Медведева, фигурное катание</t>
  </si>
  <si>
    <t>Восхитительно</t>
  </si>
  <si>
    <t>Молодцы! Хорошая работа!!!</t>
  </si>
  <si>
    <t>Не очень увлекаюсь спортом, но если что то интересное, то смотреть буду</t>
  </si>
  <si>
    <t>Замечательно. Больше всего понравилось шоу с дронами.</t>
  </si>
  <si>
    <t>Нет ни времени, ни, если честно, желания</t>
  </si>
  <si>
    <t>Биатлон, Бобслей, Хоккей с шайбой</t>
  </si>
  <si>
    <t>The team Korea</t>
  </si>
  <si>
    <t>Так себе</t>
  </si>
  <si>
    <t>Биатлон, Фигурное катание</t>
  </si>
  <si>
    <t>Раньше не смотрел и сейчас не буду</t>
  </si>
  <si>
    <t>Фигурное катание, Хоккей с шайбой</t>
  </si>
  <si>
    <t>Миша Коляда, Медведева</t>
  </si>
  <si>
    <t>Смотрю только летние олимпиады</t>
  </si>
  <si>
    <t>Горнолыжный спорт, Прыжки с трамплина, Фигурное катание</t>
  </si>
  <si>
    <t>нормально</t>
  </si>
  <si>
    <t>нет времени</t>
  </si>
  <si>
    <t>Лыжные гонки, Сноуборд, Биатлон, Фигурное катание, Хоккей с шайбой</t>
  </si>
  <si>
    <t>норм</t>
  </si>
  <si>
    <t>нет времени сидеть перед экраном + просто не интересует этот аспект мировой жизни</t>
  </si>
  <si>
    <t>Седнее зн.</t>
  </si>
  <si>
    <t>Макс. зн.</t>
  </si>
  <si>
    <t>Отв. "Да"</t>
  </si>
  <si>
    <t>Отв. "Нет"</t>
  </si>
  <si>
    <t>Мин. зн.</t>
  </si>
  <si>
    <t>Формулы:</t>
  </si>
  <si>
    <t>Диаграммы:</t>
  </si>
  <si>
    <t xml:space="preserve"> 5 бальн. шк.</t>
  </si>
  <si>
    <t>Формула "ЕСЛИ"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</si>
</sst>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Обычный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Смотрели</a:t>
            </a:r>
            <a:r>
              <a:rPr lang="ru-RU" baseline="0"/>
              <a:t> ли вы открытие олимпиады 2018?</a:t>
            </a:r>
            <a:endParaRPr lang="ru-RU"/>
          </a:p>
        </c:rich>
      </c:tx>
      <c:layout>
        <c:manualLayout>
          <c:xMode val="edge"/>
          <c:yMode val="edge"/>
          <c:x val="0.1380238383342394"/>
          <c:y val="9.00917677261145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Лист1!$B$23:$B$24</c:f>
              <c:strCache>
                <c:ptCount val="2"/>
                <c:pt idx="0">
                  <c:v>Отв. "Да"</c:v>
                </c:pt>
                <c:pt idx="1">
                  <c:v>Отв. "Нет"</c:v>
                </c:pt>
              </c:strCache>
            </c:strRef>
          </c:cat>
          <c:val>
            <c:numRef>
              <c:f>Лист1!$C$23:$C$24</c:f>
              <c:numCache>
                <c:formatCode>General</c:formatCode>
                <c:ptCount val="2"/>
                <c:pt idx="0">
                  <c:v>9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7-4878-8856-72AFECB5B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Собираетесь</a:t>
            </a:r>
            <a:r>
              <a:rPr lang="ru-RU" baseline="0"/>
              <a:t> ли вы смотреть соревнования?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Лист1!$B$23:$B$24</c:f>
              <c:strCache>
                <c:ptCount val="2"/>
                <c:pt idx="0">
                  <c:v>Отв. "Да"</c:v>
                </c:pt>
                <c:pt idx="1">
                  <c:v>Отв. "Нет"</c:v>
                </c:pt>
              </c:strCache>
            </c:strRef>
          </c:cat>
          <c:val>
            <c:numRef>
              <c:f>Лист1!$D$23:$D$24</c:f>
              <c:numCache>
                <c:formatCode>General</c:formatCode>
                <c:ptCount val="2"/>
                <c:pt idx="0">
                  <c:v>13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2-4716-9E00-1F48DA453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Лист1!$I$1</c:f>
              <c:strCache>
                <c:ptCount val="1"/>
                <c:pt idx="0">
                  <c:v>Оценка креативности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Лист1!$I$2:$I$10</c:f>
              <c:numCache>
                <c:formatCode>General</c:formatCode>
                <c:ptCount val="9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3-4589-84E3-F1853FD8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8099904"/>
        <c:axId val="1504520960"/>
        <c:axId val="0"/>
      </c:bar3DChart>
      <c:catAx>
        <c:axId val="1678099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Опрошенные, посмотревшие</a:t>
                </a:r>
                <a:r>
                  <a:rPr lang="ru-RU" baseline="0"/>
                  <a:t> церемонию открытия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4520960"/>
        <c:crosses val="autoZero"/>
        <c:auto val="1"/>
        <c:lblAlgn val="ctr"/>
        <c:lblOffset val="100"/>
        <c:noMultiLvlLbl val="0"/>
      </c:catAx>
      <c:valAx>
        <c:axId val="150452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/>
                  <a:t>Баллы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80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1009650</xdr:colOff>
      <xdr:row>24</xdr:row>
      <xdr:rowOff>190499</xdr:rowOff>
    </xdr:from>
    <xdr:to>
      <xdr:col>4</xdr:col>
      <xdr:colOff>1143000</xdr:colOff>
      <xdr:row>40</xdr:row>
      <xdr:rowOff>9524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146D9A7-D383-4EA0-ACCB-67081757E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1152525</xdr:colOff>
      <xdr:row>25</xdr:row>
      <xdr:rowOff>1</xdr:rowOff>
    </xdr:from>
    <xdr:to>
      <xdr:col>8</xdr:col>
      <xdr:colOff>714374</xdr:colOff>
      <xdr:row>39</xdr:row>
      <xdr:rowOff>180975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1EDED4F-3155-4C3D-821B-97AA51FFF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704849</xdr:colOff>
      <xdr:row>25</xdr:row>
      <xdr:rowOff>0</xdr:rowOff>
    </xdr:from>
    <xdr:to>
      <xdr:col>15</xdr:col>
      <xdr:colOff>0</xdr:colOff>
      <xdr:row>40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47B3AFD-2F22-4A87-82F7-57038247C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B946-73F2-41DC-B9F0-8ED7AAD8FB39}">
  <sheetPr>
    <pageSetUpPr fitToPage="1"/>
  </sheetPr>
  <dimension ref="A1:P26"/>
  <sheetViews>
    <sheetView tabSelected="1" topLeftCell="A17" zoomScaleNormal="100" workbookViewId="0">
      <selection activeCell="H38" sqref="H38"/>
    </sheetView>
  </sheetViews>
  <sheetFormatPr defaultRowHeight="15" x14ac:dyDescent="0.25"/>
  <cols>
    <col min="1" max="1" width="15.28515625" customWidth="1"/>
    <col min="2" max="2" width="11.85546875" customWidth="1"/>
    <col min="3" max="3" width="13.140625" customWidth="1"/>
    <col min="4" max="4" width="16.42578125" customWidth="1"/>
    <col min="5" max="5" width="19.85546875" customWidth="1"/>
    <col min="6" max="6" width="18.28515625" customWidth="1"/>
    <col min="7" max="7" width="15.5703125" customWidth="1"/>
    <col min="8" max="8" width="6.5703125" customWidth="1"/>
    <col min="9" max="9" width="10.7109375" customWidth="1"/>
    <col min="10" max="10" width="16.7109375" customWidth="1"/>
    <col min="11" max="11" width="14.7109375" customWidth="1"/>
    <col min="12" max="12" width="13.5703125" customWidth="1"/>
    <col min="13" max="13" width="14" customWidth="1"/>
    <col min="14" max="14" width="12.42578125" customWidth="1"/>
  </cols>
  <sheetData>
    <row r="1" spans="1:16" ht="55.5" customHeight="1" x14ac:dyDescent="0.2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58</v>
      </c>
      <c r="I1" s="3" t="s">
        <v>7</v>
      </c>
      <c r="J1" s="3" t="s">
        <v>59</v>
      </c>
      <c r="K1" s="3" t="s">
        <v>8</v>
      </c>
      <c r="L1" s="3" t="s">
        <v>9</v>
      </c>
      <c r="M1" s="5" t="s">
        <v>10</v>
      </c>
      <c r="N1" s="4"/>
      <c r="O1" s="4"/>
      <c r="P1" s="4"/>
    </row>
    <row r="2" spans="1:16" x14ac:dyDescent="0.25">
      <c r="A2" s="2">
        <v>43145.901018518518</v>
      </c>
      <c r="B2" s="1" t="s">
        <v>11</v>
      </c>
      <c r="C2" s="1" t="s">
        <v>11</v>
      </c>
      <c r="D2" s="1" t="s">
        <v>11</v>
      </c>
      <c r="E2" s="1" t="s">
        <v>30</v>
      </c>
      <c r="F2" s="1" t="s">
        <v>31</v>
      </c>
      <c r="G2" s="1" t="s">
        <v>32</v>
      </c>
      <c r="H2" s="1">
        <v>5</v>
      </c>
      <c r="I2" s="1">
        <v>8</v>
      </c>
      <c r="J2" s="1" t="str">
        <f>IF($I2&gt;6, "больше 6","меньше 6")</f>
        <v>больше 6</v>
      </c>
      <c r="K2" s="1" t="s">
        <v>14</v>
      </c>
      <c r="L2" s="1"/>
      <c r="M2" s="6"/>
    </row>
    <row r="3" spans="1:16" x14ac:dyDescent="0.25">
      <c r="A3" s="2">
        <v>43146.017407407409</v>
      </c>
      <c r="B3" s="1" t="s">
        <v>11</v>
      </c>
      <c r="C3" s="1" t="s">
        <v>11</v>
      </c>
      <c r="D3" s="1" t="s">
        <v>19</v>
      </c>
      <c r="E3" s="1"/>
      <c r="F3" s="1"/>
      <c r="G3" s="1" t="s">
        <v>32</v>
      </c>
      <c r="H3" s="1">
        <v>5</v>
      </c>
      <c r="I3" s="1">
        <v>10</v>
      </c>
      <c r="J3" s="1" t="str">
        <f t="shared" ref="J3:J10" si="0">IF($I3&gt;6, "больше 6","меньше 6")</f>
        <v>больше 6</v>
      </c>
      <c r="K3" s="1" t="s">
        <v>14</v>
      </c>
      <c r="L3" s="1" t="s">
        <v>35</v>
      </c>
      <c r="M3" s="6" t="s">
        <v>36</v>
      </c>
    </row>
    <row r="4" spans="1:16" x14ac:dyDescent="0.25">
      <c r="A4" s="2">
        <v>43143.951828703706</v>
      </c>
      <c r="B4" s="1" t="s">
        <v>11</v>
      </c>
      <c r="C4" s="1" t="s">
        <v>11</v>
      </c>
      <c r="D4" s="1" t="s">
        <v>11</v>
      </c>
      <c r="E4" s="1" t="s">
        <v>12</v>
      </c>
      <c r="F4" s="1"/>
      <c r="G4" s="1" t="s">
        <v>13</v>
      </c>
      <c r="H4" s="1">
        <v>4</v>
      </c>
      <c r="I4" s="1">
        <v>7</v>
      </c>
      <c r="J4" s="1" t="str">
        <f t="shared" si="0"/>
        <v>больше 6</v>
      </c>
      <c r="K4" s="1" t="s">
        <v>14</v>
      </c>
      <c r="L4" s="1" t="s">
        <v>15</v>
      </c>
      <c r="M4" s="6"/>
    </row>
    <row r="5" spans="1:16" x14ac:dyDescent="0.25">
      <c r="A5" s="2">
        <v>43143.955011574071</v>
      </c>
      <c r="B5" s="1" t="s">
        <v>11</v>
      </c>
      <c r="C5" s="1" t="s">
        <v>11</v>
      </c>
      <c r="D5" s="1" t="s">
        <v>11</v>
      </c>
      <c r="E5" s="1" t="s">
        <v>16</v>
      </c>
      <c r="F5" s="1" t="s">
        <v>17</v>
      </c>
      <c r="G5" s="1" t="s">
        <v>13</v>
      </c>
      <c r="H5" s="1">
        <v>4</v>
      </c>
      <c r="I5" s="1">
        <v>5</v>
      </c>
      <c r="J5" s="1" t="str">
        <f t="shared" si="0"/>
        <v>меньше 6</v>
      </c>
      <c r="K5" s="1" t="s">
        <v>14</v>
      </c>
      <c r="L5" s="1" t="s">
        <v>18</v>
      </c>
      <c r="M5" s="6"/>
    </row>
    <row r="6" spans="1:16" x14ac:dyDescent="0.25">
      <c r="A6" s="2">
        <v>43145.473495370374</v>
      </c>
      <c r="B6" s="1" t="s">
        <v>11</v>
      </c>
      <c r="C6" s="1" t="s">
        <v>11</v>
      </c>
      <c r="D6" s="1" t="s">
        <v>11</v>
      </c>
      <c r="E6" s="1" t="s">
        <v>21</v>
      </c>
      <c r="F6" s="1"/>
      <c r="G6" s="1" t="s">
        <v>13</v>
      </c>
      <c r="H6" s="1">
        <v>4</v>
      </c>
      <c r="I6" s="1">
        <v>5</v>
      </c>
      <c r="J6" s="1" t="str">
        <f t="shared" si="0"/>
        <v>меньше 6</v>
      </c>
      <c r="K6" s="1" t="s">
        <v>14</v>
      </c>
      <c r="L6" s="1" t="s">
        <v>22</v>
      </c>
      <c r="M6" s="6"/>
    </row>
    <row r="7" spans="1:16" x14ac:dyDescent="0.25">
      <c r="A7" s="2">
        <v>43145.62709490741</v>
      </c>
      <c r="B7" s="1" t="s">
        <v>11</v>
      </c>
      <c r="C7" s="1" t="s">
        <v>11</v>
      </c>
      <c r="D7" s="1" t="s">
        <v>11</v>
      </c>
      <c r="E7" s="1" t="s">
        <v>27</v>
      </c>
      <c r="F7" s="1" t="s">
        <v>28</v>
      </c>
      <c r="G7" s="1" t="s">
        <v>13</v>
      </c>
      <c r="H7" s="1">
        <v>4</v>
      </c>
      <c r="I7" s="1">
        <v>7</v>
      </c>
      <c r="J7" s="1" t="str">
        <f t="shared" si="0"/>
        <v>больше 6</v>
      </c>
      <c r="K7" s="1" t="s">
        <v>14</v>
      </c>
      <c r="L7" s="1" t="s">
        <v>29</v>
      </c>
      <c r="M7" s="6"/>
    </row>
    <row r="8" spans="1:16" x14ac:dyDescent="0.25">
      <c r="A8" s="2">
        <v>43145.954224537039</v>
      </c>
      <c r="B8" s="1" t="s">
        <v>11</v>
      </c>
      <c r="C8" s="1" t="s">
        <v>11</v>
      </c>
      <c r="D8" s="1" t="s">
        <v>19</v>
      </c>
      <c r="E8" s="1"/>
      <c r="F8" s="1"/>
      <c r="G8" s="1" t="s">
        <v>13</v>
      </c>
      <c r="H8" s="1">
        <v>4</v>
      </c>
      <c r="I8" s="1">
        <v>9</v>
      </c>
      <c r="J8" s="1" t="str">
        <f t="shared" si="0"/>
        <v>больше 6</v>
      </c>
      <c r="K8" s="1" t="s">
        <v>14</v>
      </c>
      <c r="L8" s="1" t="s">
        <v>33</v>
      </c>
      <c r="M8" s="6" t="s">
        <v>34</v>
      </c>
    </row>
    <row r="9" spans="1:16" x14ac:dyDescent="0.25">
      <c r="A9" s="2">
        <v>43146.544525462959</v>
      </c>
      <c r="B9" s="1" t="s">
        <v>11</v>
      </c>
      <c r="C9" s="1" t="s">
        <v>11</v>
      </c>
      <c r="D9" s="1" t="s">
        <v>11</v>
      </c>
      <c r="E9" s="1" t="s">
        <v>37</v>
      </c>
      <c r="F9" s="1" t="s">
        <v>38</v>
      </c>
      <c r="G9" s="1" t="s">
        <v>13</v>
      </c>
      <c r="H9" s="1">
        <v>4</v>
      </c>
      <c r="I9" s="1">
        <v>8</v>
      </c>
      <c r="J9" s="1" t="str">
        <f t="shared" si="0"/>
        <v>больше 6</v>
      </c>
      <c r="K9" s="1" t="s">
        <v>39</v>
      </c>
      <c r="L9" s="1"/>
      <c r="M9" s="6"/>
    </row>
    <row r="10" spans="1:16" x14ac:dyDescent="0.25">
      <c r="A10" s="2">
        <v>43147.603078703702</v>
      </c>
      <c r="B10" s="1" t="s">
        <v>11</v>
      </c>
      <c r="C10" s="1" t="s">
        <v>11</v>
      </c>
      <c r="D10" s="1" t="s">
        <v>19</v>
      </c>
      <c r="E10" s="1"/>
      <c r="F10" s="1"/>
      <c r="G10" s="1" t="s">
        <v>13</v>
      </c>
      <c r="H10" s="1">
        <v>4</v>
      </c>
      <c r="I10" s="1">
        <v>8</v>
      </c>
      <c r="J10" s="1" t="str">
        <f t="shared" si="0"/>
        <v>больше 6</v>
      </c>
      <c r="K10" s="1" t="s">
        <v>14</v>
      </c>
      <c r="L10" s="1" t="s">
        <v>46</v>
      </c>
      <c r="M10" s="6" t="s">
        <v>47</v>
      </c>
    </row>
    <row r="11" spans="1:16" x14ac:dyDescent="0.25">
      <c r="A11" s="2">
        <v>43145.472986111112</v>
      </c>
      <c r="B11" s="1" t="s">
        <v>11</v>
      </c>
      <c r="C11" s="1" t="s">
        <v>19</v>
      </c>
      <c r="D11" s="1" t="s">
        <v>11</v>
      </c>
      <c r="E11" s="1" t="s">
        <v>20</v>
      </c>
      <c r="F11" s="1"/>
      <c r="G11" s="1"/>
      <c r="H11" s="1"/>
      <c r="I11" s="1"/>
      <c r="J11" s="1"/>
      <c r="K11" s="1" t="s">
        <v>14</v>
      </c>
      <c r="L11" s="1"/>
      <c r="M11" s="6"/>
    </row>
    <row r="12" spans="1:16" x14ac:dyDescent="0.25">
      <c r="A12" s="2">
        <v>43145.47556712963</v>
      </c>
      <c r="B12" s="1" t="s">
        <v>11</v>
      </c>
      <c r="C12" s="1" t="s">
        <v>19</v>
      </c>
      <c r="D12" s="1" t="s">
        <v>19</v>
      </c>
      <c r="E12" s="1"/>
      <c r="F12" s="1"/>
      <c r="G12" s="1"/>
      <c r="H12" s="1"/>
      <c r="I12" s="1"/>
      <c r="J12" s="1"/>
      <c r="K12" s="1" t="s">
        <v>14</v>
      </c>
      <c r="L12" s="1"/>
      <c r="M12" s="6" t="s">
        <v>23</v>
      </c>
    </row>
    <row r="13" spans="1:16" x14ac:dyDescent="0.25">
      <c r="A13" s="2">
        <v>43145.480682870373</v>
      </c>
      <c r="B13" s="1" t="s">
        <v>11</v>
      </c>
      <c r="C13" s="1" t="s">
        <v>19</v>
      </c>
      <c r="D13" s="1" t="s">
        <v>19</v>
      </c>
      <c r="E13" s="1"/>
      <c r="F13" s="1"/>
      <c r="G13" s="1"/>
      <c r="H13" s="1"/>
      <c r="I13" s="1"/>
      <c r="J13" s="1"/>
      <c r="K13" s="1" t="s">
        <v>14</v>
      </c>
      <c r="L13" s="1" t="s">
        <v>24</v>
      </c>
      <c r="M13" s="6" t="s">
        <v>25</v>
      </c>
    </row>
    <row r="14" spans="1:16" x14ac:dyDescent="0.25">
      <c r="A14" s="2">
        <v>43145.5234375</v>
      </c>
      <c r="B14" s="1" t="s">
        <v>11</v>
      </c>
      <c r="C14" s="1" t="s">
        <v>19</v>
      </c>
      <c r="D14" s="1" t="s">
        <v>11</v>
      </c>
      <c r="E14" s="1" t="s">
        <v>26</v>
      </c>
      <c r="F14" s="1"/>
      <c r="G14" s="1"/>
      <c r="H14" s="1"/>
      <c r="I14" s="1"/>
      <c r="J14" s="1"/>
      <c r="K14" s="1" t="s">
        <v>14</v>
      </c>
      <c r="L14" s="1"/>
      <c r="M14" s="6"/>
    </row>
    <row r="15" spans="1:16" x14ac:dyDescent="0.25">
      <c r="A15" s="2">
        <v>43147.544224537036</v>
      </c>
      <c r="B15" s="1" t="s">
        <v>11</v>
      </c>
      <c r="C15" s="1" t="s">
        <v>19</v>
      </c>
      <c r="D15" s="1" t="s">
        <v>11</v>
      </c>
      <c r="E15" s="1" t="s">
        <v>40</v>
      </c>
      <c r="F15" s="1"/>
      <c r="G15" s="1"/>
      <c r="H15" s="1"/>
      <c r="I15" s="1"/>
      <c r="J15" s="1"/>
      <c r="K15" s="1" t="s">
        <v>14</v>
      </c>
      <c r="L15" s="1"/>
      <c r="M15" s="6"/>
    </row>
    <row r="16" spans="1:16" x14ac:dyDescent="0.25">
      <c r="A16" s="2">
        <v>43147.545277777775</v>
      </c>
      <c r="B16" s="1" t="s">
        <v>11</v>
      </c>
      <c r="C16" s="1" t="s">
        <v>19</v>
      </c>
      <c r="D16" s="1" t="s">
        <v>19</v>
      </c>
      <c r="E16" s="1"/>
      <c r="F16" s="1"/>
      <c r="G16" s="1"/>
      <c r="H16" s="1"/>
      <c r="I16" s="1"/>
      <c r="J16" s="1"/>
      <c r="K16" s="1" t="s">
        <v>14</v>
      </c>
      <c r="L16" s="1"/>
      <c r="M16" s="6" t="s">
        <v>41</v>
      </c>
    </row>
    <row r="17" spans="1:13" x14ac:dyDescent="0.25">
      <c r="A17" s="2">
        <v>43147.558368055557</v>
      </c>
      <c r="B17" s="1" t="s">
        <v>11</v>
      </c>
      <c r="C17" s="1" t="s">
        <v>19</v>
      </c>
      <c r="D17" s="1" t="s">
        <v>11</v>
      </c>
      <c r="E17" s="1" t="s">
        <v>42</v>
      </c>
      <c r="F17" s="1" t="s">
        <v>43</v>
      </c>
      <c r="G17" s="1"/>
      <c r="H17" s="1"/>
      <c r="I17" s="1"/>
      <c r="J17" s="1"/>
      <c r="K17" s="1" t="s">
        <v>39</v>
      </c>
      <c r="L17" s="1" t="s">
        <v>13</v>
      </c>
      <c r="M17" s="6"/>
    </row>
    <row r="18" spans="1:13" x14ac:dyDescent="0.25">
      <c r="A18" s="2">
        <v>43147.565648148149</v>
      </c>
      <c r="B18" s="1" t="s">
        <v>11</v>
      </c>
      <c r="C18" s="1" t="s">
        <v>19</v>
      </c>
      <c r="D18" s="1" t="s">
        <v>19</v>
      </c>
      <c r="E18" s="1"/>
      <c r="F18" s="1"/>
      <c r="G18" s="1"/>
      <c r="H18" s="1"/>
      <c r="I18" s="1"/>
      <c r="J18" s="1"/>
      <c r="K18" s="1" t="s">
        <v>39</v>
      </c>
      <c r="L18" s="1"/>
      <c r="M18" s="6" t="s">
        <v>44</v>
      </c>
    </row>
    <row r="19" spans="1:13" x14ac:dyDescent="0.25">
      <c r="A19" s="2">
        <v>43147.585405092592</v>
      </c>
      <c r="B19" s="1" t="s">
        <v>11</v>
      </c>
      <c r="C19" s="1" t="s">
        <v>19</v>
      </c>
      <c r="D19" s="1" t="s">
        <v>11</v>
      </c>
      <c r="E19" s="1" t="s">
        <v>45</v>
      </c>
      <c r="F19" s="1"/>
      <c r="G19" s="1"/>
      <c r="H19" s="1"/>
      <c r="I19" s="1"/>
      <c r="J19" s="1"/>
      <c r="K19" s="1" t="s">
        <v>14</v>
      </c>
      <c r="L19" s="1"/>
      <c r="M19" s="6"/>
    </row>
    <row r="20" spans="1:13" x14ac:dyDescent="0.25">
      <c r="A20" s="2">
        <v>43147.586909722224</v>
      </c>
      <c r="B20" s="1" t="s">
        <v>11</v>
      </c>
      <c r="C20" s="1" t="s">
        <v>19</v>
      </c>
      <c r="D20" s="1" t="s">
        <v>11</v>
      </c>
      <c r="E20" s="1" t="s">
        <v>20</v>
      </c>
      <c r="F20" s="1" t="s">
        <v>31</v>
      </c>
      <c r="G20" s="1"/>
      <c r="H20" s="1"/>
      <c r="I20" s="1"/>
      <c r="J20" s="1"/>
      <c r="K20" s="1" t="s">
        <v>39</v>
      </c>
      <c r="L20" s="1"/>
      <c r="M20" s="6"/>
    </row>
    <row r="21" spans="1:13" x14ac:dyDescent="0.25">
      <c r="A21" s="2">
        <v>43147.657372685186</v>
      </c>
      <c r="B21" s="1" t="s">
        <v>11</v>
      </c>
      <c r="C21" s="1" t="s">
        <v>19</v>
      </c>
      <c r="D21" s="1" t="s">
        <v>11</v>
      </c>
      <c r="E21" s="1" t="s">
        <v>48</v>
      </c>
      <c r="F21" s="1"/>
      <c r="G21" s="1"/>
      <c r="H21" s="1"/>
      <c r="I21" s="1"/>
      <c r="J21" s="1"/>
      <c r="K21" s="1" t="s">
        <v>14</v>
      </c>
      <c r="L21" s="1" t="s">
        <v>49</v>
      </c>
      <c r="M21" s="6"/>
    </row>
    <row r="22" spans="1:13" x14ac:dyDescent="0.25">
      <c r="A22" s="2">
        <v>43148.508090277777</v>
      </c>
      <c r="B22" s="1" t="s">
        <v>11</v>
      </c>
      <c r="C22" s="1" t="s">
        <v>19</v>
      </c>
      <c r="D22" s="1" t="s">
        <v>19</v>
      </c>
      <c r="E22" s="1"/>
      <c r="F22" s="1"/>
      <c r="G22" s="1"/>
      <c r="H22" s="1"/>
      <c r="I22" s="1"/>
      <c r="J22" s="1"/>
      <c r="K22" s="1" t="s">
        <v>14</v>
      </c>
      <c r="L22" s="1"/>
      <c r="M22" s="6" t="s">
        <v>50</v>
      </c>
    </row>
    <row r="23" spans="1:13" x14ac:dyDescent="0.25">
      <c r="A23" t="s">
        <v>56</v>
      </c>
      <c r="B23" t="s">
        <v>53</v>
      </c>
      <c r="C23" s="1">
        <f>COUNTIF(C2:C22,  "Да")</f>
        <v>9</v>
      </c>
      <c r="D23" s="1">
        <f>COUNTIF(D2:D22, "Да")</f>
        <v>13</v>
      </c>
      <c r="F23" s="1" t="s">
        <v>51</v>
      </c>
      <c r="G23" s="1">
        <f>AVERAGE(H1:H22)</f>
        <v>4.2222222222222223</v>
      </c>
      <c r="I23" s="1">
        <f>AVERAGE(I2:I22)</f>
        <v>7.4444444444444446</v>
      </c>
      <c r="J23" s="1"/>
    </row>
    <row r="24" spans="1:13" x14ac:dyDescent="0.25">
      <c r="B24" t="s">
        <v>54</v>
      </c>
      <c r="C24" s="1">
        <f>COUNTIF(C1:C22, "Нет")</f>
        <v>12</v>
      </c>
      <c r="D24" s="1">
        <f>COUNTIF(D3:D23, "Нет")</f>
        <v>8</v>
      </c>
      <c r="F24" s="1" t="s">
        <v>52</v>
      </c>
      <c r="G24" s="1">
        <f>MAX(H2:H22)</f>
        <v>5</v>
      </c>
      <c r="I24" s="1">
        <f>MAX(I2:I22)</f>
        <v>10</v>
      </c>
      <c r="J24" s="1"/>
    </row>
    <row r="25" spans="1:13" x14ac:dyDescent="0.25">
      <c r="F25" s="1" t="s">
        <v>55</v>
      </c>
      <c r="G25" s="1">
        <f>MIN(H2:H22)</f>
        <v>4</v>
      </c>
      <c r="I25" s="1">
        <f>MIN(I2:I22)</f>
        <v>5</v>
      </c>
      <c r="J25" s="1"/>
    </row>
    <row r="26" spans="1:13" x14ac:dyDescent="0.25">
      <c r="A26" t="s">
        <v>57</v>
      </c>
    </row>
  </sheetData>
  <autoFilter ref="H1:H22" xr:uid="{7485367F-B861-4F00-8F77-C3203D9DE7A0}">
    <sortState ref="A2:M26">
      <sortCondition descending="1" ref="H1:H22"/>
    </sortState>
  </autoFilter>
  <conditionalFormatting sqref="I11:J22 I2:I10">
    <cfRule type="cellIs" dxfId="4" priority="3" operator="greaterThan">
      <formula>7</formula>
    </cfRule>
  </conditionalFormatting>
  <conditionalFormatting sqref="H2:H21">
    <cfRule type="cellIs" dxfId="3" priority="2" operator="greaterThan">
      <formula>4</formula>
    </cfRule>
  </conditionalFormatting>
  <conditionalFormatting sqref="I2:I10">
    <cfRule type="cellIs" dxfId="0" priority="1" operator="lessThan">
      <formula>6</formula>
    </cfRule>
  </conditionalFormatting>
  <pageMargins left="0.70866141732283472" right="0.70866141732283472" top="0.74803149606299213" bottom="0.74803149606299213" header="0.31496062992125984" footer="0.31496062992125984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cp:lastPrinted>2018-02-24T23:02:28Z</cp:lastPrinted>
  <dcterms:created xsi:type="dcterms:W3CDTF">2018-02-24T21:30:59Z</dcterms:created>
  <dcterms:modified xsi:type="dcterms:W3CDTF">2018-02-24T23:02:31Z</dcterms:modified>
</cp:coreProperties>
</file>