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wdesign\data_src\"/>
    </mc:Choice>
  </mc:AlternateContent>
  <bookViews>
    <workbookView xWindow="0" yWindow="0" windowWidth="20490" windowHeight="7755"/>
  </bookViews>
  <sheets>
    <sheet name="synthese" sheetId="12" r:id="rId1"/>
    <sheet name="tsdtr100" sheetId="11" r:id="rId2"/>
    <sheet name="tsdgp100" sheetId="10" r:id="rId3"/>
    <sheet name="tsdec100" sheetId="9" r:id="rId4"/>
    <sheet name="tsdde100" sheetId="8" r:id="rId5"/>
    <sheet name="tsdcc120" sheetId="7" r:id="rId6"/>
    <sheet name="tsdnr100" sheetId="6" r:id="rId7"/>
    <sheet name="tsdpc100" sheetId="5" r:id="rId8"/>
    <sheet name="tsdcc100" sheetId="3" r:id="rId9"/>
    <sheet name="tsdsc100" sheetId="2" r:id="rId10"/>
    <sheet name="tsdph100" sheetId="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2" l="1"/>
  <c r="B14" i="12"/>
  <c r="B13" i="12"/>
  <c r="B12" i="12"/>
  <c r="B11" i="12"/>
  <c r="B10" i="12"/>
  <c r="B9" i="12"/>
  <c r="B8" i="12"/>
  <c r="B7" i="12"/>
  <c r="B6" i="12"/>
  <c r="C15" i="12"/>
  <c r="C14" i="12"/>
  <c r="C13" i="12"/>
  <c r="C12" i="12"/>
  <c r="C11" i="12"/>
  <c r="C10" i="12"/>
  <c r="C9" i="12"/>
  <c r="C8" i="12"/>
  <c r="C7" i="12"/>
  <c r="C6" i="12"/>
  <c r="C3" i="12" l="1"/>
  <c r="C14" i="1"/>
  <c r="C16" i="1" s="1"/>
  <c r="C8" i="1"/>
  <c r="C6" i="1"/>
  <c r="C16" i="2"/>
  <c r="D15" i="2" s="1"/>
  <c r="C8" i="2"/>
  <c r="C6" i="2"/>
  <c r="C8" i="3"/>
  <c r="C16" i="3" s="1"/>
  <c r="D6" i="3" s="1"/>
  <c r="C6" i="3"/>
  <c r="E4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C7" i="5"/>
  <c r="C15" i="5" s="1"/>
  <c r="E6" i="5"/>
  <c r="E5" i="5"/>
  <c r="C5" i="5"/>
  <c r="C14" i="6"/>
  <c r="E6" i="6"/>
  <c r="E7" i="6"/>
  <c r="E8" i="6"/>
  <c r="E9" i="6"/>
  <c r="E10" i="6"/>
  <c r="E11" i="6"/>
  <c r="E12" i="6"/>
  <c r="E13" i="6"/>
  <c r="E14" i="6"/>
  <c r="E15" i="6"/>
  <c r="E5" i="6"/>
  <c r="C16" i="6"/>
  <c r="D14" i="6" s="1"/>
  <c r="C8" i="6"/>
  <c r="C6" i="6"/>
  <c r="G9" i="7"/>
  <c r="G7" i="7"/>
  <c r="G5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" i="7"/>
  <c r="D36" i="7"/>
  <c r="D37" i="7"/>
  <c r="D38" i="7"/>
  <c r="D39" i="7"/>
  <c r="D40" i="7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4" i="11"/>
  <c r="C15" i="7"/>
  <c r="D5" i="7" s="1"/>
  <c r="C7" i="7"/>
  <c r="C5" i="7"/>
  <c r="C14" i="8"/>
  <c r="C16" i="8" s="1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C8" i="8"/>
  <c r="E7" i="8"/>
  <c r="E6" i="8"/>
  <c r="C6" i="8"/>
  <c r="E5" i="8"/>
  <c r="C6" i="9"/>
  <c r="C8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5" i="9"/>
  <c r="C16" i="9"/>
  <c r="D8" i="9" s="1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5" i="10"/>
  <c r="E4" i="10"/>
  <c r="C5" i="10"/>
  <c r="C7" i="10"/>
  <c r="C15" i="10" s="1"/>
  <c r="D5" i="10" s="1"/>
  <c r="C15" i="11"/>
  <c r="D5" i="11" s="1"/>
  <c r="C7" i="11"/>
  <c r="C5" i="11"/>
  <c r="D6" i="1" l="1"/>
  <c r="D10" i="1"/>
  <c r="D14" i="1"/>
  <c r="D18" i="1"/>
  <c r="D22" i="1"/>
  <c r="D26" i="1"/>
  <c r="D30" i="1"/>
  <c r="D34" i="1"/>
  <c r="D7" i="1"/>
  <c r="D11" i="1"/>
  <c r="D15" i="1"/>
  <c r="D19" i="1"/>
  <c r="D23" i="1"/>
  <c r="D27" i="1"/>
  <c r="D31" i="1"/>
  <c r="E31" i="1" s="1"/>
  <c r="D35" i="1"/>
  <c r="D8" i="1"/>
  <c r="D12" i="1"/>
  <c r="D16" i="1"/>
  <c r="D20" i="1"/>
  <c r="D24" i="1"/>
  <c r="D28" i="1"/>
  <c r="D32" i="1"/>
  <c r="D36" i="1"/>
  <c r="D9" i="1"/>
  <c r="D13" i="1"/>
  <c r="D17" i="1"/>
  <c r="D21" i="1"/>
  <c r="D25" i="1"/>
  <c r="D29" i="1"/>
  <c r="D33" i="1"/>
  <c r="D5" i="1"/>
  <c r="D7" i="2"/>
  <c r="D10" i="2"/>
  <c r="D12" i="2"/>
  <c r="D14" i="2"/>
  <c r="D18" i="2"/>
  <c r="D20" i="2"/>
  <c r="D22" i="2"/>
  <c r="D24" i="2"/>
  <c r="D26" i="2"/>
  <c r="D28" i="2"/>
  <c r="D30" i="2"/>
  <c r="D32" i="2"/>
  <c r="D36" i="2"/>
  <c r="D8" i="2"/>
  <c r="D17" i="2"/>
  <c r="D19" i="2"/>
  <c r="D21" i="2"/>
  <c r="D23" i="2"/>
  <c r="D25" i="2"/>
  <c r="D27" i="2"/>
  <c r="D29" i="2"/>
  <c r="D31" i="2"/>
  <c r="D33" i="2"/>
  <c r="D35" i="2"/>
  <c r="D6" i="2"/>
  <c r="D16" i="2"/>
  <c r="E16" i="2" s="1"/>
  <c r="D34" i="2"/>
  <c r="D5" i="2"/>
  <c r="D9" i="2"/>
  <c r="D11" i="2"/>
  <c r="E11" i="2" s="1"/>
  <c r="D13" i="2"/>
  <c r="D32" i="3"/>
  <c r="D24" i="3"/>
  <c r="D16" i="3"/>
  <c r="D8" i="3"/>
  <c r="D5" i="3"/>
  <c r="D29" i="3"/>
  <c r="D21" i="3"/>
  <c r="D13" i="3"/>
  <c r="D36" i="3"/>
  <c r="D28" i="3"/>
  <c r="D20" i="3"/>
  <c r="D12" i="3"/>
  <c r="D33" i="3"/>
  <c r="D25" i="3"/>
  <c r="D17" i="3"/>
  <c r="D9" i="3"/>
  <c r="D35" i="3"/>
  <c r="D31" i="3"/>
  <c r="D27" i="3"/>
  <c r="D23" i="3"/>
  <c r="D19" i="3"/>
  <c r="D15" i="3"/>
  <c r="D11" i="3"/>
  <c r="D7" i="3"/>
  <c r="D34" i="3"/>
  <c r="D30" i="3"/>
  <c r="D26" i="3"/>
  <c r="D22" i="3"/>
  <c r="D18" i="3"/>
  <c r="D14" i="3"/>
  <c r="D10" i="3"/>
  <c r="D31" i="5"/>
  <c r="D29" i="5"/>
  <c r="D27" i="5"/>
  <c r="D25" i="5"/>
  <c r="D23" i="5"/>
  <c r="D21" i="5"/>
  <c r="D19" i="5"/>
  <c r="D17" i="5"/>
  <c r="D15" i="5"/>
  <c r="D5" i="5"/>
  <c r="D13" i="5"/>
  <c r="D11" i="5"/>
  <c r="D9" i="5"/>
  <c r="D6" i="5"/>
  <c r="D30" i="5"/>
  <c r="D28" i="5"/>
  <c r="D26" i="5"/>
  <c r="D24" i="5"/>
  <c r="D22" i="5"/>
  <c r="D20" i="5"/>
  <c r="D18" i="5"/>
  <c r="D16" i="5"/>
  <c r="D7" i="5"/>
  <c r="D14" i="5"/>
  <c r="D12" i="5"/>
  <c r="D10" i="5"/>
  <c r="D8" i="5"/>
  <c r="D4" i="5"/>
  <c r="D10" i="6"/>
  <c r="D12" i="6"/>
  <c r="D7" i="6"/>
  <c r="D6" i="6"/>
  <c r="D5" i="6"/>
  <c r="D9" i="6"/>
  <c r="D11" i="6"/>
  <c r="D13" i="6"/>
  <c r="D15" i="6"/>
  <c r="D8" i="6"/>
  <c r="D4" i="7"/>
  <c r="D28" i="7"/>
  <c r="D20" i="7"/>
  <c r="D12" i="7"/>
  <c r="D35" i="7"/>
  <c r="D27" i="7"/>
  <c r="D19" i="7"/>
  <c r="D11" i="7"/>
  <c r="D32" i="7"/>
  <c r="D24" i="7"/>
  <c r="D16" i="7"/>
  <c r="D8" i="7"/>
  <c r="D31" i="7"/>
  <c r="D23" i="7"/>
  <c r="D15" i="7"/>
  <c r="D7" i="7"/>
  <c r="D34" i="7"/>
  <c r="D30" i="7"/>
  <c r="D26" i="7"/>
  <c r="D22" i="7"/>
  <c r="D18" i="7"/>
  <c r="D14" i="7"/>
  <c r="D10" i="7"/>
  <c r="D6" i="7"/>
  <c r="D33" i="7"/>
  <c r="D29" i="7"/>
  <c r="D25" i="7"/>
  <c r="D21" i="7"/>
  <c r="D17" i="7"/>
  <c r="D13" i="7"/>
  <c r="D9" i="7"/>
  <c r="D37" i="8"/>
  <c r="D10" i="8"/>
  <c r="D12" i="8"/>
  <c r="D7" i="8"/>
  <c r="D14" i="8"/>
  <c r="D6" i="8"/>
  <c r="D16" i="8"/>
  <c r="D18" i="8"/>
  <c r="D20" i="8"/>
  <c r="D22" i="8"/>
  <c r="D24" i="8"/>
  <c r="D26" i="8"/>
  <c r="D28" i="8"/>
  <c r="D30" i="8"/>
  <c r="D32" i="8"/>
  <c r="D34" i="8"/>
  <c r="D36" i="8"/>
  <c r="D5" i="8"/>
  <c r="D9" i="8"/>
  <c r="D11" i="8"/>
  <c r="D13" i="8"/>
  <c r="D15" i="8"/>
  <c r="D8" i="8"/>
  <c r="D17" i="8"/>
  <c r="D19" i="8"/>
  <c r="D21" i="8"/>
  <c r="D23" i="8"/>
  <c r="D25" i="8"/>
  <c r="D27" i="8"/>
  <c r="D29" i="8"/>
  <c r="D31" i="8"/>
  <c r="D33" i="8"/>
  <c r="D35" i="8"/>
  <c r="D31" i="9"/>
  <c r="D23" i="9"/>
  <c r="D15" i="9"/>
  <c r="D7" i="9"/>
  <c r="D5" i="9"/>
  <c r="D34" i="9"/>
  <c r="D30" i="9"/>
  <c r="D26" i="9"/>
  <c r="D22" i="9"/>
  <c r="D18" i="9"/>
  <c r="D14" i="9"/>
  <c r="D10" i="9"/>
  <c r="D6" i="9"/>
  <c r="D35" i="9"/>
  <c r="D27" i="9"/>
  <c r="D19" i="9"/>
  <c r="D11" i="9"/>
  <c r="D37" i="9"/>
  <c r="D33" i="9"/>
  <c r="D29" i="9"/>
  <c r="D25" i="9"/>
  <c r="D21" i="9"/>
  <c r="D17" i="9"/>
  <c r="D13" i="9"/>
  <c r="D9" i="9"/>
  <c r="D36" i="9"/>
  <c r="D32" i="9"/>
  <c r="D28" i="9"/>
  <c r="D24" i="9"/>
  <c r="D20" i="9"/>
  <c r="D16" i="9"/>
  <c r="D12" i="9"/>
  <c r="D11" i="10"/>
  <c r="D35" i="10"/>
  <c r="D27" i="10"/>
  <c r="D20" i="10"/>
  <c r="D4" i="10"/>
  <c r="D19" i="10"/>
  <c r="D28" i="10"/>
  <c r="D12" i="10"/>
  <c r="D32" i="10"/>
  <c r="D24" i="10"/>
  <c r="D16" i="10"/>
  <c r="D8" i="10"/>
  <c r="D31" i="10"/>
  <c r="D23" i="10"/>
  <c r="D15" i="10"/>
  <c r="D7" i="10"/>
  <c r="D34" i="10"/>
  <c r="D30" i="10"/>
  <c r="D26" i="10"/>
  <c r="D22" i="10"/>
  <c r="D18" i="10"/>
  <c r="D14" i="10"/>
  <c r="D10" i="10"/>
  <c r="D6" i="10"/>
  <c r="D33" i="10"/>
  <c r="D29" i="10"/>
  <c r="D25" i="10"/>
  <c r="D21" i="10"/>
  <c r="D17" i="10"/>
  <c r="D13" i="10"/>
  <c r="D9" i="10"/>
  <c r="D36" i="11"/>
  <c r="D32" i="11"/>
  <c r="D28" i="11"/>
  <c r="D24" i="11"/>
  <c r="D20" i="11"/>
  <c r="D16" i="11"/>
  <c r="D12" i="11"/>
  <c r="D8" i="11"/>
  <c r="D4" i="11"/>
  <c r="D35" i="11"/>
  <c r="D31" i="11"/>
  <c r="D27" i="11"/>
  <c r="D23" i="11"/>
  <c r="D19" i="11"/>
  <c r="D15" i="11"/>
  <c r="D11" i="11"/>
  <c r="D7" i="11"/>
  <c r="D38" i="11"/>
  <c r="D34" i="11"/>
  <c r="D30" i="11"/>
  <c r="D26" i="11"/>
  <c r="D22" i="11"/>
  <c r="D18" i="11"/>
  <c r="D14" i="11"/>
  <c r="D10" i="11"/>
  <c r="D6" i="11"/>
  <c r="D37" i="11"/>
  <c r="D33" i="11"/>
  <c r="D29" i="11"/>
  <c r="D25" i="11"/>
  <c r="D21" i="11"/>
  <c r="D17" i="11"/>
  <c r="D13" i="11"/>
  <c r="D9" i="11"/>
  <c r="E23" i="1" l="1"/>
  <c r="E8" i="1"/>
  <c r="E9" i="1"/>
  <c r="E32" i="1"/>
  <c r="E24" i="1"/>
  <c r="E16" i="1"/>
  <c r="E14" i="1"/>
  <c r="E29" i="1"/>
  <c r="E21" i="1"/>
  <c r="E15" i="1"/>
  <c r="G6" i="1"/>
  <c r="E5" i="1"/>
  <c r="G8" i="1"/>
  <c r="E30" i="1"/>
  <c r="E22" i="1"/>
  <c r="E6" i="1"/>
  <c r="E7" i="1"/>
  <c r="E27" i="1"/>
  <c r="E19" i="1"/>
  <c r="E13" i="1"/>
  <c r="E36" i="1"/>
  <c r="E28" i="1"/>
  <c r="E20" i="1"/>
  <c r="E10" i="1"/>
  <c r="E12" i="1"/>
  <c r="E33" i="1"/>
  <c r="E25" i="1"/>
  <c r="E17" i="1"/>
  <c r="E11" i="1"/>
  <c r="E34" i="1"/>
  <c r="E26" i="1"/>
  <c r="E18" i="1"/>
  <c r="E35" i="1"/>
  <c r="E31" i="2"/>
  <c r="E8" i="2"/>
  <c r="E28" i="2"/>
  <c r="E10" i="2"/>
  <c r="E9" i="2"/>
  <c r="E6" i="2"/>
  <c r="E21" i="2"/>
  <c r="E26" i="2"/>
  <c r="E7" i="2"/>
  <c r="E13" i="2"/>
  <c r="E34" i="2"/>
  <c r="E33" i="2"/>
  <c r="E25" i="2"/>
  <c r="E17" i="2"/>
  <c r="E30" i="2"/>
  <c r="E22" i="2"/>
  <c r="E12" i="2"/>
  <c r="E23" i="2"/>
  <c r="E20" i="2"/>
  <c r="E29" i="2"/>
  <c r="E36" i="2"/>
  <c r="E18" i="2"/>
  <c r="G6" i="2"/>
  <c r="E5" i="2"/>
  <c r="G8" i="2"/>
  <c r="E35" i="2"/>
  <c r="E27" i="2"/>
  <c r="E19" i="2"/>
  <c r="E32" i="2"/>
  <c r="E24" i="2"/>
  <c r="E14" i="2"/>
  <c r="E15" i="2"/>
  <c r="E10" i="3"/>
  <c r="E11" i="3"/>
  <c r="E16" i="3"/>
  <c r="E20" i="3"/>
  <c r="E14" i="3"/>
  <c r="E30" i="3"/>
  <c r="E15" i="3"/>
  <c r="E31" i="3"/>
  <c r="E24" i="3"/>
  <c r="E28" i="3"/>
  <c r="E17" i="3"/>
  <c r="E36" i="3"/>
  <c r="E26" i="3"/>
  <c r="E27" i="3"/>
  <c r="E12" i="3"/>
  <c r="E9" i="3"/>
  <c r="E18" i="3"/>
  <c r="E34" i="3"/>
  <c r="E19" i="3"/>
  <c r="E35" i="3"/>
  <c r="E32" i="3"/>
  <c r="E21" i="3"/>
  <c r="E25" i="3"/>
  <c r="E13" i="3"/>
  <c r="E22" i="3"/>
  <c r="E7" i="3"/>
  <c r="E23" i="3"/>
  <c r="E8" i="3"/>
  <c r="E6" i="3"/>
  <c r="E29" i="3"/>
  <c r="E33" i="3"/>
  <c r="E5" i="3"/>
  <c r="G6" i="3"/>
  <c r="G8" i="3"/>
  <c r="G7" i="5"/>
  <c r="G5" i="5"/>
  <c r="G6" i="6"/>
  <c r="G8" i="6"/>
  <c r="G6" i="8"/>
  <c r="G8" i="8"/>
  <c r="G8" i="9"/>
  <c r="G6" i="9"/>
  <c r="G7" i="10"/>
  <c r="G5" i="10"/>
  <c r="G5" i="11"/>
  <c r="G7" i="11"/>
</calcChain>
</file>

<file path=xl/sharedStrings.xml><?xml version="1.0" encoding="utf-8"?>
<sst xmlns="http://schemas.openxmlformats.org/spreadsheetml/2006/main" count="785" uniqueCount="103">
  <si>
    <t>Healthy life years and life expectancy at birth, by sex</t>
  </si>
  <si>
    <t>Years</t>
  </si>
  <si>
    <t>Healthy life years - females</t>
  </si>
  <si>
    <t>geo\time</t>
  </si>
  <si>
    <t/>
  </si>
  <si>
    <t>2015</t>
  </si>
  <si>
    <t>EU (28 countries)</t>
  </si>
  <si>
    <t>Euro area (19 countries)</t>
  </si>
  <si>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</si>
  <si>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</si>
  <si>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</si>
  <si>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</si>
  <si>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</si>
  <si>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</si>
  <si>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</si>
  <si>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</si>
  <si>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</si>
  <si>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</si>
  <si>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</si>
  <si>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</si>
  <si>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</si>
  <si>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</si>
  <si>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</si>
  <si>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</si>
  <si>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</si>
  <si>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</si>
  <si>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</si>
  <si>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</si>
  <si>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</si>
  <si>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</si>
  <si>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</si>
  <si>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</si>
  <si>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</si>
  <si>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</si>
  <si>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</si>
  <si>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</si>
  <si>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</si>
  <si>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</si>
  <si>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</si>
  <si>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</si>
  <si>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Montenegro</t>
  </si>
  <si>
    <t>Former Yugoslav Republic of Macedonia, the</t>
  </si>
  <si>
    <t>Albania</t>
  </si>
  <si>
    <t>Serbia</t>
  </si>
  <si>
    <t>Turkey</t>
  </si>
  <si>
    <t>Source of Data:</t>
  </si>
  <si>
    <t>Last update:</t>
  </si>
  <si>
    <t>Date of extraction:</t>
  </si>
  <si>
    <t>Hyperlink to the table:</t>
  </si>
  <si>
    <t>General Disclaimer of the EC website:</t>
  </si>
  <si>
    <t>Short Description:</t>
  </si>
  <si>
    <t>Code:</t>
  </si>
  <si>
    <t>tsdph100</t>
  </si>
  <si>
    <t>People at risk of poverty or social exclusion</t>
  </si>
  <si>
    <t>% and 1 000 persons</t>
  </si>
  <si>
    <t>Percentage</t>
  </si>
  <si>
    <t>2016</t>
  </si>
  <si>
    <t>(p)</t>
  </si>
  <si>
    <t>tsdsc100</t>
  </si>
  <si>
    <t>Greenhouse gas emissions</t>
  </si>
  <si>
    <t>Index (base year = 100)</t>
  </si>
  <si>
    <t>Greenhouse gas emissions (in CO2 equivalent), base year 1990</t>
  </si>
  <si>
    <t>tsdcc100</t>
  </si>
  <si>
    <t>Resource productivity</t>
  </si>
  <si>
    <t>Euro per kilogram, chain linked volumes (2010)</t>
  </si>
  <si>
    <t>tsdpc100</t>
  </si>
  <si>
    <t>Common bird index</t>
  </si>
  <si>
    <t>Index (1990 = 100)</t>
  </si>
  <si>
    <t>Common farmland species (39 species)</t>
  </si>
  <si>
    <t>tsdnr100</t>
  </si>
  <si>
    <t>Primary energy consumption</t>
  </si>
  <si>
    <t>Million tonnes of oil equivalent (TOE)</t>
  </si>
  <si>
    <t>Bosnia and Herzegovina</t>
  </si>
  <si>
    <t>Kosovo (under United Nations Security Council Resolution 1244/99)</t>
  </si>
  <si>
    <t>tsdcc120</t>
  </si>
  <si>
    <t>Employment rate of older workers</t>
  </si>
  <si>
    <t>%</t>
  </si>
  <si>
    <t>Total</t>
  </si>
  <si>
    <t>tsdde100</t>
  </si>
  <si>
    <t>Real GDP per capita, growth rate and totals</t>
  </si>
  <si>
    <t>Percentage change on previous year, EUR per inhabitant</t>
  </si>
  <si>
    <t>Chain linked volumes (2010), euro per capita</t>
  </si>
  <si>
    <t>tsdec100</t>
  </si>
  <si>
    <t>Official development assistance as share of gross national income</t>
  </si>
  <si>
    <t>tsdgp100</t>
  </si>
  <si>
    <t>Energy consumption of transport relative to GDP</t>
  </si>
  <si>
    <t>Index (2010 = 100)</t>
  </si>
  <si>
    <t>tsdtr100</t>
  </si>
  <si>
    <t>Max</t>
  </si>
  <si>
    <t>données recalées</t>
  </si>
  <si>
    <t>Base du max</t>
  </si>
  <si>
    <t>Coeff</t>
  </si>
  <si>
    <t>rang</t>
  </si>
  <si>
    <t>Moyenne données recalées</t>
  </si>
  <si>
    <t>Moyenne init</t>
  </si>
  <si>
    <t>Initial</t>
  </si>
  <si>
    <t>Min</t>
  </si>
  <si>
    <t>Pays</t>
  </si>
  <si>
    <t>valeur</t>
  </si>
  <si>
    <t>Valeur si donnée indisponible</t>
  </si>
  <si>
    <t>nom indicateur</t>
  </si>
  <si>
    <t>Pays avec des données disponibles sur au moins 1 indicateur :</t>
  </si>
  <si>
    <t>Génération des données pour CSV de chaque 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</si>
</sst>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0.0000"/>
    <numFmt numFmtId="165" formatCode="0.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43" fontId="0" fillId="2" borderId="0" xfId="1" applyFont="1" applyFill="1"/>
    <xf numFmtId="43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  <xf numFmtId="2" fontId="0" fillId="3" borderId="1" xfId="0" applyNumberFormat="1" applyFill="1" applyBorder="1"/>
    <xf numFmtId="0" fontId="0" fillId="2" borderId="0" xfId="0" applyFill="1" applyAlignment="1">
      <alignment horizontal="right"/>
    </xf>
    <xf numFmtId="0" fontId="3" fillId="4" borderId="0" xfId="0" applyFont="1" applyFill="1"/>
    <xf numFmtId="165" fontId="0" fillId="2" borderId="0" xfId="0" applyNumberFormat="1" applyFill="1"/>
    <xf numFmtId="1" fontId="0" fillId="2" borderId="0" xfId="0" applyNumberFormat="1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3" fillId="5" borderId="0" xfId="0" applyFont="1" applyFill="1" applyAlignment="1">
      <alignment wrapText="1"/>
    </xf>
    <xf numFmtId="0" fontId="2" fillId="5" borderId="0" xfId="0" applyFont="1" applyFill="1"/>
    <xf numFmtId="0" fontId="4" fillId="5" borderId="0" xfId="0" applyFont="1" applyFill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H14" sqref="H14"/>
    </sheetView>
  </sheetViews>
  <sheetFormatPr baseColWidth="10" defaultRowHeight="12.75" x14ac:dyDescent="0.2"/>
  <cols>
    <col min="1" max="1" width="18.85546875" style="16" customWidth="1"/>
    <col min="2" max="16384" width="11.42578125" style="16"/>
  </cols>
  <sheetData>
    <row r="1" spans="1:6" ht="18" x14ac:dyDescent="0.25">
      <c r="A1" s="19" t="s">
        <v>102</v>
      </c>
    </row>
    <row r="3" spans="1:6" x14ac:dyDescent="0.2">
      <c r="A3" s="15"/>
      <c r="B3" s="15" t="s">
        <v>97</v>
      </c>
      <c r="C3" s="11" t="str">
        <f>+E27</f>
        <v>Portugal</v>
      </c>
    </row>
    <row r="4" spans="1:6" x14ac:dyDescent="0.2">
      <c r="A4" s="15"/>
      <c r="B4" s="15"/>
      <c r="C4" s="15"/>
      <c r="D4" s="15"/>
      <c r="E4" s="15"/>
      <c r="F4" s="15"/>
    </row>
    <row r="5" spans="1:6" x14ac:dyDescent="0.2">
      <c r="A5" s="18" t="s">
        <v>100</v>
      </c>
      <c r="B5" s="18" t="s">
        <v>92</v>
      </c>
      <c r="C5" s="18" t="s">
        <v>98</v>
      </c>
      <c r="E5" s="18" t="s">
        <v>101</v>
      </c>
    </row>
    <row r="6" spans="1:6" x14ac:dyDescent="0.2">
      <c r="A6" s="3" t="s">
        <v>82</v>
      </c>
      <c r="B6" s="13">
        <f>+IFERROR(VLOOKUP($C$3,tsdec100!$A$3:$F$53,5,FALSE),$B$17)</f>
        <v>21</v>
      </c>
      <c r="C6" s="12">
        <f>+IFERROR(VLOOKUP($C$3,tsdec100!$A$3:$F$53,4,FALSE),$C$17)</f>
        <v>18.681330951317552</v>
      </c>
      <c r="E6" s="16" t="s">
        <v>8</v>
      </c>
    </row>
    <row r="7" spans="1:6" x14ac:dyDescent="0.2">
      <c r="A7" s="1" t="s">
        <v>65</v>
      </c>
      <c r="B7" s="13">
        <f>+IFERROR(VLOOKUP($C$3,tsdpc100!$A$3:$F$53,5,FALSE),$B$17)</f>
        <v>18</v>
      </c>
      <c r="C7" s="12">
        <f>+IFERROR(VLOOKUP($C$3,tsdpc100!$A$3:$F$53,4,FALSE),$C$17)</f>
        <v>18.402186886382008</v>
      </c>
      <c r="E7" s="16" t="s">
        <v>9</v>
      </c>
    </row>
    <row r="8" spans="1:6" x14ac:dyDescent="0.2">
      <c r="A8" s="3" t="s">
        <v>58</v>
      </c>
      <c r="B8" s="13">
        <f>+IFERROR(VLOOKUP($C$3,tsdsc100!$A$3:$F$53,5,FALSE),$B$17)</f>
        <v>20</v>
      </c>
      <c r="C8" s="12">
        <f>+IFERROR(VLOOKUP($C$3,tsdsc100!$A$3:$F$53,4,FALSE),$C$17)</f>
        <v>68.008497079129043</v>
      </c>
      <c r="E8" s="16" t="s">
        <v>10</v>
      </c>
    </row>
    <row r="9" spans="1:6" x14ac:dyDescent="0.2">
      <c r="A9" s="3" t="s">
        <v>78</v>
      </c>
      <c r="B9" s="13">
        <f>+IFERROR(VLOOKUP($C$3,tsdde100!$A$3:$F$53,5,FALSE),$B$17)</f>
        <v>17</v>
      </c>
      <c r="C9" s="12">
        <f>+IFERROR(VLOOKUP($C$3,tsdde100!$A$3:$F$53,4,FALSE),$C$17)</f>
        <v>52.1</v>
      </c>
      <c r="E9" s="16" t="s">
        <v>11</v>
      </c>
    </row>
    <row r="10" spans="1:6" x14ac:dyDescent="0.2">
      <c r="A10" s="3" t="s">
        <v>52</v>
      </c>
      <c r="B10" s="13">
        <f>+IFERROR(VLOOKUP($C$3,tsdph100!$A$3:$F$53,5,FALSE),$B$17)</f>
        <v>29</v>
      </c>
      <c r="C10" s="12">
        <f>+IFERROR(VLOOKUP($C$3,tsdph100!$A$3:$F$53,4,FALSE),$C$17)</f>
        <v>55</v>
      </c>
      <c r="E10" s="16" t="s">
        <v>12</v>
      </c>
    </row>
    <row r="11" spans="1:6" x14ac:dyDescent="0.2">
      <c r="A11" s="1" t="s">
        <v>62</v>
      </c>
      <c r="B11" s="13">
        <f>+IFERROR(VLOOKUP($C$3,tsdcc100!$A$3:$F$53,5,FALSE),$B$17)</f>
        <v>29</v>
      </c>
      <c r="C11" s="12">
        <f>+IFERROR(VLOOKUP($C$3,tsdcc100!$A$3:$F$53,4,FALSE),$C$17)</f>
        <v>57.78347112985692</v>
      </c>
      <c r="E11" s="16" t="s">
        <v>13</v>
      </c>
    </row>
    <row r="12" spans="1:6" x14ac:dyDescent="0.2">
      <c r="A12" s="3" t="s">
        <v>74</v>
      </c>
      <c r="B12" s="13">
        <f>+IFERROR(VLOOKUP($C$3,tsdcc120!$A$3:$F$53,5,FALSE),$B$17)</f>
        <v>20</v>
      </c>
      <c r="C12" s="12">
        <f>+IFERROR(VLOOKUP($C$3,tsdcc120!$A$3:$F$53,4,FALSE),$C$17)</f>
        <v>95.338345864661648</v>
      </c>
      <c r="E12" s="16" t="s">
        <v>14</v>
      </c>
    </row>
    <row r="13" spans="1:6" x14ac:dyDescent="0.2">
      <c r="A13" s="3" t="s">
        <v>87</v>
      </c>
      <c r="B13" s="13">
        <f>+IFERROR(VLOOKUP($C$3,tsdtr100!$A$3:$F$53,5,FALSE),$B$17)</f>
        <v>17</v>
      </c>
      <c r="C13" s="12">
        <f>+IFERROR(VLOOKUP($C$3,tsdtr100!$A$3:$F$53,4,FALSE),$C$17)</f>
        <v>49.998489836600307</v>
      </c>
      <c r="E13" s="16" t="s">
        <v>15</v>
      </c>
    </row>
    <row r="14" spans="1:6" x14ac:dyDescent="0.2">
      <c r="A14" s="3" t="s">
        <v>69</v>
      </c>
      <c r="B14" s="13">
        <f>+IFERROR(VLOOKUP($C$3,tsdnr100!$A$3:$F$53,5,FALSE),$B$17)</f>
        <v>100</v>
      </c>
      <c r="C14" s="12">
        <f>+IFERROR(VLOOKUP($C$3,tsdnr100!$A$3:$F$53,4,FALSE),$C$17)</f>
        <v>0</v>
      </c>
      <c r="E14" s="16" t="s">
        <v>16</v>
      </c>
    </row>
    <row r="15" spans="1:6" x14ac:dyDescent="0.2">
      <c r="A15" s="3" t="s">
        <v>84</v>
      </c>
      <c r="B15" s="13">
        <f>+IFERROR(VLOOKUP($C$3,tsdgp100!$A$3:$F$53,5,FALSE),$B$17)</f>
        <v>21</v>
      </c>
      <c r="C15" s="12">
        <f>+IFERROR(VLOOKUP($C$3,tsdgp100!$A$3:$F$53,4,FALSE),$C$17)</f>
        <v>13.521126760563385</v>
      </c>
      <c r="E15" s="16" t="s">
        <v>17</v>
      </c>
    </row>
    <row r="16" spans="1:6" x14ac:dyDescent="0.2">
      <c r="E16" s="16" t="s">
        <v>18</v>
      </c>
    </row>
    <row r="17" spans="1:5" ht="28.5" customHeight="1" x14ac:dyDescent="0.2">
      <c r="A17" s="17" t="s">
        <v>99</v>
      </c>
      <c r="B17" s="14">
        <v>100</v>
      </c>
      <c r="C17" s="14">
        <v>0</v>
      </c>
      <c r="E17" s="16" t="s">
        <v>19</v>
      </c>
    </row>
    <row r="18" spans="1:5" x14ac:dyDescent="0.2">
      <c r="E18" s="16" t="s">
        <v>20</v>
      </c>
    </row>
    <row r="19" spans="1:5" x14ac:dyDescent="0.2">
      <c r="E19" s="16" t="s">
        <v>21</v>
      </c>
    </row>
    <row r="20" spans="1:5" x14ac:dyDescent="0.2">
      <c r="E20" s="16" t="s">
        <v>22</v>
      </c>
    </row>
    <row r="21" spans="1:5" x14ac:dyDescent="0.2">
      <c r="E21" s="16" t="s">
        <v>23</v>
      </c>
    </row>
    <row r="22" spans="1:5" x14ac:dyDescent="0.2">
      <c r="E22" s="16" t="s">
        <v>24</v>
      </c>
    </row>
    <row r="23" spans="1:5" x14ac:dyDescent="0.2">
      <c r="E23" s="16" t="s">
        <v>25</v>
      </c>
    </row>
    <row r="24" spans="1:5" x14ac:dyDescent="0.2">
      <c r="E24" s="16" t="s">
        <v>26</v>
      </c>
    </row>
    <row r="25" spans="1:5" x14ac:dyDescent="0.2">
      <c r="E25" s="16" t="s">
        <v>27</v>
      </c>
    </row>
    <row r="26" spans="1:5" x14ac:dyDescent="0.2">
      <c r="E26" s="16" t="s">
        <v>28</v>
      </c>
    </row>
    <row r="27" spans="1:5" x14ac:dyDescent="0.2">
      <c r="E27" s="16" t="s">
        <v>29</v>
      </c>
    </row>
    <row r="28" spans="1:5" x14ac:dyDescent="0.2">
      <c r="E28" s="16" t="s">
        <v>30</v>
      </c>
    </row>
    <row r="29" spans="1:5" x14ac:dyDescent="0.2">
      <c r="E29" s="16" t="s">
        <v>31</v>
      </c>
    </row>
    <row r="30" spans="1:5" x14ac:dyDescent="0.2">
      <c r="E30" s="16" t="s">
        <v>32</v>
      </c>
    </row>
    <row r="31" spans="1:5" x14ac:dyDescent="0.2">
      <c r="E31" s="16" t="s">
        <v>33</v>
      </c>
    </row>
    <row r="32" spans="1:5" x14ac:dyDescent="0.2">
      <c r="E32" s="16" t="s">
        <v>34</v>
      </c>
    </row>
    <row r="33" spans="5:5" x14ac:dyDescent="0.2">
      <c r="E33" s="16" t="s">
        <v>35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7"/>
  <sheetViews>
    <sheetView workbookViewId="0">
      <selection activeCell="M24" sqref="M24"/>
    </sheetView>
  </sheetViews>
  <sheetFormatPr baseColWidth="10" defaultRowHeight="12.75" x14ac:dyDescent="0.2"/>
  <cols>
    <col min="1" max="2" width="9.140625" customWidth="1"/>
    <col min="3" max="3" width="9.140625" style="1" customWidth="1"/>
    <col min="4" max="4" width="17.7109375" style="1" customWidth="1"/>
    <col min="5" max="7" width="9.140625" style="1" customWidth="1"/>
    <col min="8" max="206" width="9.140625" customWidth="1"/>
  </cols>
  <sheetData>
    <row r="1" spans="1:11" x14ac:dyDescent="0.2">
      <c r="A1" t="s">
        <v>85</v>
      </c>
    </row>
    <row r="2" spans="1:11" x14ac:dyDescent="0.2">
      <c r="A2" t="s">
        <v>86</v>
      </c>
    </row>
    <row r="3" spans="1:11" x14ac:dyDescent="0.2">
      <c r="A3" t="s">
        <v>3</v>
      </c>
      <c r="B3" t="s">
        <v>5</v>
      </c>
      <c r="C3" s="2" t="s">
        <v>95</v>
      </c>
      <c r="D3" s="4" t="s">
        <v>89</v>
      </c>
      <c r="E3" s="4" t="s">
        <v>92</v>
      </c>
      <c r="G3" s="2" t="s">
        <v>89</v>
      </c>
    </row>
    <row r="4" spans="1:11" x14ac:dyDescent="0.2">
      <c r="A4" t="s">
        <v>8</v>
      </c>
      <c r="B4">
        <v>96.1</v>
      </c>
      <c r="C4" s="4" t="s">
        <v>88</v>
      </c>
      <c r="D4" s="5">
        <f>100-$C$15*B4</f>
        <v>49.205654051768384</v>
      </c>
      <c r="E4" s="1">
        <f>+RANK(D4,$D$4:$D$38)</f>
        <v>20</v>
      </c>
      <c r="G4" s="2" t="s">
        <v>88</v>
      </c>
    </row>
    <row r="5" spans="1:11" x14ac:dyDescent="0.2">
      <c r="A5" t="s">
        <v>9</v>
      </c>
      <c r="B5">
        <v>110.1</v>
      </c>
      <c r="C5" s="1">
        <f>+MAX($B$4:$B$38)</f>
        <v>125.3</v>
      </c>
      <c r="D5" s="5">
        <f t="shared" ref="D5:D38" si="0">100-$C$15*B5</f>
        <v>41.805853393337138</v>
      </c>
      <c r="E5" s="1">
        <f t="shared" ref="E5:E38" si="1">+RANK(D5,$D$4:$D$38)</f>
        <v>32</v>
      </c>
      <c r="G5" s="6">
        <f>+MAX(D4:D38)</f>
        <v>63.582409616720511</v>
      </c>
    </row>
    <row r="6" spans="1:11" x14ac:dyDescent="0.2">
      <c r="A6" t="s">
        <v>10</v>
      </c>
      <c r="B6">
        <v>95.8</v>
      </c>
      <c r="C6" s="2" t="s">
        <v>94</v>
      </c>
      <c r="D6" s="5">
        <f t="shared" si="0"/>
        <v>49.364221208734769</v>
      </c>
      <c r="E6" s="1">
        <f t="shared" si="1"/>
        <v>19</v>
      </c>
      <c r="G6" s="2" t="s">
        <v>93</v>
      </c>
    </row>
    <row r="7" spans="1:11" x14ac:dyDescent="0.2">
      <c r="A7" t="s">
        <v>11</v>
      </c>
      <c r="B7">
        <v>90.2</v>
      </c>
      <c r="C7" s="8">
        <f>+AVERAGE(B4:B38)</f>
        <v>94.597142857142828</v>
      </c>
      <c r="D7" s="5">
        <f t="shared" si="0"/>
        <v>52.324141472107264</v>
      </c>
      <c r="E7" s="1">
        <f t="shared" si="1"/>
        <v>10</v>
      </c>
      <c r="G7" s="6">
        <f>+AVERAGE(D4:D40)</f>
        <v>49.999999999999993</v>
      </c>
    </row>
    <row r="8" spans="1:11" x14ac:dyDescent="0.2">
      <c r="A8" t="s">
        <v>12</v>
      </c>
      <c r="B8">
        <v>95.2</v>
      </c>
      <c r="D8" s="5">
        <f t="shared" si="0"/>
        <v>49.681355522667531</v>
      </c>
      <c r="E8" s="1">
        <f t="shared" si="1"/>
        <v>18</v>
      </c>
    </row>
    <row r="9" spans="1:11" x14ac:dyDescent="0.2">
      <c r="A9" t="s">
        <v>13</v>
      </c>
      <c r="B9">
        <v>83.5</v>
      </c>
      <c r="D9" s="5">
        <f t="shared" si="0"/>
        <v>55.865474644356503</v>
      </c>
      <c r="E9" s="1">
        <f t="shared" si="1"/>
        <v>5</v>
      </c>
    </row>
    <row r="10" spans="1:11" x14ac:dyDescent="0.2">
      <c r="A10" t="s">
        <v>14</v>
      </c>
      <c r="B10">
        <v>68.900000000000006</v>
      </c>
      <c r="D10" s="5">
        <f t="shared" si="0"/>
        <v>63.582409616720511</v>
      </c>
      <c r="E10" s="1">
        <f t="shared" si="1"/>
        <v>1</v>
      </c>
    </row>
    <row r="11" spans="1:11" x14ac:dyDescent="0.2">
      <c r="A11" t="s">
        <v>15</v>
      </c>
      <c r="B11">
        <v>98.8</v>
      </c>
      <c r="D11" s="5">
        <f t="shared" si="0"/>
        <v>47.778549639070931</v>
      </c>
      <c r="E11" s="1">
        <f t="shared" si="1"/>
        <v>27</v>
      </c>
      <c r="J11" t="s">
        <v>6</v>
      </c>
      <c r="K11">
        <v>93.2</v>
      </c>
    </row>
    <row r="12" spans="1:11" x14ac:dyDescent="0.2">
      <c r="A12" t="s">
        <v>16</v>
      </c>
      <c r="B12">
        <v>91.2</v>
      </c>
      <c r="C12" s="2" t="s">
        <v>90</v>
      </c>
      <c r="D12" s="5">
        <f t="shared" si="0"/>
        <v>51.795584282219316</v>
      </c>
      <c r="E12" s="1">
        <f t="shared" si="1"/>
        <v>14</v>
      </c>
      <c r="J12" t="s">
        <v>7</v>
      </c>
      <c r="K12">
        <v>93.8</v>
      </c>
    </row>
    <row r="13" spans="1:11" x14ac:dyDescent="0.2">
      <c r="A13" t="s">
        <v>17</v>
      </c>
      <c r="B13">
        <v>96.5</v>
      </c>
      <c r="C13" s="9">
        <v>50</v>
      </c>
      <c r="D13" s="5">
        <f t="shared" si="0"/>
        <v>48.994231175813205</v>
      </c>
      <c r="E13" s="1">
        <f t="shared" si="1"/>
        <v>21</v>
      </c>
    </row>
    <row r="14" spans="1:11" x14ac:dyDescent="0.2">
      <c r="A14" t="s">
        <v>18</v>
      </c>
      <c r="B14">
        <v>103.7</v>
      </c>
      <c r="C14" s="2" t="s">
        <v>91</v>
      </c>
      <c r="D14" s="5">
        <f t="shared" si="0"/>
        <v>45.188619408619992</v>
      </c>
      <c r="E14" s="1">
        <f t="shared" si="1"/>
        <v>31</v>
      </c>
    </row>
    <row r="15" spans="1:11" x14ac:dyDescent="0.2">
      <c r="A15" t="s">
        <v>19</v>
      </c>
      <c r="B15">
        <v>97.6</v>
      </c>
      <c r="C15" s="7">
        <f>+C13/C7</f>
        <v>0.52855718988794609</v>
      </c>
      <c r="D15" s="5">
        <f t="shared" si="0"/>
        <v>48.412818266936462</v>
      </c>
      <c r="E15" s="1">
        <f t="shared" si="1"/>
        <v>24</v>
      </c>
    </row>
    <row r="16" spans="1:11" x14ac:dyDescent="0.2">
      <c r="A16" t="s">
        <v>20</v>
      </c>
      <c r="B16">
        <v>89.8</v>
      </c>
      <c r="C16" s="1" t="s">
        <v>4</v>
      </c>
      <c r="D16" s="5">
        <f t="shared" si="0"/>
        <v>52.535564348062444</v>
      </c>
      <c r="E16" s="1">
        <f t="shared" si="1"/>
        <v>9</v>
      </c>
    </row>
    <row r="17" spans="1:5" x14ac:dyDescent="0.2">
      <c r="A17" t="s">
        <v>21</v>
      </c>
      <c r="B17">
        <v>80.5</v>
      </c>
      <c r="C17" s="1" t="s">
        <v>4</v>
      </c>
      <c r="D17" s="5">
        <f t="shared" si="0"/>
        <v>57.451146214020341</v>
      </c>
      <c r="E17" s="1">
        <f t="shared" si="1"/>
        <v>3</v>
      </c>
    </row>
    <row r="18" spans="1:5" x14ac:dyDescent="0.2">
      <c r="A18" t="s">
        <v>22</v>
      </c>
      <c r="B18">
        <v>98.7</v>
      </c>
      <c r="C18" s="1" t="s">
        <v>4</v>
      </c>
      <c r="D18" s="5">
        <f t="shared" si="0"/>
        <v>47.831405358059719</v>
      </c>
      <c r="E18" s="1">
        <f t="shared" si="1"/>
        <v>26</v>
      </c>
    </row>
    <row r="19" spans="1:5" x14ac:dyDescent="0.2">
      <c r="A19" t="s">
        <v>23</v>
      </c>
      <c r="B19">
        <v>80.599999999999994</v>
      </c>
      <c r="C19" s="1" t="s">
        <v>4</v>
      </c>
      <c r="D19" s="5">
        <f t="shared" si="0"/>
        <v>57.398290495031546</v>
      </c>
      <c r="E19" s="1">
        <f t="shared" si="1"/>
        <v>4</v>
      </c>
    </row>
    <row r="20" spans="1:5" x14ac:dyDescent="0.2">
      <c r="A20" t="s">
        <v>24</v>
      </c>
      <c r="B20">
        <v>91.7</v>
      </c>
      <c r="C20" s="1" t="s">
        <v>4</v>
      </c>
      <c r="D20" s="5">
        <f t="shared" si="0"/>
        <v>51.531305687275342</v>
      </c>
      <c r="E20" s="1">
        <f t="shared" si="1"/>
        <v>15</v>
      </c>
    </row>
    <row r="21" spans="1:5" x14ac:dyDescent="0.2">
      <c r="A21" t="s">
        <v>25</v>
      </c>
      <c r="B21">
        <v>86.1</v>
      </c>
      <c r="C21" s="1" t="s">
        <v>4</v>
      </c>
      <c r="D21" s="5">
        <f t="shared" si="0"/>
        <v>54.491225950647845</v>
      </c>
      <c r="E21" s="1">
        <f t="shared" si="1"/>
        <v>7</v>
      </c>
    </row>
    <row r="22" spans="1:5" x14ac:dyDescent="0.2">
      <c r="A22" t="s">
        <v>26</v>
      </c>
      <c r="B22">
        <v>90.8</v>
      </c>
      <c r="C22" s="1" t="s">
        <v>4</v>
      </c>
      <c r="D22" s="5">
        <f t="shared" si="0"/>
        <v>52.007007158174495</v>
      </c>
      <c r="E22" s="1">
        <f t="shared" si="1"/>
        <v>13</v>
      </c>
    </row>
    <row r="23" spans="1:5" x14ac:dyDescent="0.2">
      <c r="A23" t="s">
        <v>27</v>
      </c>
      <c r="B23">
        <v>97.2</v>
      </c>
      <c r="C23" s="1" t="s">
        <v>4</v>
      </c>
      <c r="D23" s="5">
        <f t="shared" si="0"/>
        <v>48.624241142891641</v>
      </c>
      <c r="E23" s="1">
        <f t="shared" si="1"/>
        <v>23</v>
      </c>
    </row>
    <row r="24" spans="1:5" x14ac:dyDescent="0.2">
      <c r="A24" t="s">
        <v>28</v>
      </c>
      <c r="B24">
        <v>84</v>
      </c>
      <c r="C24" s="1" t="s">
        <v>4</v>
      </c>
      <c r="D24" s="5">
        <f t="shared" si="0"/>
        <v>55.601196049412529</v>
      </c>
      <c r="E24" s="1">
        <f t="shared" si="1"/>
        <v>6</v>
      </c>
    </row>
    <row r="25" spans="1:5" x14ac:dyDescent="0.2">
      <c r="A25" t="s">
        <v>29</v>
      </c>
      <c r="B25">
        <v>94.6</v>
      </c>
      <c r="C25" s="1" t="s">
        <v>4</v>
      </c>
      <c r="D25" s="5">
        <f t="shared" si="0"/>
        <v>49.998489836600307</v>
      </c>
      <c r="E25" s="1">
        <f t="shared" si="1"/>
        <v>17</v>
      </c>
    </row>
    <row r="26" spans="1:5" x14ac:dyDescent="0.2">
      <c r="A26" t="s">
        <v>30</v>
      </c>
      <c r="B26">
        <v>96.5</v>
      </c>
      <c r="C26" s="1" t="s">
        <v>4</v>
      </c>
      <c r="D26" s="5">
        <f t="shared" si="0"/>
        <v>48.994231175813205</v>
      </c>
      <c r="E26" s="1">
        <f t="shared" si="1"/>
        <v>21</v>
      </c>
    </row>
    <row r="27" spans="1:5" x14ac:dyDescent="0.2">
      <c r="A27" t="s">
        <v>31</v>
      </c>
      <c r="B27">
        <v>97.6</v>
      </c>
      <c r="C27" s="1" t="s">
        <v>4</v>
      </c>
      <c r="D27" s="5">
        <f t="shared" si="0"/>
        <v>48.412818266936462</v>
      </c>
      <c r="E27" s="1">
        <f t="shared" si="1"/>
        <v>24</v>
      </c>
    </row>
    <row r="28" spans="1:5" x14ac:dyDescent="0.2">
      <c r="A28" t="s">
        <v>32</v>
      </c>
      <c r="B28">
        <v>74.2</v>
      </c>
      <c r="C28" s="1" t="s">
        <v>4</v>
      </c>
      <c r="D28" s="5">
        <f t="shared" si="0"/>
        <v>60.7810565103144</v>
      </c>
      <c r="E28" s="1">
        <f t="shared" si="1"/>
        <v>2</v>
      </c>
    </row>
    <row r="29" spans="1:5" x14ac:dyDescent="0.2">
      <c r="A29" t="s">
        <v>33</v>
      </c>
      <c r="B29">
        <v>99.2</v>
      </c>
      <c r="C29" s="1" t="s">
        <v>4</v>
      </c>
      <c r="D29" s="5">
        <f t="shared" si="0"/>
        <v>47.567126763115745</v>
      </c>
      <c r="E29" s="1">
        <f t="shared" si="1"/>
        <v>29</v>
      </c>
    </row>
    <row r="30" spans="1:5" x14ac:dyDescent="0.2">
      <c r="A30" t="s">
        <v>34</v>
      </c>
      <c r="B30">
        <v>90.7</v>
      </c>
      <c r="C30" s="1" t="s">
        <v>4</v>
      </c>
      <c r="D30" s="5">
        <f t="shared" si="0"/>
        <v>52.05986287716329</v>
      </c>
      <c r="E30" s="1">
        <f t="shared" si="1"/>
        <v>11</v>
      </c>
    </row>
    <row r="31" spans="1:5" x14ac:dyDescent="0.2">
      <c r="A31" t="s">
        <v>35</v>
      </c>
      <c r="B31">
        <v>90.7</v>
      </c>
      <c r="C31" s="1" t="s">
        <v>4</v>
      </c>
      <c r="D31" s="5">
        <f t="shared" si="0"/>
        <v>52.05986287716329</v>
      </c>
      <c r="E31" s="1">
        <f t="shared" si="1"/>
        <v>11</v>
      </c>
    </row>
    <row r="32" spans="1:5" x14ac:dyDescent="0.2">
      <c r="A32" t="s">
        <v>36</v>
      </c>
      <c r="B32">
        <v>111</v>
      </c>
      <c r="C32" s="1" t="s">
        <v>4</v>
      </c>
      <c r="D32" s="5">
        <f t="shared" si="0"/>
        <v>41.330151922437985</v>
      </c>
      <c r="E32" s="1">
        <f t="shared" si="1"/>
        <v>33</v>
      </c>
    </row>
    <row r="33" spans="1:5" x14ac:dyDescent="0.2">
      <c r="A33" t="s">
        <v>38</v>
      </c>
      <c r="B33">
        <v>94.1</v>
      </c>
      <c r="C33" s="1" t="s">
        <v>4</v>
      </c>
      <c r="D33" s="5">
        <f t="shared" si="0"/>
        <v>50.262768431544274</v>
      </c>
      <c r="E33" s="1">
        <f t="shared" si="1"/>
        <v>16</v>
      </c>
    </row>
    <row r="34" spans="1:5" x14ac:dyDescent="0.2">
      <c r="A34" t="s">
        <v>41</v>
      </c>
      <c r="B34">
        <v>121.3</v>
      </c>
      <c r="C34" s="1" t="s">
        <v>4</v>
      </c>
      <c r="D34" s="5">
        <f t="shared" si="0"/>
        <v>35.886012866592139</v>
      </c>
      <c r="E34" s="1">
        <f t="shared" si="1"/>
        <v>34</v>
      </c>
    </row>
    <row r="35" spans="1:5" x14ac:dyDescent="0.2">
      <c r="A35" t="s">
        <v>42</v>
      </c>
      <c r="B35">
        <v>101.4</v>
      </c>
      <c r="C35" s="1" t="s">
        <v>4</v>
      </c>
      <c r="D35" s="5">
        <f t="shared" si="0"/>
        <v>46.404300945362266</v>
      </c>
      <c r="E35" s="1">
        <f t="shared" si="1"/>
        <v>30</v>
      </c>
    </row>
    <row r="36" spans="1:5" x14ac:dyDescent="0.2">
      <c r="A36" t="s">
        <v>43</v>
      </c>
      <c r="B36">
        <v>88.4</v>
      </c>
      <c r="C36" s="1" t="s">
        <v>57</v>
      </c>
      <c r="D36" s="5">
        <f t="shared" si="0"/>
        <v>53.275544413905564</v>
      </c>
      <c r="E36" s="1">
        <f t="shared" si="1"/>
        <v>8</v>
      </c>
    </row>
    <row r="37" spans="1:5" x14ac:dyDescent="0.2">
      <c r="A37" t="s">
        <v>44</v>
      </c>
      <c r="B37">
        <v>125.3</v>
      </c>
      <c r="C37" s="1" t="s">
        <v>57</v>
      </c>
      <c r="D37" s="5">
        <f t="shared" si="0"/>
        <v>33.771784107040361</v>
      </c>
      <c r="E37" s="1">
        <f t="shared" si="1"/>
        <v>35</v>
      </c>
    </row>
    <row r="38" spans="1:5" x14ac:dyDescent="0.2">
      <c r="A38" t="s">
        <v>73</v>
      </c>
      <c r="B38">
        <v>98.9</v>
      </c>
      <c r="C38" s="1" t="s">
        <v>4</v>
      </c>
      <c r="D38" s="5">
        <f t="shared" si="0"/>
        <v>47.725693920082129</v>
      </c>
      <c r="E38" s="1">
        <f t="shared" si="1"/>
        <v>28</v>
      </c>
    </row>
    <row r="39" spans="1:5" x14ac:dyDescent="0.2">
      <c r="C39" s="1" t="s">
        <v>4</v>
      </c>
      <c r="D39" s="5"/>
    </row>
    <row r="40" spans="1:5" x14ac:dyDescent="0.2">
      <c r="C40" s="1" t="s">
        <v>4</v>
      </c>
      <c r="D40" s="5"/>
    </row>
    <row r="41" spans="1:5" x14ac:dyDescent="0.2">
      <c r="A41" t="s">
        <v>45</v>
      </c>
    </row>
    <row r="42" spans="1:5" x14ac:dyDescent="0.2">
      <c r="A42" t="s">
        <v>46</v>
      </c>
    </row>
    <row r="43" spans="1:5" x14ac:dyDescent="0.2">
      <c r="A43" t="s">
        <v>47</v>
      </c>
    </row>
    <row r="44" spans="1:5" x14ac:dyDescent="0.2">
      <c r="A44" t="s">
        <v>48</v>
      </c>
    </row>
    <row r="45" spans="1:5" x14ac:dyDescent="0.2">
      <c r="A45" t="s">
        <v>49</v>
      </c>
    </row>
    <row r="46" spans="1:5" x14ac:dyDescent="0.2">
      <c r="A46" t="s">
        <v>50</v>
      </c>
    </row>
    <row r="47" spans="1:5" x14ac:dyDescent="0.2">
      <c r="A47" t="s">
        <v>51</v>
      </c>
    </row>
  </sheetData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44"/>
  <sheetViews>
    <sheetView workbookViewId="0">
      <selection activeCell="C1" sqref="C1:G1048576"/>
    </sheetView>
  </sheetViews>
  <sheetFormatPr baseColWidth="10" defaultRowHeight="12.75" x14ac:dyDescent="0.2"/>
  <cols>
    <col min="1" max="2" width="9.140625" customWidth="1"/>
    <col min="3" max="3" width="9.140625" style="1" customWidth="1"/>
    <col min="4" max="4" width="17.7109375" style="1" customWidth="1"/>
    <col min="5" max="7" width="9.140625" style="1" customWidth="1"/>
    <col min="8" max="234" width="9.140625" customWidth="1"/>
  </cols>
  <sheetData>
    <row r="1" spans="1:7" x14ac:dyDescent="0.2">
      <c r="A1" t="s">
        <v>83</v>
      </c>
    </row>
    <row r="2" spans="1:7" x14ac:dyDescent="0.2">
      <c r="A2" t="s">
        <v>76</v>
      </c>
    </row>
    <row r="3" spans="1:7" x14ac:dyDescent="0.2">
      <c r="A3" t="s">
        <v>3</v>
      </c>
      <c r="B3" t="s">
        <v>56</v>
      </c>
      <c r="C3" s="2" t="s">
        <v>95</v>
      </c>
      <c r="D3" s="4" t="s">
        <v>89</v>
      </c>
      <c r="E3" s="4" t="s">
        <v>92</v>
      </c>
      <c r="G3" s="2" t="s">
        <v>89</v>
      </c>
    </row>
    <row r="4" spans="1:7" x14ac:dyDescent="0.2">
      <c r="A4" t="s">
        <v>8</v>
      </c>
      <c r="B4">
        <v>0.49</v>
      </c>
      <c r="C4" s="4" t="s">
        <v>88</v>
      </c>
      <c r="D4" s="5">
        <f>$C$15*B4</f>
        <v>38.972659486329754</v>
      </c>
      <c r="E4" s="1">
        <f t="shared" ref="E4:E35" si="0">+RANK(B4,$B$4:$B$35)</f>
        <v>10</v>
      </c>
      <c r="G4" s="2" t="s">
        <v>88</v>
      </c>
    </row>
    <row r="5" spans="1:7" x14ac:dyDescent="0.2">
      <c r="A5" t="s">
        <v>9</v>
      </c>
      <c r="B5" s="10">
        <v>0.09</v>
      </c>
      <c r="C5" s="1">
        <f>+MAX($B$4:$B$37)</f>
        <v>1.1100000000000001</v>
      </c>
      <c r="D5" s="5">
        <f t="shared" ref="D5:D35" si="1">$C$15*B5</f>
        <v>7.1582435791217911</v>
      </c>
      <c r="E5" s="1">
        <f t="shared" si="0"/>
        <v>30</v>
      </c>
      <c r="G5" s="6">
        <f>+MAX(D4:D38)</f>
        <v>88.285004142502103</v>
      </c>
    </row>
    <row r="6" spans="1:7" x14ac:dyDescent="0.2">
      <c r="A6" t="s">
        <v>10</v>
      </c>
      <c r="B6">
        <v>0.14000000000000001</v>
      </c>
      <c r="C6" s="2" t="s">
        <v>94</v>
      </c>
      <c r="D6" s="5">
        <f t="shared" si="1"/>
        <v>11.135045567522788</v>
      </c>
      <c r="E6" s="1">
        <f t="shared" si="0"/>
        <v>22</v>
      </c>
      <c r="G6" s="2" t="s">
        <v>93</v>
      </c>
    </row>
    <row r="7" spans="1:7" x14ac:dyDescent="0.2">
      <c r="A7" t="s">
        <v>11</v>
      </c>
      <c r="B7">
        <v>0.75</v>
      </c>
      <c r="C7" s="8">
        <f>+AVERAGE(B4:B37)</f>
        <v>0.3771874999999999</v>
      </c>
      <c r="D7" s="5">
        <f t="shared" si="1"/>
        <v>59.652029826014925</v>
      </c>
      <c r="E7" s="1">
        <f t="shared" si="0"/>
        <v>5</v>
      </c>
      <c r="G7" s="6">
        <f>+AVERAGE(D4:D36)</f>
        <v>30.000000000000011</v>
      </c>
    </row>
    <row r="8" spans="1:7" x14ac:dyDescent="0.2">
      <c r="A8" t="s">
        <v>12</v>
      </c>
      <c r="B8">
        <v>0.7</v>
      </c>
      <c r="D8" s="5">
        <f t="shared" si="1"/>
        <v>55.675227837613932</v>
      </c>
      <c r="E8" s="1">
        <f t="shared" si="0"/>
        <v>6</v>
      </c>
    </row>
    <row r="9" spans="1:7" x14ac:dyDescent="0.2">
      <c r="A9" t="s">
        <v>13</v>
      </c>
      <c r="B9">
        <v>0.19</v>
      </c>
      <c r="D9" s="5">
        <f t="shared" si="1"/>
        <v>15.111847555923783</v>
      </c>
      <c r="E9" s="1">
        <f t="shared" si="0"/>
        <v>19</v>
      </c>
    </row>
    <row r="10" spans="1:7" x14ac:dyDescent="0.2">
      <c r="A10" t="s">
        <v>14</v>
      </c>
      <c r="B10">
        <v>0.33</v>
      </c>
      <c r="D10" s="5">
        <f t="shared" si="1"/>
        <v>26.246893123446569</v>
      </c>
      <c r="E10" s="1">
        <f t="shared" si="0"/>
        <v>14</v>
      </c>
    </row>
    <row r="11" spans="1:7" x14ac:dyDescent="0.2">
      <c r="A11" t="s">
        <v>15</v>
      </c>
      <c r="B11">
        <v>0.14000000000000001</v>
      </c>
      <c r="D11" s="5">
        <f t="shared" si="1"/>
        <v>11.135045567522788</v>
      </c>
      <c r="E11" s="1">
        <f t="shared" si="0"/>
        <v>22</v>
      </c>
    </row>
    <row r="12" spans="1:7" x14ac:dyDescent="0.2">
      <c r="A12" t="s">
        <v>16</v>
      </c>
      <c r="B12">
        <v>0.33</v>
      </c>
      <c r="C12" s="2" t="s">
        <v>90</v>
      </c>
      <c r="D12" s="5">
        <f t="shared" si="1"/>
        <v>26.246893123446569</v>
      </c>
      <c r="E12" s="1">
        <f t="shared" si="0"/>
        <v>14</v>
      </c>
    </row>
    <row r="13" spans="1:7" x14ac:dyDescent="0.2">
      <c r="A13" t="s">
        <v>17</v>
      </c>
      <c r="B13">
        <v>0.38</v>
      </c>
      <c r="C13" s="9">
        <v>30</v>
      </c>
      <c r="D13" s="5">
        <f t="shared" si="1"/>
        <v>30.223695111847565</v>
      </c>
      <c r="E13" s="1">
        <f t="shared" si="0"/>
        <v>13</v>
      </c>
    </row>
    <row r="14" spans="1:7" x14ac:dyDescent="0.2">
      <c r="A14" t="s">
        <v>18</v>
      </c>
      <c r="B14">
        <v>7.0000000000000007E-2</v>
      </c>
      <c r="C14" s="2" t="s">
        <v>91</v>
      </c>
      <c r="D14" s="5">
        <f t="shared" si="1"/>
        <v>5.5675227837613939</v>
      </c>
      <c r="E14" s="1">
        <f t="shared" si="0"/>
        <v>32</v>
      </c>
    </row>
    <row r="15" spans="1:7" x14ac:dyDescent="0.2">
      <c r="A15" t="s">
        <v>19</v>
      </c>
      <c r="B15">
        <v>0.26</v>
      </c>
      <c r="C15" s="7">
        <f>+C13/C7</f>
        <v>79.536039768019904</v>
      </c>
      <c r="D15" s="5">
        <f t="shared" si="1"/>
        <v>20.679370339685175</v>
      </c>
      <c r="E15" s="1">
        <f t="shared" si="0"/>
        <v>16</v>
      </c>
    </row>
    <row r="16" spans="1:7" x14ac:dyDescent="0.2">
      <c r="A16" t="s">
        <v>20</v>
      </c>
      <c r="B16" s="10">
        <v>0.09</v>
      </c>
      <c r="C16" s="1" t="s">
        <v>4</v>
      </c>
      <c r="D16" s="5">
        <f t="shared" si="1"/>
        <v>7.1582435791217911</v>
      </c>
      <c r="E16" s="1">
        <f t="shared" si="0"/>
        <v>30</v>
      </c>
    </row>
    <row r="17" spans="1:5" x14ac:dyDescent="0.2">
      <c r="A17" t="s">
        <v>21</v>
      </c>
      <c r="B17">
        <v>0.1</v>
      </c>
      <c r="C17" s="1" t="s">
        <v>4</v>
      </c>
      <c r="D17" s="5">
        <f t="shared" si="1"/>
        <v>7.9536039768019906</v>
      </c>
      <c r="E17" s="1">
        <f t="shared" si="0"/>
        <v>29</v>
      </c>
    </row>
    <row r="18" spans="1:5" x14ac:dyDescent="0.2">
      <c r="A18" t="s">
        <v>22</v>
      </c>
      <c r="B18">
        <v>0.14000000000000001</v>
      </c>
      <c r="C18" s="1" t="s">
        <v>4</v>
      </c>
      <c r="D18" s="5">
        <f t="shared" si="1"/>
        <v>11.135045567522788</v>
      </c>
      <c r="E18" s="1">
        <f t="shared" si="0"/>
        <v>22</v>
      </c>
    </row>
    <row r="19" spans="1:5" x14ac:dyDescent="0.2">
      <c r="A19" t="s">
        <v>23</v>
      </c>
      <c r="B19">
        <v>1</v>
      </c>
      <c r="C19" s="1" t="s">
        <v>4</v>
      </c>
      <c r="D19" s="5">
        <f t="shared" si="1"/>
        <v>79.536039768019904</v>
      </c>
      <c r="E19" s="1">
        <f t="shared" si="0"/>
        <v>2</v>
      </c>
    </row>
    <row r="20" spans="1:5" x14ac:dyDescent="0.2">
      <c r="A20" t="s">
        <v>24</v>
      </c>
      <c r="B20">
        <v>0.13</v>
      </c>
      <c r="C20" s="1" t="s">
        <v>4</v>
      </c>
      <c r="D20" s="5">
        <f t="shared" si="1"/>
        <v>10.339685169842587</v>
      </c>
      <c r="E20" s="1">
        <f t="shared" si="0"/>
        <v>25</v>
      </c>
    </row>
    <row r="21" spans="1:5" x14ac:dyDescent="0.2">
      <c r="A21" t="s">
        <v>25</v>
      </c>
      <c r="B21">
        <v>0.2</v>
      </c>
      <c r="C21" s="1" t="s">
        <v>4</v>
      </c>
      <c r="D21" s="5">
        <f t="shared" si="1"/>
        <v>15.907207953603981</v>
      </c>
      <c r="E21" s="1">
        <f t="shared" si="0"/>
        <v>18</v>
      </c>
    </row>
    <row r="22" spans="1:5" x14ac:dyDescent="0.2">
      <c r="A22" t="s">
        <v>26</v>
      </c>
      <c r="B22">
        <v>0.65</v>
      </c>
      <c r="C22" s="1" t="s">
        <v>4</v>
      </c>
      <c r="D22" s="5">
        <f t="shared" si="1"/>
        <v>51.698425849212938</v>
      </c>
      <c r="E22" s="1">
        <f t="shared" si="0"/>
        <v>8</v>
      </c>
    </row>
    <row r="23" spans="1:5" x14ac:dyDescent="0.2">
      <c r="A23" t="s">
        <v>27</v>
      </c>
      <c r="B23">
        <v>0.41</v>
      </c>
      <c r="C23" s="1" t="s">
        <v>4</v>
      </c>
      <c r="D23" s="5">
        <f t="shared" si="1"/>
        <v>32.609776304888157</v>
      </c>
      <c r="E23" s="1">
        <f t="shared" si="0"/>
        <v>12</v>
      </c>
    </row>
    <row r="24" spans="1:5" x14ac:dyDescent="0.2">
      <c r="A24" t="s">
        <v>28</v>
      </c>
      <c r="B24">
        <v>0.13</v>
      </c>
      <c r="C24" s="1" t="s">
        <v>4</v>
      </c>
      <c r="D24" s="5">
        <f t="shared" si="1"/>
        <v>10.339685169842587</v>
      </c>
      <c r="E24" s="1">
        <f t="shared" si="0"/>
        <v>25</v>
      </c>
    </row>
    <row r="25" spans="1:5" x14ac:dyDescent="0.2">
      <c r="A25" t="s">
        <v>29</v>
      </c>
      <c r="B25">
        <v>0.17</v>
      </c>
      <c r="C25" s="1" t="s">
        <v>4</v>
      </c>
      <c r="D25" s="5">
        <f t="shared" si="1"/>
        <v>13.521126760563385</v>
      </c>
      <c r="E25" s="1">
        <f t="shared" si="0"/>
        <v>21</v>
      </c>
    </row>
    <row r="26" spans="1:5" x14ac:dyDescent="0.2">
      <c r="A26" t="s">
        <v>30</v>
      </c>
      <c r="B26">
        <v>0.11</v>
      </c>
      <c r="C26" s="1" t="s">
        <v>4</v>
      </c>
      <c r="D26" s="5">
        <f t="shared" si="1"/>
        <v>8.7489643744821901</v>
      </c>
      <c r="E26" s="1">
        <f t="shared" si="0"/>
        <v>28</v>
      </c>
    </row>
    <row r="27" spans="1:5" x14ac:dyDescent="0.2">
      <c r="A27" t="s">
        <v>31</v>
      </c>
      <c r="B27">
        <v>0.18</v>
      </c>
      <c r="C27" s="1" t="s">
        <v>4</v>
      </c>
      <c r="D27" s="5">
        <f t="shared" si="1"/>
        <v>14.316487158243582</v>
      </c>
      <c r="E27" s="1">
        <f t="shared" si="0"/>
        <v>20</v>
      </c>
    </row>
    <row r="28" spans="1:5" x14ac:dyDescent="0.2">
      <c r="A28" t="s">
        <v>32</v>
      </c>
      <c r="B28">
        <v>0.12</v>
      </c>
      <c r="C28" s="1" t="s">
        <v>4</v>
      </c>
      <c r="D28" s="5">
        <f t="shared" si="1"/>
        <v>9.5443247721623887</v>
      </c>
      <c r="E28" s="1">
        <f t="shared" si="0"/>
        <v>27</v>
      </c>
    </row>
    <row r="29" spans="1:5" x14ac:dyDescent="0.2">
      <c r="A29" t="s">
        <v>33</v>
      </c>
      <c r="B29">
        <v>0.44</v>
      </c>
      <c r="C29" s="1" t="s">
        <v>4</v>
      </c>
      <c r="D29" s="5">
        <f t="shared" si="1"/>
        <v>34.99585749792876</v>
      </c>
      <c r="E29" s="1">
        <f t="shared" si="0"/>
        <v>11</v>
      </c>
    </row>
    <row r="30" spans="1:5" x14ac:dyDescent="0.2">
      <c r="A30" t="s">
        <v>34</v>
      </c>
      <c r="B30">
        <v>0.94</v>
      </c>
      <c r="C30" s="1" t="s">
        <v>4</v>
      </c>
      <c r="D30" s="5">
        <f t="shared" si="1"/>
        <v>74.763877381938713</v>
      </c>
      <c r="E30" s="1">
        <f t="shared" si="0"/>
        <v>3</v>
      </c>
    </row>
    <row r="31" spans="1:5" x14ac:dyDescent="0.2">
      <c r="A31" t="s">
        <v>35</v>
      </c>
      <c r="B31">
        <v>0.7</v>
      </c>
      <c r="C31" s="1" t="s">
        <v>4</v>
      </c>
      <c r="D31" s="5">
        <f t="shared" si="1"/>
        <v>55.675227837613932</v>
      </c>
      <c r="E31" s="1">
        <f t="shared" si="0"/>
        <v>6</v>
      </c>
    </row>
    <row r="32" spans="1:5" x14ac:dyDescent="0.2">
      <c r="A32" t="s">
        <v>36</v>
      </c>
      <c r="B32">
        <v>0.25</v>
      </c>
      <c r="C32" s="1" t="s">
        <v>4</v>
      </c>
      <c r="D32" s="5">
        <f t="shared" si="1"/>
        <v>19.884009942004976</v>
      </c>
      <c r="E32" s="1">
        <f t="shared" si="0"/>
        <v>17</v>
      </c>
    </row>
    <row r="33" spans="1:5" x14ac:dyDescent="0.2">
      <c r="A33" t="s">
        <v>38</v>
      </c>
      <c r="B33">
        <v>1.1100000000000001</v>
      </c>
      <c r="C33" s="1" t="s">
        <v>4</v>
      </c>
      <c r="D33" s="5">
        <f t="shared" si="1"/>
        <v>88.285004142502103</v>
      </c>
      <c r="E33" s="1">
        <f t="shared" si="0"/>
        <v>1</v>
      </c>
    </row>
    <row r="34" spans="1:5" x14ac:dyDescent="0.2">
      <c r="A34" t="s">
        <v>39</v>
      </c>
      <c r="B34">
        <v>0.54</v>
      </c>
      <c r="C34" s="1" t="s">
        <v>4</v>
      </c>
      <c r="D34" s="5">
        <f t="shared" si="1"/>
        <v>42.949461474730754</v>
      </c>
      <c r="E34" s="1">
        <f t="shared" si="0"/>
        <v>9</v>
      </c>
    </row>
    <row r="35" spans="1:5" x14ac:dyDescent="0.2">
      <c r="A35" t="s">
        <v>44</v>
      </c>
      <c r="B35">
        <v>0.79</v>
      </c>
      <c r="C35" s="1" t="s">
        <v>4</v>
      </c>
      <c r="D35" s="5">
        <f t="shared" si="1"/>
        <v>62.833471416735726</v>
      </c>
      <c r="E35" s="1">
        <f t="shared" si="0"/>
        <v>4</v>
      </c>
    </row>
    <row r="36" spans="1:5" x14ac:dyDescent="0.2">
      <c r="D36" s="5"/>
    </row>
    <row r="37" spans="1:5" x14ac:dyDescent="0.2">
      <c r="D37" s="5"/>
    </row>
    <row r="38" spans="1:5" x14ac:dyDescent="0.2">
      <c r="A38" t="s">
        <v>45</v>
      </c>
      <c r="D38" s="5"/>
    </row>
    <row r="39" spans="1:5" x14ac:dyDescent="0.2">
      <c r="A39" t="s">
        <v>46</v>
      </c>
      <c r="C39" s="1" t="s">
        <v>4</v>
      </c>
      <c r="D39" s="5"/>
    </row>
    <row r="40" spans="1:5" x14ac:dyDescent="0.2">
      <c r="A40" t="s">
        <v>47</v>
      </c>
      <c r="C40" s="1" t="s">
        <v>4</v>
      </c>
      <c r="D40" s="5"/>
    </row>
    <row r="41" spans="1:5" x14ac:dyDescent="0.2">
      <c r="A41" t="s">
        <v>48</v>
      </c>
    </row>
    <row r="42" spans="1:5" x14ac:dyDescent="0.2">
      <c r="A42" t="s">
        <v>49</v>
      </c>
    </row>
    <row r="43" spans="1:5" x14ac:dyDescent="0.2">
      <c r="A43" t="s">
        <v>50</v>
      </c>
    </row>
    <row r="44" spans="1:5" x14ac:dyDescent="0.2">
      <c r="A44" t="s">
        <v>51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46"/>
  <sheetViews>
    <sheetView workbookViewId="0">
      <selection activeCell="C1" sqref="C1:G1048576"/>
    </sheetView>
  </sheetViews>
  <sheetFormatPr baseColWidth="10" defaultRowHeight="12.75" x14ac:dyDescent="0.2"/>
  <cols>
    <col min="1" max="2" width="9.140625" customWidth="1"/>
    <col min="3" max="3" width="9.140625" style="1" customWidth="1"/>
    <col min="4" max="4" width="17.7109375" style="1" customWidth="1"/>
    <col min="5" max="7" width="9.140625" style="1" customWidth="1"/>
    <col min="8" max="214" width="9.140625" customWidth="1"/>
  </cols>
  <sheetData>
    <row r="1" spans="1:7" x14ac:dyDescent="0.2">
      <c r="A1" t="s">
        <v>79</v>
      </c>
    </row>
    <row r="2" spans="1:7" x14ac:dyDescent="0.2">
      <c r="A2" t="s">
        <v>80</v>
      </c>
    </row>
    <row r="3" spans="1:7" x14ac:dyDescent="0.2">
      <c r="A3" t="s">
        <v>81</v>
      </c>
    </row>
    <row r="4" spans="1:7" x14ac:dyDescent="0.2">
      <c r="A4" t="s">
        <v>3</v>
      </c>
      <c r="B4" t="s">
        <v>56</v>
      </c>
      <c r="C4" s="2" t="s">
        <v>95</v>
      </c>
      <c r="D4" s="4" t="s">
        <v>89</v>
      </c>
      <c r="E4" s="4" t="s">
        <v>92</v>
      </c>
      <c r="G4" s="2" t="s">
        <v>89</v>
      </c>
    </row>
    <row r="5" spans="1:7" x14ac:dyDescent="0.2">
      <c r="A5" t="s">
        <v>8</v>
      </c>
      <c r="B5">
        <v>34400</v>
      </c>
      <c r="C5" s="4" t="s">
        <v>88</v>
      </c>
      <c r="D5" s="5">
        <f>$C$16*B5</f>
        <v>38.025904421616794</v>
      </c>
      <c r="E5" s="1">
        <f>+RANK(B5,$B$5:$B$37)</f>
        <v>12</v>
      </c>
      <c r="G5" s="2" t="s">
        <v>88</v>
      </c>
    </row>
    <row r="6" spans="1:7" x14ac:dyDescent="0.2">
      <c r="A6" t="s">
        <v>9</v>
      </c>
      <c r="B6">
        <v>6000</v>
      </c>
      <c r="C6" s="1">
        <f>+MAX($B$5:$B$37)</f>
        <v>81700</v>
      </c>
      <c r="D6" s="5">
        <f t="shared" ref="D6:D37" si="0">$C$16*B6</f>
        <v>6.6324251898168827</v>
      </c>
      <c r="E6" s="1">
        <f t="shared" ref="E6:E37" si="1">+RANK(B6,$B$5:$B$37)</f>
        <v>31</v>
      </c>
      <c r="G6" s="6">
        <f>+MAX(D5:D38)</f>
        <v>90.311523001339879</v>
      </c>
    </row>
    <row r="7" spans="1:7" x14ac:dyDescent="0.2">
      <c r="A7" t="s">
        <v>10</v>
      </c>
      <c r="B7">
        <v>16500</v>
      </c>
      <c r="C7" s="2" t="s">
        <v>94</v>
      </c>
      <c r="D7" s="5">
        <f t="shared" si="0"/>
        <v>18.239169271996428</v>
      </c>
      <c r="E7" s="1">
        <f t="shared" si="1"/>
        <v>22</v>
      </c>
      <c r="G7" s="2" t="s">
        <v>93</v>
      </c>
    </row>
    <row r="8" spans="1:7" x14ac:dyDescent="0.2">
      <c r="A8" t="s">
        <v>11</v>
      </c>
      <c r="B8">
        <v>45700</v>
      </c>
      <c r="C8" s="8">
        <f>+AVERAGE(B5:B37)</f>
        <v>27139.39393939394</v>
      </c>
      <c r="D8" s="5">
        <f t="shared" si="0"/>
        <v>50.516971862438588</v>
      </c>
      <c r="E8" s="1">
        <f t="shared" si="1"/>
        <v>5</v>
      </c>
      <c r="G8" s="6">
        <f>+AVERAGE(D5:D37)</f>
        <v>30.000000000000004</v>
      </c>
    </row>
    <row r="9" spans="1:7" x14ac:dyDescent="0.2">
      <c r="A9" t="s">
        <v>12</v>
      </c>
      <c r="B9">
        <v>34600</v>
      </c>
      <c r="D9" s="5">
        <f t="shared" si="0"/>
        <v>38.246985261277359</v>
      </c>
      <c r="E9" s="1">
        <f t="shared" si="1"/>
        <v>10</v>
      </c>
    </row>
    <row r="10" spans="1:7" x14ac:dyDescent="0.2">
      <c r="A10" t="s">
        <v>13</v>
      </c>
      <c r="B10">
        <v>13700</v>
      </c>
      <c r="D10" s="5">
        <f t="shared" si="0"/>
        <v>15.144037516748549</v>
      </c>
      <c r="E10" s="1">
        <f t="shared" si="1"/>
        <v>24</v>
      </c>
    </row>
    <row r="11" spans="1:7" x14ac:dyDescent="0.2">
      <c r="A11" t="s">
        <v>14</v>
      </c>
      <c r="B11">
        <v>53600</v>
      </c>
      <c r="D11" s="5">
        <f t="shared" si="0"/>
        <v>59.249665029030815</v>
      </c>
      <c r="E11" s="1">
        <f t="shared" si="1"/>
        <v>4</v>
      </c>
    </row>
    <row r="12" spans="1:7" x14ac:dyDescent="0.2">
      <c r="A12" t="s">
        <v>15</v>
      </c>
      <c r="B12">
        <v>17100</v>
      </c>
      <c r="D12" s="5">
        <f t="shared" si="0"/>
        <v>18.902411790978114</v>
      </c>
      <c r="E12" s="1">
        <f t="shared" si="1"/>
        <v>20</v>
      </c>
    </row>
    <row r="13" spans="1:7" x14ac:dyDescent="0.2">
      <c r="A13" t="s">
        <v>16</v>
      </c>
      <c r="B13">
        <v>23800</v>
      </c>
      <c r="C13" s="2" t="s">
        <v>90</v>
      </c>
      <c r="D13" s="5">
        <f t="shared" si="0"/>
        <v>26.308619919606969</v>
      </c>
      <c r="E13" s="1">
        <f t="shared" si="1"/>
        <v>16</v>
      </c>
    </row>
    <row r="14" spans="1:7" x14ac:dyDescent="0.2">
      <c r="A14" t="s">
        <v>17</v>
      </c>
      <c r="B14">
        <v>31700</v>
      </c>
      <c r="C14" s="9">
        <v>30</v>
      </c>
      <c r="D14" s="5">
        <f t="shared" si="0"/>
        <v>35.041313086199196</v>
      </c>
      <c r="E14" s="1">
        <f t="shared" si="1"/>
        <v>13</v>
      </c>
    </row>
    <row r="15" spans="1:7" x14ac:dyDescent="0.2">
      <c r="A15" t="s">
        <v>18</v>
      </c>
      <c r="B15">
        <v>10900</v>
      </c>
      <c r="C15" s="2" t="s">
        <v>91</v>
      </c>
      <c r="D15" s="5">
        <f t="shared" si="0"/>
        <v>12.04890576150067</v>
      </c>
      <c r="E15" s="1">
        <f t="shared" si="1"/>
        <v>29</v>
      </c>
    </row>
    <row r="16" spans="1:7" x14ac:dyDescent="0.2">
      <c r="A16" t="s">
        <v>19</v>
      </c>
      <c r="B16">
        <v>25900</v>
      </c>
      <c r="C16" s="7">
        <f>+C14/C8</f>
        <v>1.1054041983028138E-3</v>
      </c>
      <c r="D16" s="5">
        <f t="shared" si="0"/>
        <v>28.629968736042876</v>
      </c>
      <c r="E16" s="1">
        <f t="shared" si="1"/>
        <v>15</v>
      </c>
    </row>
    <row r="17" spans="1:5" x14ac:dyDescent="0.2">
      <c r="A17" t="s">
        <v>20</v>
      </c>
      <c r="B17">
        <v>21500</v>
      </c>
      <c r="C17" s="1" t="s">
        <v>4</v>
      </c>
      <c r="D17" s="5">
        <f t="shared" si="0"/>
        <v>23.766190263510495</v>
      </c>
      <c r="E17" s="1">
        <f t="shared" si="1"/>
        <v>17</v>
      </c>
    </row>
    <row r="18" spans="1:5" x14ac:dyDescent="0.2">
      <c r="A18" t="s">
        <v>21</v>
      </c>
      <c r="B18">
        <v>11000</v>
      </c>
      <c r="C18" s="1" t="s">
        <v>4</v>
      </c>
      <c r="D18" s="5">
        <f t="shared" si="0"/>
        <v>12.159446181330951</v>
      </c>
      <c r="E18" s="1">
        <f t="shared" si="1"/>
        <v>28</v>
      </c>
    </row>
    <row r="19" spans="1:5" x14ac:dyDescent="0.2">
      <c r="A19" t="s">
        <v>22</v>
      </c>
      <c r="B19">
        <v>12000</v>
      </c>
      <c r="C19" s="1" t="s">
        <v>4</v>
      </c>
      <c r="D19" s="5">
        <f t="shared" si="0"/>
        <v>13.264850379633765</v>
      </c>
      <c r="E19" s="1">
        <f t="shared" si="1"/>
        <v>25</v>
      </c>
    </row>
    <row r="20" spans="1:5" x14ac:dyDescent="0.2">
      <c r="A20" t="s">
        <v>23</v>
      </c>
      <c r="B20">
        <v>81700</v>
      </c>
      <c r="C20" s="1" t="s">
        <v>4</v>
      </c>
      <c r="D20" s="5">
        <f t="shared" si="0"/>
        <v>90.311523001339879</v>
      </c>
      <c r="E20" s="1">
        <f t="shared" si="1"/>
        <v>1</v>
      </c>
    </row>
    <row r="21" spans="1:5" x14ac:dyDescent="0.2">
      <c r="A21" t="s">
        <v>24</v>
      </c>
      <c r="B21">
        <v>11300</v>
      </c>
      <c r="C21" s="1" t="s">
        <v>4</v>
      </c>
      <c r="D21" s="5">
        <f t="shared" si="0"/>
        <v>12.491067440821796</v>
      </c>
      <c r="E21" s="1">
        <f t="shared" si="1"/>
        <v>26</v>
      </c>
    </row>
    <row r="22" spans="1:5" x14ac:dyDescent="0.2">
      <c r="A22" t="s">
        <v>25</v>
      </c>
      <c r="B22">
        <v>20100</v>
      </c>
      <c r="C22" s="1" t="s">
        <v>4</v>
      </c>
      <c r="D22" s="5">
        <f t="shared" si="0"/>
        <v>22.218624385886557</v>
      </c>
      <c r="E22" s="1">
        <f t="shared" si="1"/>
        <v>18</v>
      </c>
    </row>
    <row r="23" spans="1:5" x14ac:dyDescent="0.2">
      <c r="A23" t="s">
        <v>26</v>
      </c>
      <c r="B23">
        <v>39500</v>
      </c>
      <c r="C23" s="1" t="s">
        <v>4</v>
      </c>
      <c r="D23" s="5">
        <f t="shared" si="0"/>
        <v>43.663465832961144</v>
      </c>
      <c r="E23" s="1">
        <f t="shared" si="1"/>
        <v>7</v>
      </c>
    </row>
    <row r="24" spans="1:5" x14ac:dyDescent="0.2">
      <c r="A24" t="s">
        <v>27</v>
      </c>
      <c r="B24">
        <v>36300</v>
      </c>
      <c r="C24" s="1" t="s">
        <v>4</v>
      </c>
      <c r="D24" s="5">
        <f t="shared" si="0"/>
        <v>40.126172398392143</v>
      </c>
      <c r="E24" s="1">
        <f t="shared" si="1"/>
        <v>9</v>
      </c>
    </row>
    <row r="25" spans="1:5" x14ac:dyDescent="0.2">
      <c r="A25" t="s">
        <v>28</v>
      </c>
      <c r="B25">
        <v>11200</v>
      </c>
      <c r="C25" s="1" t="s">
        <v>4</v>
      </c>
      <c r="D25" s="5">
        <f t="shared" si="0"/>
        <v>12.380527020991515</v>
      </c>
      <c r="E25" s="1">
        <f t="shared" si="1"/>
        <v>27</v>
      </c>
    </row>
    <row r="26" spans="1:5" x14ac:dyDescent="0.2">
      <c r="A26" t="s">
        <v>29</v>
      </c>
      <c r="B26">
        <v>16900</v>
      </c>
      <c r="C26" s="1" t="s">
        <v>4</v>
      </c>
      <c r="D26" s="5">
        <f t="shared" si="0"/>
        <v>18.681330951317552</v>
      </c>
      <c r="E26" s="1">
        <f t="shared" si="1"/>
        <v>21</v>
      </c>
    </row>
    <row r="27" spans="1:5" x14ac:dyDescent="0.2">
      <c r="A27" t="s">
        <v>30</v>
      </c>
      <c r="B27">
        <v>7600</v>
      </c>
      <c r="C27" s="1" t="s">
        <v>4</v>
      </c>
      <c r="D27" s="5">
        <f t="shared" si="0"/>
        <v>8.4010719071013842</v>
      </c>
      <c r="E27" s="1">
        <f t="shared" si="1"/>
        <v>30</v>
      </c>
    </row>
    <row r="28" spans="1:5" x14ac:dyDescent="0.2">
      <c r="A28" t="s">
        <v>31</v>
      </c>
      <c r="B28">
        <v>18500</v>
      </c>
      <c r="C28" s="1" t="s">
        <v>4</v>
      </c>
      <c r="D28" s="5">
        <f t="shared" si="0"/>
        <v>20.449977668602056</v>
      </c>
      <c r="E28" s="1">
        <f t="shared" si="1"/>
        <v>19</v>
      </c>
    </row>
    <row r="29" spans="1:5" x14ac:dyDescent="0.2">
      <c r="A29" t="s">
        <v>32</v>
      </c>
      <c r="B29">
        <v>14600</v>
      </c>
      <c r="C29" s="1" t="s">
        <v>4</v>
      </c>
      <c r="D29" s="5">
        <f t="shared" si="0"/>
        <v>16.138901295221082</v>
      </c>
      <c r="E29" s="1">
        <f t="shared" si="1"/>
        <v>23</v>
      </c>
    </row>
    <row r="30" spans="1:5" x14ac:dyDescent="0.2">
      <c r="A30" t="s">
        <v>33</v>
      </c>
      <c r="B30">
        <v>34600</v>
      </c>
      <c r="C30" s="1" t="s">
        <v>4</v>
      </c>
      <c r="D30" s="5">
        <f t="shared" si="0"/>
        <v>38.246985261277359</v>
      </c>
      <c r="E30" s="1">
        <f t="shared" si="1"/>
        <v>10</v>
      </c>
    </row>
    <row r="31" spans="1:5" x14ac:dyDescent="0.2">
      <c r="A31" t="s">
        <v>34</v>
      </c>
      <c r="B31">
        <v>42700</v>
      </c>
      <c r="C31" s="1" t="s">
        <v>4</v>
      </c>
      <c r="D31" s="5">
        <f t="shared" si="0"/>
        <v>47.200759267530145</v>
      </c>
      <c r="E31" s="1">
        <f t="shared" si="1"/>
        <v>6</v>
      </c>
    </row>
    <row r="32" spans="1:5" x14ac:dyDescent="0.2">
      <c r="A32" t="s">
        <v>35</v>
      </c>
      <c r="B32">
        <v>31700</v>
      </c>
      <c r="C32" s="1" t="s">
        <v>4</v>
      </c>
      <c r="D32" s="5">
        <f t="shared" si="0"/>
        <v>35.041313086199196</v>
      </c>
      <c r="E32" s="1">
        <f t="shared" si="1"/>
        <v>13</v>
      </c>
    </row>
    <row r="33" spans="1:5" x14ac:dyDescent="0.2">
      <c r="A33" t="s">
        <v>36</v>
      </c>
      <c r="B33">
        <v>36500</v>
      </c>
      <c r="C33" s="1" t="s">
        <v>4</v>
      </c>
      <c r="D33" s="5">
        <f t="shared" si="0"/>
        <v>40.347253238052701</v>
      </c>
      <c r="E33" s="1">
        <f t="shared" si="1"/>
        <v>8</v>
      </c>
    </row>
    <row r="34" spans="1:5" x14ac:dyDescent="0.2">
      <c r="A34" t="s">
        <v>38</v>
      </c>
      <c r="B34">
        <v>68200</v>
      </c>
      <c r="C34" s="1" t="s">
        <v>4</v>
      </c>
      <c r="D34" s="5">
        <f t="shared" si="0"/>
        <v>75.388566324251897</v>
      </c>
      <c r="E34" s="1">
        <f t="shared" si="1"/>
        <v>2</v>
      </c>
    </row>
    <row r="35" spans="1:5" x14ac:dyDescent="0.2">
      <c r="A35" t="s">
        <v>39</v>
      </c>
      <c r="B35">
        <v>57900</v>
      </c>
      <c r="C35" s="1" t="s">
        <v>4</v>
      </c>
      <c r="D35" s="5">
        <f t="shared" si="0"/>
        <v>64.002903081732924</v>
      </c>
      <c r="E35" s="1">
        <f t="shared" si="1"/>
        <v>3</v>
      </c>
    </row>
    <row r="36" spans="1:5" x14ac:dyDescent="0.2">
      <c r="A36" t="s">
        <v>42</v>
      </c>
      <c r="B36">
        <v>3500</v>
      </c>
      <c r="D36" s="5">
        <f t="shared" si="0"/>
        <v>3.868914694059848</v>
      </c>
      <c r="E36" s="1">
        <f t="shared" si="1"/>
        <v>33</v>
      </c>
    </row>
    <row r="37" spans="1:5" x14ac:dyDescent="0.2">
      <c r="A37" t="s">
        <v>43</v>
      </c>
      <c r="B37">
        <v>4400</v>
      </c>
      <c r="D37" s="5">
        <f t="shared" si="0"/>
        <v>4.8637784725323803</v>
      </c>
      <c r="E37" s="1">
        <f t="shared" si="1"/>
        <v>32</v>
      </c>
    </row>
    <row r="38" spans="1:5" x14ac:dyDescent="0.2">
      <c r="D38" s="5"/>
    </row>
    <row r="39" spans="1:5" x14ac:dyDescent="0.2">
      <c r="C39" s="1" t="s">
        <v>4</v>
      </c>
      <c r="D39" s="5"/>
    </row>
    <row r="40" spans="1:5" x14ac:dyDescent="0.2">
      <c r="A40" t="s">
        <v>45</v>
      </c>
      <c r="C40" s="1" t="s">
        <v>4</v>
      </c>
      <c r="D40" s="5"/>
    </row>
    <row r="41" spans="1:5" x14ac:dyDescent="0.2">
      <c r="A41" t="s">
        <v>46</v>
      </c>
    </row>
    <row r="42" spans="1:5" x14ac:dyDescent="0.2">
      <c r="A42" t="s">
        <v>47</v>
      </c>
    </row>
    <row r="43" spans="1:5" x14ac:dyDescent="0.2">
      <c r="A43" t="s">
        <v>48</v>
      </c>
    </row>
    <row r="44" spans="1:5" x14ac:dyDescent="0.2">
      <c r="A44" t="s">
        <v>49</v>
      </c>
    </row>
    <row r="45" spans="1:5" x14ac:dyDescent="0.2">
      <c r="A45" t="s">
        <v>50</v>
      </c>
    </row>
    <row r="46" spans="1:5" x14ac:dyDescent="0.2">
      <c r="A46" t="s">
        <v>51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46"/>
  <sheetViews>
    <sheetView workbookViewId="0">
      <selection activeCell="C1" sqref="C1"/>
    </sheetView>
  </sheetViews>
  <sheetFormatPr baseColWidth="10" defaultRowHeight="12.75" x14ac:dyDescent="0.2"/>
  <cols>
    <col min="1" max="2" width="9.140625" customWidth="1"/>
    <col min="3" max="3" width="9.140625" style="1" customWidth="1"/>
    <col min="4" max="4" width="17.7109375" style="1" customWidth="1"/>
    <col min="5" max="7" width="9.140625" style="1" customWidth="1"/>
    <col min="8" max="210" width="9.140625" customWidth="1"/>
  </cols>
  <sheetData>
    <row r="1" spans="1:7" x14ac:dyDescent="0.2">
      <c r="A1" t="s">
        <v>75</v>
      </c>
    </row>
    <row r="2" spans="1:7" x14ac:dyDescent="0.2">
      <c r="A2" t="s">
        <v>76</v>
      </c>
    </row>
    <row r="3" spans="1:7" x14ac:dyDescent="0.2">
      <c r="A3" t="s">
        <v>77</v>
      </c>
    </row>
    <row r="4" spans="1:7" x14ac:dyDescent="0.2">
      <c r="A4" t="s">
        <v>3</v>
      </c>
      <c r="B4" t="s">
        <v>56</v>
      </c>
      <c r="C4" s="2" t="s">
        <v>95</v>
      </c>
      <c r="D4" s="4" t="s">
        <v>89</v>
      </c>
      <c r="E4" s="4" t="s">
        <v>92</v>
      </c>
      <c r="G4" s="2" t="s">
        <v>89</v>
      </c>
    </row>
    <row r="5" spans="1:7" x14ac:dyDescent="0.2">
      <c r="A5" t="s">
        <v>8</v>
      </c>
      <c r="B5">
        <v>45.4</v>
      </c>
      <c r="C5" s="4" t="s">
        <v>88</v>
      </c>
      <c r="D5" s="5">
        <f>$C$16*B5</f>
        <v>45.4</v>
      </c>
      <c r="E5" s="1">
        <f>+RANK(B5,$B$5:$B$37)</f>
        <v>25</v>
      </c>
      <c r="G5" s="2" t="s">
        <v>88</v>
      </c>
    </row>
    <row r="6" spans="1:7" x14ac:dyDescent="0.2">
      <c r="A6" t="s">
        <v>9</v>
      </c>
      <c r="B6">
        <v>54.5</v>
      </c>
      <c r="C6" s="1">
        <f>+MAX($B$5:$B$37)</f>
        <v>84.6</v>
      </c>
      <c r="D6" s="5">
        <f t="shared" ref="D6:D37" si="0">$C$16*B6</f>
        <v>54.5</v>
      </c>
      <c r="E6" s="1">
        <f t="shared" ref="E6:E37" si="1">+RANK(B6,$B$5:$B$37)</f>
        <v>15</v>
      </c>
      <c r="G6" s="6">
        <f>+MAX(D5:D38)</f>
        <v>84.6</v>
      </c>
    </row>
    <row r="7" spans="1:7" x14ac:dyDescent="0.2">
      <c r="A7" t="s">
        <v>10</v>
      </c>
      <c r="B7">
        <v>58.5</v>
      </c>
      <c r="C7" s="2" t="s">
        <v>94</v>
      </c>
      <c r="D7" s="5">
        <f t="shared" si="0"/>
        <v>58.5</v>
      </c>
      <c r="E7" s="1">
        <f t="shared" si="1"/>
        <v>13</v>
      </c>
      <c r="G7" s="2" t="s">
        <v>93</v>
      </c>
    </row>
    <row r="8" spans="1:7" x14ac:dyDescent="0.2">
      <c r="A8" t="s">
        <v>11</v>
      </c>
      <c r="B8">
        <v>67.8</v>
      </c>
      <c r="C8" s="8">
        <f>+AVERAGE(B5:B37)</f>
        <v>54.451515151515153</v>
      </c>
      <c r="D8" s="5">
        <f t="shared" si="0"/>
        <v>67.8</v>
      </c>
      <c r="E8" s="1">
        <f t="shared" si="1"/>
        <v>6</v>
      </c>
      <c r="G8" s="6">
        <f>+AVERAGE(D5:D37)</f>
        <v>54.451515151515153</v>
      </c>
    </row>
    <row r="9" spans="1:7" x14ac:dyDescent="0.2">
      <c r="A9" t="s">
        <v>12</v>
      </c>
      <c r="B9">
        <v>68.599999999999994</v>
      </c>
      <c r="D9" s="5">
        <f t="shared" si="0"/>
        <v>68.599999999999994</v>
      </c>
      <c r="E9" s="1">
        <f t="shared" si="1"/>
        <v>5</v>
      </c>
    </row>
    <row r="10" spans="1:7" x14ac:dyDescent="0.2">
      <c r="A10" t="s">
        <v>13</v>
      </c>
      <c r="B10">
        <v>65.2</v>
      </c>
      <c r="D10" s="5">
        <f t="shared" si="0"/>
        <v>65.2</v>
      </c>
      <c r="E10" s="1">
        <f t="shared" si="1"/>
        <v>7</v>
      </c>
    </row>
    <row r="11" spans="1:7" x14ac:dyDescent="0.2">
      <c r="A11" t="s">
        <v>14</v>
      </c>
      <c r="B11">
        <v>57.2</v>
      </c>
      <c r="D11" s="5">
        <f t="shared" si="0"/>
        <v>57.2</v>
      </c>
      <c r="E11" s="1">
        <f t="shared" si="1"/>
        <v>14</v>
      </c>
    </row>
    <row r="12" spans="1:7" x14ac:dyDescent="0.2">
      <c r="A12" t="s">
        <v>15</v>
      </c>
      <c r="B12">
        <v>36.299999999999997</v>
      </c>
      <c r="D12" s="5">
        <f t="shared" si="0"/>
        <v>36.299999999999997</v>
      </c>
      <c r="E12" s="1">
        <f t="shared" si="1"/>
        <v>32</v>
      </c>
    </row>
    <row r="13" spans="1:7" x14ac:dyDescent="0.2">
      <c r="A13" t="s">
        <v>16</v>
      </c>
      <c r="B13">
        <v>49.1</v>
      </c>
      <c r="C13" s="2" t="s">
        <v>90</v>
      </c>
      <c r="D13" s="5">
        <f t="shared" si="0"/>
        <v>49.1</v>
      </c>
      <c r="E13" s="1">
        <f t="shared" si="1"/>
        <v>22</v>
      </c>
    </row>
    <row r="14" spans="1:7" x14ac:dyDescent="0.2">
      <c r="A14" t="s">
        <v>17</v>
      </c>
      <c r="B14">
        <v>49.8</v>
      </c>
      <c r="C14" s="9">
        <f>+C8</f>
        <v>54.451515151515153</v>
      </c>
      <c r="D14" s="5">
        <f t="shared" si="0"/>
        <v>49.8</v>
      </c>
      <c r="E14" s="1">
        <f t="shared" si="1"/>
        <v>19</v>
      </c>
    </row>
    <row r="15" spans="1:7" x14ac:dyDescent="0.2">
      <c r="A15" t="s">
        <v>18</v>
      </c>
      <c r="B15">
        <v>38.1</v>
      </c>
      <c r="C15" s="2" t="s">
        <v>91</v>
      </c>
      <c r="D15" s="5">
        <f t="shared" si="0"/>
        <v>38.1</v>
      </c>
      <c r="E15" s="1">
        <f t="shared" si="1"/>
        <v>31</v>
      </c>
    </row>
    <row r="16" spans="1:7" x14ac:dyDescent="0.2">
      <c r="A16" t="s">
        <v>19</v>
      </c>
      <c r="B16">
        <v>50.3</v>
      </c>
      <c r="C16" s="7">
        <f>+C14/C8</f>
        <v>1</v>
      </c>
      <c r="D16" s="5">
        <f t="shared" si="0"/>
        <v>50.3</v>
      </c>
      <c r="E16" s="1">
        <f t="shared" si="1"/>
        <v>18</v>
      </c>
    </row>
    <row r="17" spans="1:5" x14ac:dyDescent="0.2">
      <c r="A17" t="s">
        <v>20</v>
      </c>
      <c r="B17">
        <v>52.2</v>
      </c>
      <c r="C17" s="1" t="s">
        <v>4</v>
      </c>
      <c r="D17" s="5">
        <f t="shared" si="0"/>
        <v>52.2</v>
      </c>
      <c r="E17" s="1">
        <f t="shared" si="1"/>
        <v>16</v>
      </c>
    </row>
    <row r="18" spans="1:5" x14ac:dyDescent="0.2">
      <c r="A18" t="s">
        <v>21</v>
      </c>
      <c r="B18">
        <v>61.4</v>
      </c>
      <c r="C18" s="1" t="s">
        <v>4</v>
      </c>
      <c r="D18" s="5">
        <f t="shared" si="0"/>
        <v>61.4</v>
      </c>
      <c r="E18" s="1">
        <f t="shared" si="1"/>
        <v>11</v>
      </c>
    </row>
    <row r="19" spans="1:5" x14ac:dyDescent="0.2">
      <c r="A19" t="s">
        <v>22</v>
      </c>
      <c r="B19">
        <v>64.599999999999994</v>
      </c>
      <c r="C19" s="1" t="s">
        <v>4</v>
      </c>
      <c r="D19" s="5">
        <f t="shared" si="0"/>
        <v>64.599999999999994</v>
      </c>
      <c r="E19" s="1">
        <f t="shared" si="1"/>
        <v>8</v>
      </c>
    </row>
    <row r="20" spans="1:5" x14ac:dyDescent="0.2">
      <c r="A20" t="s">
        <v>23</v>
      </c>
      <c r="B20">
        <v>39.6</v>
      </c>
      <c r="C20" s="1" t="s">
        <v>4</v>
      </c>
      <c r="D20" s="5">
        <f t="shared" si="0"/>
        <v>39.6</v>
      </c>
      <c r="E20" s="1">
        <f t="shared" si="1"/>
        <v>29</v>
      </c>
    </row>
    <row r="21" spans="1:5" x14ac:dyDescent="0.2">
      <c r="A21" t="s">
        <v>24</v>
      </c>
      <c r="B21">
        <v>49.8</v>
      </c>
      <c r="C21" s="1" t="s">
        <v>4</v>
      </c>
      <c r="D21" s="5">
        <f t="shared" si="0"/>
        <v>49.8</v>
      </c>
      <c r="E21" s="1">
        <f t="shared" si="1"/>
        <v>19</v>
      </c>
    </row>
    <row r="22" spans="1:5" x14ac:dyDescent="0.2">
      <c r="A22" t="s">
        <v>25</v>
      </c>
      <c r="B22">
        <v>44.1</v>
      </c>
      <c r="C22" s="1" t="s">
        <v>4</v>
      </c>
      <c r="D22" s="5">
        <f t="shared" si="0"/>
        <v>44.1</v>
      </c>
      <c r="E22" s="1">
        <f t="shared" si="1"/>
        <v>26</v>
      </c>
    </row>
    <row r="23" spans="1:5" x14ac:dyDescent="0.2">
      <c r="A23" t="s">
        <v>26</v>
      </c>
      <c r="B23">
        <v>63.5</v>
      </c>
      <c r="C23" s="1" t="s">
        <v>4</v>
      </c>
      <c r="D23" s="5">
        <f t="shared" si="0"/>
        <v>63.5</v>
      </c>
      <c r="E23" s="1">
        <f t="shared" si="1"/>
        <v>9</v>
      </c>
    </row>
    <row r="24" spans="1:5" x14ac:dyDescent="0.2">
      <c r="A24" t="s">
        <v>27</v>
      </c>
      <c r="B24">
        <v>49.2</v>
      </c>
      <c r="C24" s="1" t="s">
        <v>4</v>
      </c>
      <c r="D24" s="5">
        <f t="shared" si="0"/>
        <v>49.2</v>
      </c>
      <c r="E24" s="1">
        <f t="shared" si="1"/>
        <v>21</v>
      </c>
    </row>
    <row r="25" spans="1:5" x14ac:dyDescent="0.2">
      <c r="A25" t="s">
        <v>28</v>
      </c>
      <c r="B25">
        <v>46.2</v>
      </c>
      <c r="C25" s="1" t="s">
        <v>4</v>
      </c>
      <c r="D25" s="5">
        <f t="shared" si="0"/>
        <v>46.2</v>
      </c>
      <c r="E25" s="1">
        <f t="shared" si="1"/>
        <v>24</v>
      </c>
    </row>
    <row r="26" spans="1:5" x14ac:dyDescent="0.2">
      <c r="A26" t="s">
        <v>29</v>
      </c>
      <c r="B26">
        <v>52.1</v>
      </c>
      <c r="C26" s="1" t="s">
        <v>4</v>
      </c>
      <c r="D26" s="5">
        <f t="shared" si="0"/>
        <v>52.1</v>
      </c>
      <c r="E26" s="1">
        <f t="shared" si="1"/>
        <v>17</v>
      </c>
    </row>
    <row r="27" spans="1:5" x14ac:dyDescent="0.2">
      <c r="A27" t="s">
        <v>30</v>
      </c>
      <c r="B27">
        <v>42.8</v>
      </c>
      <c r="C27" s="1" t="s">
        <v>4</v>
      </c>
      <c r="D27" s="5">
        <f t="shared" si="0"/>
        <v>42.8</v>
      </c>
      <c r="E27" s="1">
        <f t="shared" si="1"/>
        <v>27</v>
      </c>
    </row>
    <row r="28" spans="1:5" x14ac:dyDescent="0.2">
      <c r="A28" t="s">
        <v>31</v>
      </c>
      <c r="B28">
        <v>38.5</v>
      </c>
      <c r="C28" s="1" t="s">
        <v>4</v>
      </c>
      <c r="D28" s="5">
        <f t="shared" si="0"/>
        <v>38.5</v>
      </c>
      <c r="E28" s="1">
        <f t="shared" si="1"/>
        <v>30</v>
      </c>
    </row>
    <row r="29" spans="1:5" x14ac:dyDescent="0.2">
      <c r="A29" t="s">
        <v>32</v>
      </c>
      <c r="B29">
        <v>49</v>
      </c>
      <c r="C29" s="1" t="s">
        <v>4</v>
      </c>
      <c r="D29" s="5">
        <f t="shared" si="0"/>
        <v>49</v>
      </c>
      <c r="E29" s="1">
        <f t="shared" si="1"/>
        <v>23</v>
      </c>
    </row>
    <row r="30" spans="1:5" x14ac:dyDescent="0.2">
      <c r="A30" t="s">
        <v>33</v>
      </c>
      <c r="B30">
        <v>61.4</v>
      </c>
      <c r="C30" s="1" t="s">
        <v>4</v>
      </c>
      <c r="D30" s="5">
        <f t="shared" si="0"/>
        <v>61.4</v>
      </c>
      <c r="E30" s="1">
        <f t="shared" si="1"/>
        <v>11</v>
      </c>
    </row>
    <row r="31" spans="1:5" x14ac:dyDescent="0.2">
      <c r="A31" t="s">
        <v>34</v>
      </c>
      <c r="B31">
        <v>75.5</v>
      </c>
      <c r="C31" s="1" t="s">
        <v>4</v>
      </c>
      <c r="D31" s="5">
        <f t="shared" si="0"/>
        <v>75.5</v>
      </c>
      <c r="E31" s="1">
        <f t="shared" si="1"/>
        <v>2</v>
      </c>
    </row>
    <row r="32" spans="1:5" x14ac:dyDescent="0.2">
      <c r="A32" t="s">
        <v>35</v>
      </c>
      <c r="B32">
        <v>63.4</v>
      </c>
      <c r="C32" s="1" t="s">
        <v>4</v>
      </c>
      <c r="D32" s="5">
        <f t="shared" si="0"/>
        <v>63.4</v>
      </c>
      <c r="E32" s="1">
        <f t="shared" si="1"/>
        <v>10</v>
      </c>
    </row>
    <row r="33" spans="1:5" x14ac:dyDescent="0.2">
      <c r="A33" t="s">
        <v>36</v>
      </c>
      <c r="B33">
        <v>84.6</v>
      </c>
      <c r="C33" s="1" t="s">
        <v>4</v>
      </c>
      <c r="D33" s="5">
        <f t="shared" si="0"/>
        <v>84.6</v>
      </c>
      <c r="E33" s="1">
        <f t="shared" si="1"/>
        <v>1</v>
      </c>
    </row>
    <row r="34" spans="1:5" x14ac:dyDescent="0.2">
      <c r="A34" t="s">
        <v>38</v>
      </c>
      <c r="B34">
        <v>72.599999999999994</v>
      </c>
      <c r="C34" s="1" t="s">
        <v>4</v>
      </c>
      <c r="D34" s="5">
        <f t="shared" si="0"/>
        <v>72.599999999999994</v>
      </c>
      <c r="E34" s="1">
        <f t="shared" si="1"/>
        <v>3</v>
      </c>
    </row>
    <row r="35" spans="1:5" x14ac:dyDescent="0.2">
      <c r="A35" t="s">
        <v>39</v>
      </c>
      <c r="B35">
        <v>71.5</v>
      </c>
      <c r="C35" s="1" t="s">
        <v>4</v>
      </c>
      <c r="D35" s="5">
        <f t="shared" si="0"/>
        <v>71.5</v>
      </c>
      <c r="E35" s="1">
        <f t="shared" si="1"/>
        <v>4</v>
      </c>
    </row>
    <row r="36" spans="1:5" x14ac:dyDescent="0.2">
      <c r="A36" t="s">
        <v>41</v>
      </c>
      <c r="B36">
        <v>40.700000000000003</v>
      </c>
      <c r="D36" s="5">
        <f t="shared" si="0"/>
        <v>40.700000000000003</v>
      </c>
      <c r="E36" s="1">
        <f t="shared" si="1"/>
        <v>28</v>
      </c>
    </row>
    <row r="37" spans="1:5" x14ac:dyDescent="0.2">
      <c r="A37" t="s">
        <v>44</v>
      </c>
      <c r="B37">
        <v>33.4</v>
      </c>
      <c r="D37" s="5">
        <f t="shared" si="0"/>
        <v>33.4</v>
      </c>
      <c r="E37" s="1">
        <f t="shared" si="1"/>
        <v>33</v>
      </c>
    </row>
    <row r="38" spans="1:5" x14ac:dyDescent="0.2">
      <c r="D38" s="5"/>
    </row>
    <row r="39" spans="1:5" x14ac:dyDescent="0.2">
      <c r="C39" s="1" t="s">
        <v>4</v>
      </c>
      <c r="D39" s="5"/>
    </row>
    <row r="40" spans="1:5" x14ac:dyDescent="0.2">
      <c r="A40" t="s">
        <v>45</v>
      </c>
      <c r="C40" s="1" t="s">
        <v>4</v>
      </c>
      <c r="D40" s="5"/>
    </row>
    <row r="41" spans="1:5" x14ac:dyDescent="0.2">
      <c r="A41" t="s">
        <v>46</v>
      </c>
    </row>
    <row r="42" spans="1:5" x14ac:dyDescent="0.2">
      <c r="A42" t="s">
        <v>47</v>
      </c>
    </row>
    <row r="43" spans="1:5" x14ac:dyDescent="0.2">
      <c r="A43" t="s">
        <v>48</v>
      </c>
    </row>
    <row r="44" spans="1:5" x14ac:dyDescent="0.2">
      <c r="A44" t="s">
        <v>49</v>
      </c>
    </row>
    <row r="45" spans="1:5" x14ac:dyDescent="0.2">
      <c r="A45" t="s">
        <v>50</v>
      </c>
    </row>
    <row r="46" spans="1:5" x14ac:dyDescent="0.2">
      <c r="A46" t="s">
        <v>51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49"/>
  <sheetViews>
    <sheetView workbookViewId="0">
      <selection activeCell="G10" sqref="G10"/>
    </sheetView>
  </sheetViews>
  <sheetFormatPr baseColWidth="10" defaultRowHeight="12.75" x14ac:dyDescent="0.2"/>
  <cols>
    <col min="1" max="206" width="9.140625" customWidth="1"/>
  </cols>
  <sheetData>
    <row r="1" spans="1:7" x14ac:dyDescent="0.2">
      <c r="A1" t="s">
        <v>70</v>
      </c>
      <c r="C1" s="1"/>
      <c r="D1" s="1"/>
      <c r="E1" s="1"/>
      <c r="F1" s="1"/>
      <c r="G1" s="1"/>
    </row>
    <row r="2" spans="1:7" x14ac:dyDescent="0.2">
      <c r="A2" t="s">
        <v>71</v>
      </c>
      <c r="C2" s="1"/>
      <c r="D2" s="1"/>
      <c r="E2" s="1"/>
      <c r="F2" s="1"/>
      <c r="G2" s="1"/>
    </row>
    <row r="3" spans="1:7" x14ac:dyDescent="0.2">
      <c r="A3" t="s">
        <v>3</v>
      </c>
      <c r="B3" t="s">
        <v>5</v>
      </c>
      <c r="C3" s="2" t="s">
        <v>95</v>
      </c>
      <c r="D3" s="4" t="s">
        <v>89</v>
      </c>
      <c r="E3" s="4" t="s">
        <v>92</v>
      </c>
      <c r="F3" s="1"/>
      <c r="G3" s="2" t="s">
        <v>89</v>
      </c>
    </row>
    <row r="4" spans="1:7" x14ac:dyDescent="0.2">
      <c r="A4" t="s">
        <v>8</v>
      </c>
      <c r="B4">
        <v>45.7</v>
      </c>
      <c r="C4" s="4" t="s">
        <v>88</v>
      </c>
      <c r="D4" s="5">
        <f>100-$C$15*B4</f>
        <v>90.182599355531678</v>
      </c>
      <c r="E4" s="1">
        <f>+RANK(D4,$D$4:$D$40)</f>
        <v>29</v>
      </c>
      <c r="F4" s="1"/>
      <c r="G4" s="2" t="s">
        <v>88</v>
      </c>
    </row>
    <row r="5" spans="1:7" x14ac:dyDescent="0.2">
      <c r="A5" t="s">
        <v>9</v>
      </c>
      <c r="B5">
        <v>17.899999999999999</v>
      </c>
      <c r="C5" s="1">
        <f>+MAX($B$4:$B$37)</f>
        <v>292.89999999999998</v>
      </c>
      <c r="D5" s="5">
        <f t="shared" ref="D5:D35" si="0">100-$C$15*B5</f>
        <v>96.154672395273892</v>
      </c>
      <c r="E5" s="1">
        <f t="shared" ref="E5:E40" si="1">+RANK(D5,$D$4:$D$40)</f>
        <v>19</v>
      </c>
      <c r="F5" s="1"/>
      <c r="G5" s="6">
        <f>+MAX(D4:D40)</f>
        <v>99.828141783028997</v>
      </c>
    </row>
    <row r="6" spans="1:7" x14ac:dyDescent="0.2">
      <c r="A6" t="s">
        <v>10</v>
      </c>
      <c r="B6">
        <v>39.9</v>
      </c>
      <c r="C6" s="2" t="s">
        <v>94</v>
      </c>
      <c r="D6" s="5">
        <f t="shared" si="0"/>
        <v>91.428571428571431</v>
      </c>
      <c r="E6" s="1">
        <f t="shared" si="1"/>
        <v>27</v>
      </c>
      <c r="F6" s="1"/>
      <c r="G6" s="2" t="s">
        <v>93</v>
      </c>
    </row>
    <row r="7" spans="1:7" x14ac:dyDescent="0.2">
      <c r="A7" t="s">
        <v>11</v>
      </c>
      <c r="B7">
        <v>16.5</v>
      </c>
      <c r="C7" s="8">
        <f>+AVERAGE(B4:B37)</f>
        <v>46.54999999999999</v>
      </c>
      <c r="D7" s="5">
        <f t="shared" si="0"/>
        <v>96.45542427497314</v>
      </c>
      <c r="E7" s="1">
        <f t="shared" si="1"/>
        <v>18</v>
      </c>
      <c r="F7" s="1"/>
      <c r="G7" s="6">
        <f>+AVERAGE(D4:D40)</f>
        <v>90.042093651116204</v>
      </c>
    </row>
    <row r="8" spans="1:7" x14ac:dyDescent="0.2">
      <c r="A8" t="s">
        <v>12</v>
      </c>
      <c r="B8">
        <v>292.89999999999998</v>
      </c>
      <c r="C8" s="1"/>
      <c r="D8" s="5">
        <f t="shared" si="0"/>
        <v>37.078410311493009</v>
      </c>
      <c r="E8" s="1">
        <f t="shared" si="1"/>
        <v>37</v>
      </c>
      <c r="F8" s="1"/>
      <c r="G8" s="2" t="s">
        <v>96</v>
      </c>
    </row>
    <row r="9" spans="1:7" x14ac:dyDescent="0.2">
      <c r="A9" t="s">
        <v>13</v>
      </c>
      <c r="B9">
        <v>6.2</v>
      </c>
      <c r="C9" s="1"/>
      <c r="D9" s="5">
        <f t="shared" si="0"/>
        <v>98.66809881847476</v>
      </c>
      <c r="E9" s="1">
        <f t="shared" si="1"/>
        <v>12</v>
      </c>
      <c r="F9" s="1"/>
      <c r="G9" s="6">
        <f>MIN(D4:D40)</f>
        <v>37.078410311493009</v>
      </c>
    </row>
    <row r="10" spans="1:7" x14ac:dyDescent="0.2">
      <c r="A10" t="s">
        <v>14</v>
      </c>
      <c r="B10">
        <v>14</v>
      </c>
      <c r="C10" s="1"/>
      <c r="D10" s="5">
        <f t="shared" si="0"/>
        <v>96.992481203007515</v>
      </c>
      <c r="E10" s="1">
        <f t="shared" si="1"/>
        <v>15</v>
      </c>
      <c r="F10" s="1"/>
      <c r="G10" s="1"/>
    </row>
    <row r="11" spans="1:7" x14ac:dyDescent="0.2">
      <c r="A11" t="s">
        <v>15</v>
      </c>
      <c r="B11">
        <v>23.7</v>
      </c>
      <c r="C11" s="1"/>
      <c r="D11" s="5">
        <f t="shared" si="0"/>
        <v>94.908700322234154</v>
      </c>
      <c r="E11" s="1">
        <f t="shared" si="1"/>
        <v>22</v>
      </c>
      <c r="F11" s="1"/>
      <c r="G11" s="1"/>
    </row>
    <row r="12" spans="1:7" x14ac:dyDescent="0.2">
      <c r="A12" t="s">
        <v>16</v>
      </c>
      <c r="B12">
        <v>117.1</v>
      </c>
      <c r="C12" s="2" t="s">
        <v>90</v>
      </c>
      <c r="D12" s="5">
        <f t="shared" si="0"/>
        <v>74.844253490870031</v>
      </c>
      <c r="E12" s="1">
        <f t="shared" si="1"/>
        <v>32</v>
      </c>
      <c r="F12" s="1"/>
      <c r="G12" s="1"/>
    </row>
    <row r="13" spans="1:7" x14ac:dyDescent="0.2">
      <c r="A13" t="s">
        <v>17</v>
      </c>
      <c r="B13">
        <v>239.4</v>
      </c>
      <c r="C13" s="9">
        <v>10</v>
      </c>
      <c r="D13" s="5">
        <f t="shared" si="0"/>
        <v>48.571428571428555</v>
      </c>
      <c r="E13" s="1">
        <f t="shared" si="1"/>
        <v>36</v>
      </c>
      <c r="F13" s="1"/>
      <c r="G13" s="1"/>
    </row>
    <row r="14" spans="1:7" x14ac:dyDescent="0.2">
      <c r="A14" t="s">
        <v>18</v>
      </c>
      <c r="B14">
        <v>8</v>
      </c>
      <c r="C14" s="2" t="s">
        <v>91</v>
      </c>
      <c r="D14" s="5">
        <f t="shared" si="0"/>
        <v>98.28141783029001</v>
      </c>
      <c r="E14" s="1">
        <f t="shared" si="1"/>
        <v>14</v>
      </c>
      <c r="F14" s="1"/>
      <c r="G14" s="1"/>
    </row>
    <row r="15" spans="1:7" x14ac:dyDescent="0.2">
      <c r="A15" t="s">
        <v>19</v>
      </c>
      <c r="B15">
        <v>149.6</v>
      </c>
      <c r="C15" s="7">
        <f>+C13/C7</f>
        <v>0.21482277121374871</v>
      </c>
      <c r="D15" s="5">
        <f t="shared" si="0"/>
        <v>67.862513426423192</v>
      </c>
      <c r="E15" s="1">
        <f t="shared" si="1"/>
        <v>34</v>
      </c>
      <c r="F15" s="1"/>
      <c r="G15" s="1"/>
    </row>
    <row r="16" spans="1:7" x14ac:dyDescent="0.2">
      <c r="A16" t="s">
        <v>20</v>
      </c>
      <c r="B16">
        <v>2.2000000000000002</v>
      </c>
      <c r="C16" s="1" t="s">
        <v>4</v>
      </c>
      <c r="D16" s="5">
        <f t="shared" si="0"/>
        <v>99.527389903329748</v>
      </c>
      <c r="E16" s="1">
        <f t="shared" si="1"/>
        <v>4</v>
      </c>
      <c r="F16" s="1"/>
      <c r="G16" s="1"/>
    </row>
    <row r="17" spans="1:7" x14ac:dyDescent="0.2">
      <c r="A17" t="s">
        <v>21</v>
      </c>
      <c r="B17">
        <v>4.3</v>
      </c>
      <c r="C17" s="1" t="s">
        <v>4</v>
      </c>
      <c r="D17" s="5">
        <f t="shared" si="0"/>
        <v>99.076262083780875</v>
      </c>
      <c r="E17" s="1">
        <f t="shared" si="1"/>
        <v>8</v>
      </c>
      <c r="F17" s="1"/>
      <c r="G17" s="1"/>
    </row>
    <row r="18" spans="1:7" x14ac:dyDescent="0.2">
      <c r="A18" t="s">
        <v>22</v>
      </c>
      <c r="B18">
        <v>5.8</v>
      </c>
      <c r="C18" s="1" t="s">
        <v>4</v>
      </c>
      <c r="D18" s="5">
        <f t="shared" si="0"/>
        <v>98.754027926960262</v>
      </c>
      <c r="E18" s="1">
        <f t="shared" si="1"/>
        <v>10</v>
      </c>
      <c r="F18" s="1"/>
      <c r="G18" s="1"/>
    </row>
    <row r="19" spans="1:7" x14ac:dyDescent="0.2">
      <c r="A19" t="s">
        <v>23</v>
      </c>
      <c r="B19">
        <v>4.0999999999999996</v>
      </c>
      <c r="C19" s="1" t="s">
        <v>4</v>
      </c>
      <c r="D19" s="5">
        <f t="shared" si="0"/>
        <v>99.119226638023633</v>
      </c>
      <c r="E19" s="1">
        <f t="shared" si="1"/>
        <v>7</v>
      </c>
      <c r="F19" s="1"/>
      <c r="G19" s="1"/>
    </row>
    <row r="20" spans="1:7" x14ac:dyDescent="0.2">
      <c r="A20" t="s">
        <v>24</v>
      </c>
      <c r="B20">
        <v>22.3</v>
      </c>
      <c r="C20" s="1" t="s">
        <v>4</v>
      </c>
      <c r="D20" s="5">
        <f t="shared" si="0"/>
        <v>95.209452201933402</v>
      </c>
      <c r="E20" s="1">
        <f t="shared" si="1"/>
        <v>21</v>
      </c>
      <c r="F20" s="1"/>
      <c r="G20" s="1"/>
    </row>
    <row r="21" spans="1:7" x14ac:dyDescent="0.2">
      <c r="A21" t="s">
        <v>25</v>
      </c>
      <c r="B21">
        <v>0.8</v>
      </c>
      <c r="C21" s="1" t="s">
        <v>4</v>
      </c>
      <c r="D21" s="5">
        <f t="shared" si="0"/>
        <v>99.828141783028997</v>
      </c>
      <c r="E21" s="1">
        <f t="shared" si="1"/>
        <v>1</v>
      </c>
      <c r="F21" s="1"/>
      <c r="G21" s="1"/>
    </row>
    <row r="22" spans="1:7" x14ac:dyDescent="0.2">
      <c r="A22" t="s">
        <v>26</v>
      </c>
      <c r="B22">
        <v>64.3</v>
      </c>
      <c r="C22" s="1" t="s">
        <v>4</v>
      </c>
      <c r="D22" s="5">
        <f t="shared" si="0"/>
        <v>86.18689581095596</v>
      </c>
      <c r="E22" s="1">
        <f t="shared" si="1"/>
        <v>30</v>
      </c>
      <c r="F22" s="1"/>
      <c r="G22" s="1"/>
    </row>
    <row r="23" spans="1:7" x14ac:dyDescent="0.2">
      <c r="A23" t="s">
        <v>27</v>
      </c>
      <c r="B23">
        <v>31.3</v>
      </c>
      <c r="C23" s="1" t="s">
        <v>4</v>
      </c>
      <c r="D23" s="5">
        <f t="shared" si="0"/>
        <v>93.276047261009666</v>
      </c>
      <c r="E23" s="1">
        <f t="shared" si="1"/>
        <v>24</v>
      </c>
      <c r="F23" s="1"/>
      <c r="G23" s="1"/>
    </row>
    <row r="24" spans="1:7" x14ac:dyDescent="0.2">
      <c r="A24" t="s">
        <v>28</v>
      </c>
      <c r="B24">
        <v>90</v>
      </c>
      <c r="C24" s="1" t="s">
        <v>4</v>
      </c>
      <c r="D24" s="5">
        <f t="shared" si="0"/>
        <v>80.66595059076262</v>
      </c>
      <c r="E24" s="1">
        <f t="shared" si="1"/>
        <v>31</v>
      </c>
      <c r="F24" s="1"/>
      <c r="G24" s="1"/>
    </row>
    <row r="25" spans="1:7" x14ac:dyDescent="0.2">
      <c r="A25" t="s">
        <v>29</v>
      </c>
      <c r="B25">
        <v>21.7</v>
      </c>
      <c r="C25" s="1" t="s">
        <v>4</v>
      </c>
      <c r="D25" s="5">
        <f t="shared" si="0"/>
        <v>95.338345864661648</v>
      </c>
      <c r="E25" s="1">
        <f t="shared" si="1"/>
        <v>20</v>
      </c>
      <c r="F25" s="1"/>
      <c r="G25" s="1"/>
    </row>
    <row r="26" spans="1:7" x14ac:dyDescent="0.2">
      <c r="A26" t="s">
        <v>30</v>
      </c>
      <c r="B26">
        <v>31.3</v>
      </c>
      <c r="C26" s="1" t="s">
        <v>4</v>
      </c>
      <c r="D26" s="5">
        <f t="shared" si="0"/>
        <v>93.276047261009666</v>
      </c>
      <c r="E26" s="1">
        <f t="shared" si="1"/>
        <v>24</v>
      </c>
      <c r="F26" s="1"/>
      <c r="G26" s="1"/>
    </row>
    <row r="27" spans="1:7" x14ac:dyDescent="0.2">
      <c r="A27" t="s">
        <v>31</v>
      </c>
      <c r="B27">
        <v>6.5</v>
      </c>
      <c r="C27" s="1" t="s">
        <v>4</v>
      </c>
      <c r="D27" s="5">
        <f t="shared" si="0"/>
        <v>98.603651987110638</v>
      </c>
      <c r="E27" s="1">
        <f t="shared" si="1"/>
        <v>13</v>
      </c>
      <c r="F27" s="1"/>
      <c r="G27" s="1"/>
    </row>
    <row r="28" spans="1:7" x14ac:dyDescent="0.2">
      <c r="A28" t="s">
        <v>32</v>
      </c>
      <c r="B28">
        <v>15.4</v>
      </c>
      <c r="C28" s="1" t="s">
        <v>4</v>
      </c>
      <c r="D28" s="5">
        <f t="shared" si="0"/>
        <v>96.691729323308266</v>
      </c>
      <c r="E28" s="1">
        <f t="shared" si="1"/>
        <v>17</v>
      </c>
      <c r="F28" s="1"/>
      <c r="G28" s="1"/>
    </row>
    <row r="29" spans="1:7" x14ac:dyDescent="0.2">
      <c r="A29" t="s">
        <v>33</v>
      </c>
      <c r="B29">
        <v>32</v>
      </c>
      <c r="C29" s="1" t="s">
        <v>4</v>
      </c>
      <c r="D29" s="5">
        <f t="shared" si="0"/>
        <v>93.125671321160041</v>
      </c>
      <c r="E29" s="1">
        <f t="shared" si="1"/>
        <v>26</v>
      </c>
      <c r="F29" s="1"/>
      <c r="G29" s="1"/>
    </row>
    <row r="30" spans="1:7" x14ac:dyDescent="0.2">
      <c r="A30" t="s">
        <v>34</v>
      </c>
      <c r="B30">
        <v>43.7</v>
      </c>
      <c r="C30" s="1" t="s">
        <v>4</v>
      </c>
      <c r="D30" s="5">
        <f t="shared" si="0"/>
        <v>90.612244897959187</v>
      </c>
      <c r="E30" s="1">
        <f t="shared" si="1"/>
        <v>28</v>
      </c>
      <c r="F30" s="1"/>
      <c r="G30" s="1"/>
    </row>
    <row r="31" spans="1:7" x14ac:dyDescent="0.2">
      <c r="A31" t="s">
        <v>35</v>
      </c>
      <c r="B31">
        <v>183</v>
      </c>
      <c r="C31" s="1" t="s">
        <v>4</v>
      </c>
      <c r="D31" s="5">
        <f t="shared" si="0"/>
        <v>60.687432867883984</v>
      </c>
      <c r="E31" s="1">
        <f t="shared" si="1"/>
        <v>35</v>
      </c>
      <c r="F31" s="1"/>
      <c r="G31" s="1"/>
    </row>
    <row r="32" spans="1:7" x14ac:dyDescent="0.2">
      <c r="A32" t="s">
        <v>36</v>
      </c>
      <c r="B32">
        <v>5.8</v>
      </c>
      <c r="C32" s="1" t="s">
        <v>4</v>
      </c>
      <c r="D32" s="5">
        <f t="shared" si="0"/>
        <v>98.754027926960262</v>
      </c>
      <c r="E32" s="1">
        <f t="shared" si="1"/>
        <v>10</v>
      </c>
      <c r="F32" s="1"/>
      <c r="G32" s="1"/>
    </row>
    <row r="33" spans="1:7" x14ac:dyDescent="0.2">
      <c r="A33" t="s">
        <v>38</v>
      </c>
      <c r="B33">
        <v>27.5</v>
      </c>
      <c r="C33" s="1" t="s">
        <v>4</v>
      </c>
      <c r="D33" s="5">
        <f t="shared" si="0"/>
        <v>94.09237379162191</v>
      </c>
      <c r="E33" s="1">
        <f t="shared" si="1"/>
        <v>23</v>
      </c>
      <c r="F33" s="1"/>
      <c r="G33" s="1"/>
    </row>
    <row r="34" spans="1:7" x14ac:dyDescent="0.2">
      <c r="A34" t="s">
        <v>40</v>
      </c>
      <c r="B34">
        <v>1</v>
      </c>
      <c r="C34" s="1" t="s">
        <v>4</v>
      </c>
      <c r="D34" s="5">
        <f t="shared" si="0"/>
        <v>99.785177228786253</v>
      </c>
      <c r="E34" s="1">
        <f t="shared" si="1"/>
        <v>2</v>
      </c>
      <c r="F34" s="1"/>
      <c r="G34" s="1"/>
    </row>
    <row r="35" spans="1:7" x14ac:dyDescent="0.2">
      <c r="A35" t="s">
        <v>41</v>
      </c>
      <c r="B35">
        <v>2.6</v>
      </c>
      <c r="C35" s="1" t="s">
        <v>4</v>
      </c>
      <c r="D35" s="5">
        <f t="shared" si="0"/>
        <v>99.441460794844247</v>
      </c>
      <c r="E35" s="1">
        <f t="shared" si="1"/>
        <v>6</v>
      </c>
      <c r="F35" s="1"/>
      <c r="G35" s="1"/>
    </row>
    <row r="36" spans="1:7" x14ac:dyDescent="0.2">
      <c r="A36" t="s">
        <v>42</v>
      </c>
      <c r="B36">
        <v>2.1</v>
      </c>
      <c r="C36" s="1" t="s">
        <v>4</v>
      </c>
      <c r="D36" s="5">
        <f t="shared" ref="D36:D40" si="2">100-$C$15*B36</f>
        <v>99.548872180451127</v>
      </c>
      <c r="E36" s="1">
        <f t="shared" si="1"/>
        <v>3</v>
      </c>
      <c r="F36" s="1"/>
      <c r="G36" s="1"/>
    </row>
    <row r="37" spans="1:7" x14ac:dyDescent="0.2">
      <c r="A37" t="s">
        <v>43</v>
      </c>
      <c r="B37">
        <v>14.1</v>
      </c>
      <c r="C37" s="1" t="s">
        <v>4</v>
      </c>
      <c r="D37" s="5">
        <f t="shared" si="2"/>
        <v>96.97099892588615</v>
      </c>
      <c r="E37" s="1">
        <f t="shared" si="1"/>
        <v>16</v>
      </c>
      <c r="F37" s="1"/>
      <c r="G37" s="1"/>
    </row>
    <row r="38" spans="1:7" x14ac:dyDescent="0.2">
      <c r="A38" t="s">
        <v>44</v>
      </c>
      <c r="B38">
        <v>124.9</v>
      </c>
      <c r="C38" s="1" t="s">
        <v>4</v>
      </c>
      <c r="D38" s="5">
        <f t="shared" si="2"/>
        <v>73.168635875402785</v>
      </c>
      <c r="E38" s="1">
        <f t="shared" si="1"/>
        <v>33</v>
      </c>
      <c r="F38" s="1"/>
      <c r="G38" s="1"/>
    </row>
    <row r="39" spans="1:7" x14ac:dyDescent="0.2">
      <c r="A39" t="s">
        <v>72</v>
      </c>
      <c r="B39" s="10">
        <v>5</v>
      </c>
      <c r="C39" s="1" t="s">
        <v>4</v>
      </c>
      <c r="D39" s="5">
        <f t="shared" si="2"/>
        <v>98.925886143931251</v>
      </c>
      <c r="E39" s="1">
        <f t="shared" si="1"/>
        <v>9</v>
      </c>
      <c r="F39" s="1"/>
      <c r="G39" s="1"/>
    </row>
    <row r="40" spans="1:7" x14ac:dyDescent="0.2">
      <c r="A40" t="s">
        <v>73</v>
      </c>
      <c r="B40">
        <v>2.5</v>
      </c>
      <c r="C40" s="1" t="s">
        <v>4</v>
      </c>
      <c r="D40" s="5">
        <f t="shared" si="2"/>
        <v>99.462943071965626</v>
      </c>
      <c r="E40" s="1">
        <f t="shared" si="1"/>
        <v>5</v>
      </c>
      <c r="F40" s="1"/>
      <c r="G40" s="1"/>
    </row>
    <row r="43" spans="1:7" x14ac:dyDescent="0.2">
      <c r="A43" t="s">
        <v>45</v>
      </c>
    </row>
    <row r="44" spans="1:7" x14ac:dyDescent="0.2">
      <c r="A44" t="s">
        <v>46</v>
      </c>
    </row>
    <row r="45" spans="1:7" x14ac:dyDescent="0.2">
      <c r="A45" t="s">
        <v>47</v>
      </c>
    </row>
    <row r="46" spans="1:7" x14ac:dyDescent="0.2">
      <c r="A46" t="s">
        <v>48</v>
      </c>
    </row>
    <row r="47" spans="1:7" x14ac:dyDescent="0.2">
      <c r="A47" t="s">
        <v>49</v>
      </c>
    </row>
    <row r="48" spans="1:7" x14ac:dyDescent="0.2">
      <c r="A48" t="s">
        <v>50</v>
      </c>
    </row>
    <row r="49" spans="1:1" x14ac:dyDescent="0.2">
      <c r="A49" t="s">
        <v>51</v>
      </c>
    </row>
  </sheetData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40"/>
  <sheetViews>
    <sheetView workbookViewId="0">
      <selection activeCell="C14" sqref="C14"/>
    </sheetView>
  </sheetViews>
  <sheetFormatPr baseColWidth="10" defaultRowHeight="12.75" x14ac:dyDescent="0.2"/>
  <cols>
    <col min="1" max="2" width="9.140625" customWidth="1"/>
    <col min="3" max="3" width="9.140625" style="1" customWidth="1"/>
    <col min="4" max="4" width="17.7109375" style="1" customWidth="1"/>
    <col min="5" max="7" width="9.140625" style="1" customWidth="1"/>
    <col min="8" max="206" width="9.140625" customWidth="1"/>
  </cols>
  <sheetData>
    <row r="1" spans="1:7" x14ac:dyDescent="0.2">
      <c r="A1" t="s">
        <v>66</v>
      </c>
    </row>
    <row r="2" spans="1:7" x14ac:dyDescent="0.2">
      <c r="A2" t="s">
        <v>67</v>
      </c>
    </row>
    <row r="3" spans="1:7" x14ac:dyDescent="0.2">
      <c r="A3" t="s">
        <v>68</v>
      </c>
    </row>
    <row r="4" spans="1:7" x14ac:dyDescent="0.2">
      <c r="A4" t="s">
        <v>3</v>
      </c>
      <c r="B4" t="s">
        <v>5</v>
      </c>
      <c r="C4" s="2" t="s">
        <v>95</v>
      </c>
      <c r="D4" s="4" t="s">
        <v>89</v>
      </c>
      <c r="E4" s="4" t="s">
        <v>92</v>
      </c>
      <c r="G4" s="2" t="s">
        <v>89</v>
      </c>
    </row>
    <row r="5" spans="1:7" x14ac:dyDescent="0.2">
      <c r="A5" t="s">
        <v>8</v>
      </c>
      <c r="B5">
        <v>56.6</v>
      </c>
      <c r="C5" s="4" t="s">
        <v>88</v>
      </c>
      <c r="D5" s="5">
        <f>$C$16*B5</f>
        <v>56.6</v>
      </c>
      <c r="E5" s="1">
        <f>+RANK(B5,$B$5:$B$15)</f>
        <v>10</v>
      </c>
      <c r="G5" s="2" t="s">
        <v>88</v>
      </c>
    </row>
    <row r="6" spans="1:7" x14ac:dyDescent="0.2">
      <c r="A6" t="s">
        <v>10</v>
      </c>
      <c r="B6">
        <v>69.099999999999994</v>
      </c>
      <c r="C6" s="1">
        <f>+MAX($B$5:$B$37)</f>
        <v>97.4</v>
      </c>
      <c r="D6" s="5">
        <f t="shared" ref="D6:D15" si="0">$C$16*B6</f>
        <v>69.099999999999994</v>
      </c>
      <c r="E6" s="1">
        <f t="shared" ref="E6:E15" si="1">+RANK(B6,$B$5:$B$15)</f>
        <v>4</v>
      </c>
      <c r="G6" s="6">
        <f>+MAX(D5:D38)</f>
        <v>97.4</v>
      </c>
    </row>
    <row r="7" spans="1:7" x14ac:dyDescent="0.2">
      <c r="A7" t="s">
        <v>11</v>
      </c>
      <c r="B7">
        <v>70.3</v>
      </c>
      <c r="C7" s="2" t="s">
        <v>94</v>
      </c>
      <c r="D7" s="5">
        <f t="shared" si="0"/>
        <v>70.3</v>
      </c>
      <c r="E7" s="1">
        <f t="shared" si="1"/>
        <v>3</v>
      </c>
      <c r="G7" s="2" t="s">
        <v>93</v>
      </c>
    </row>
    <row r="8" spans="1:7" x14ac:dyDescent="0.2">
      <c r="A8" t="s">
        <v>12</v>
      </c>
      <c r="B8">
        <v>79.8</v>
      </c>
      <c r="C8" s="8">
        <f>+AVERAGE(B5:B37)</f>
        <v>67.427272727272722</v>
      </c>
      <c r="D8" s="5">
        <f t="shared" si="0"/>
        <v>79.8</v>
      </c>
      <c r="E8" s="1">
        <f t="shared" si="1"/>
        <v>2</v>
      </c>
      <c r="G8" s="6">
        <f>+AVERAGE(D5:D37)</f>
        <v>67.427272727272722</v>
      </c>
    </row>
    <row r="9" spans="1:7" x14ac:dyDescent="0.2">
      <c r="A9" t="s">
        <v>13</v>
      </c>
      <c r="B9">
        <v>65.099999999999994</v>
      </c>
      <c r="D9" s="5">
        <f t="shared" si="0"/>
        <v>65.099999999999994</v>
      </c>
      <c r="E9" s="1">
        <f t="shared" si="1"/>
        <v>6</v>
      </c>
    </row>
    <row r="10" spans="1:7" x14ac:dyDescent="0.2">
      <c r="A10" t="s">
        <v>17</v>
      </c>
      <c r="B10">
        <v>59.3</v>
      </c>
      <c r="D10" s="5">
        <f t="shared" si="0"/>
        <v>59.3</v>
      </c>
      <c r="E10" s="1">
        <f t="shared" si="1"/>
        <v>9</v>
      </c>
    </row>
    <row r="11" spans="1:7" x14ac:dyDescent="0.2">
      <c r="A11" t="s">
        <v>26</v>
      </c>
      <c r="B11">
        <v>62</v>
      </c>
      <c r="D11" s="5">
        <f t="shared" si="0"/>
        <v>62</v>
      </c>
      <c r="E11" s="1">
        <f t="shared" si="1"/>
        <v>7</v>
      </c>
    </row>
    <row r="12" spans="1:7" x14ac:dyDescent="0.2">
      <c r="A12" t="s">
        <v>33</v>
      </c>
      <c r="B12">
        <v>61.1</v>
      </c>
      <c r="D12" s="5">
        <f t="shared" si="0"/>
        <v>61.1</v>
      </c>
      <c r="E12" s="1">
        <f t="shared" si="1"/>
        <v>8</v>
      </c>
    </row>
    <row r="13" spans="1:7" x14ac:dyDescent="0.2">
      <c r="A13" t="s">
        <v>34</v>
      </c>
      <c r="B13">
        <v>54.8</v>
      </c>
      <c r="C13" s="2" t="s">
        <v>90</v>
      </c>
      <c r="D13" s="5">
        <f t="shared" si="0"/>
        <v>54.8</v>
      </c>
      <c r="E13" s="1">
        <f t="shared" si="1"/>
        <v>11</v>
      </c>
    </row>
    <row r="14" spans="1:7" x14ac:dyDescent="0.2">
      <c r="A14" t="s">
        <v>35</v>
      </c>
      <c r="B14">
        <v>66.2</v>
      </c>
      <c r="C14" s="9">
        <f>+C8</f>
        <v>67.427272727272722</v>
      </c>
      <c r="D14" s="5">
        <f t="shared" si="0"/>
        <v>66.2</v>
      </c>
      <c r="E14" s="1">
        <f t="shared" si="1"/>
        <v>5</v>
      </c>
    </row>
    <row r="15" spans="1:7" x14ac:dyDescent="0.2">
      <c r="A15" t="s">
        <v>39</v>
      </c>
      <c r="B15">
        <v>97.4</v>
      </c>
      <c r="C15" s="2" t="s">
        <v>91</v>
      </c>
      <c r="D15" s="5">
        <f t="shared" si="0"/>
        <v>97.4</v>
      </c>
      <c r="E15" s="1">
        <f t="shared" si="1"/>
        <v>1</v>
      </c>
    </row>
    <row r="16" spans="1:7" x14ac:dyDescent="0.2">
      <c r="C16" s="7">
        <f>+C14/C8</f>
        <v>1</v>
      </c>
      <c r="D16" s="5"/>
    </row>
    <row r="17" spans="1:4" x14ac:dyDescent="0.2">
      <c r="C17" s="1" t="s">
        <v>4</v>
      </c>
      <c r="D17" s="5"/>
    </row>
    <row r="18" spans="1:4" x14ac:dyDescent="0.2">
      <c r="A18" t="s">
        <v>45</v>
      </c>
      <c r="C18" s="1" t="s">
        <v>4</v>
      </c>
      <c r="D18" s="5"/>
    </row>
    <row r="19" spans="1:4" x14ac:dyDescent="0.2">
      <c r="A19" t="s">
        <v>46</v>
      </c>
      <c r="C19" s="1" t="s">
        <v>4</v>
      </c>
      <c r="D19" s="5"/>
    </row>
    <row r="20" spans="1:4" x14ac:dyDescent="0.2">
      <c r="A20" t="s">
        <v>47</v>
      </c>
      <c r="C20" s="1" t="s">
        <v>4</v>
      </c>
      <c r="D20" s="5"/>
    </row>
    <row r="21" spans="1:4" x14ac:dyDescent="0.2">
      <c r="A21" t="s">
        <v>48</v>
      </c>
      <c r="C21" s="1" t="s">
        <v>4</v>
      </c>
      <c r="D21" s="5"/>
    </row>
    <row r="22" spans="1:4" x14ac:dyDescent="0.2">
      <c r="A22" t="s">
        <v>49</v>
      </c>
      <c r="C22" s="1" t="s">
        <v>4</v>
      </c>
      <c r="D22" s="5"/>
    </row>
    <row r="23" spans="1:4" x14ac:dyDescent="0.2">
      <c r="A23" t="s">
        <v>50</v>
      </c>
      <c r="C23" s="1" t="s">
        <v>4</v>
      </c>
      <c r="D23" s="5"/>
    </row>
    <row r="24" spans="1:4" x14ac:dyDescent="0.2">
      <c r="A24" t="s">
        <v>51</v>
      </c>
      <c r="C24" s="1" t="s">
        <v>4</v>
      </c>
      <c r="D24" s="5"/>
    </row>
    <row r="25" spans="1:4" x14ac:dyDescent="0.2">
      <c r="C25" s="1" t="s">
        <v>4</v>
      </c>
      <c r="D25" s="5"/>
    </row>
    <row r="26" spans="1:4" x14ac:dyDescent="0.2">
      <c r="C26" s="1" t="s">
        <v>4</v>
      </c>
      <c r="D26" s="5"/>
    </row>
    <row r="27" spans="1:4" x14ac:dyDescent="0.2">
      <c r="C27" s="1" t="s">
        <v>4</v>
      </c>
      <c r="D27" s="5"/>
    </row>
    <row r="28" spans="1:4" x14ac:dyDescent="0.2">
      <c r="C28" s="1" t="s">
        <v>4</v>
      </c>
      <c r="D28" s="5"/>
    </row>
    <row r="29" spans="1:4" x14ac:dyDescent="0.2">
      <c r="C29" s="1" t="s">
        <v>4</v>
      </c>
      <c r="D29" s="5"/>
    </row>
    <row r="30" spans="1:4" x14ac:dyDescent="0.2">
      <c r="C30" s="1" t="s">
        <v>4</v>
      </c>
      <c r="D30" s="5"/>
    </row>
    <row r="31" spans="1:4" x14ac:dyDescent="0.2">
      <c r="C31" s="1" t="s">
        <v>4</v>
      </c>
      <c r="D31" s="5"/>
    </row>
    <row r="32" spans="1:4" x14ac:dyDescent="0.2">
      <c r="C32" s="1" t="s">
        <v>4</v>
      </c>
      <c r="D32" s="5"/>
    </row>
    <row r="33" spans="3:4" x14ac:dyDescent="0.2">
      <c r="C33" s="1" t="s">
        <v>4</v>
      </c>
      <c r="D33" s="5"/>
    </row>
    <row r="34" spans="3:4" x14ac:dyDescent="0.2">
      <c r="C34" s="1" t="s">
        <v>4</v>
      </c>
      <c r="D34" s="5"/>
    </row>
    <row r="35" spans="3:4" x14ac:dyDescent="0.2">
      <c r="C35" s="1" t="s">
        <v>4</v>
      </c>
      <c r="D35" s="5"/>
    </row>
    <row r="36" spans="3:4" x14ac:dyDescent="0.2">
      <c r="D36" s="5"/>
    </row>
    <row r="37" spans="3:4" x14ac:dyDescent="0.2">
      <c r="D37" s="5"/>
    </row>
    <row r="38" spans="3:4" x14ac:dyDescent="0.2">
      <c r="D38" s="5"/>
    </row>
    <row r="39" spans="3:4" x14ac:dyDescent="0.2">
      <c r="C39" s="1" t="s">
        <v>4</v>
      </c>
      <c r="D39" s="5"/>
    </row>
    <row r="40" spans="3:4" x14ac:dyDescent="0.2">
      <c r="C40" s="1" t="s">
        <v>4</v>
      </c>
      <c r="D40" s="5"/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40"/>
  <sheetViews>
    <sheetView topLeftCell="A18" workbookViewId="0">
      <selection activeCell="A4" sqref="A4:A31"/>
    </sheetView>
  </sheetViews>
  <sheetFormatPr baseColWidth="10" defaultRowHeight="12.75" x14ac:dyDescent="0.2"/>
  <cols>
    <col min="1" max="2" width="9.140625" customWidth="1"/>
    <col min="3" max="3" width="9.140625" style="1" customWidth="1"/>
    <col min="4" max="4" width="17.7109375" style="1" customWidth="1"/>
    <col min="5" max="7" width="9.140625" style="1" customWidth="1"/>
    <col min="8" max="224" width="9.140625" customWidth="1"/>
  </cols>
  <sheetData>
    <row r="1" spans="1:7" x14ac:dyDescent="0.2">
      <c r="A1" t="s">
        <v>63</v>
      </c>
    </row>
    <row r="2" spans="1:7" x14ac:dyDescent="0.2">
      <c r="A2" t="s">
        <v>64</v>
      </c>
    </row>
    <row r="3" spans="1:7" x14ac:dyDescent="0.2">
      <c r="A3" t="s">
        <v>3</v>
      </c>
      <c r="B3" t="s">
        <v>56</v>
      </c>
      <c r="C3" s="2" t="s">
        <v>95</v>
      </c>
      <c r="D3" s="4" t="s">
        <v>89</v>
      </c>
      <c r="E3" s="4" t="s">
        <v>92</v>
      </c>
      <c r="G3" s="2" t="s">
        <v>89</v>
      </c>
    </row>
    <row r="4" spans="1:7" x14ac:dyDescent="0.2">
      <c r="A4" t="s">
        <v>8</v>
      </c>
      <c r="B4">
        <v>2.7231999999999998</v>
      </c>
      <c r="C4" s="4" t="s">
        <v>88</v>
      </c>
      <c r="D4" s="5">
        <f>$C$15*B4</f>
        <v>46.353561491994711</v>
      </c>
      <c r="E4" s="1">
        <f t="shared" ref="E4:E31" si="0">+RANK(B4,$B$4:$B$31)</f>
        <v>7</v>
      </c>
      <c r="G4" s="2" t="s">
        <v>88</v>
      </c>
    </row>
    <row r="5" spans="1:7" x14ac:dyDescent="0.2">
      <c r="A5" t="s">
        <v>9</v>
      </c>
      <c r="B5">
        <v>0.2903</v>
      </c>
      <c r="C5" s="1">
        <f>+MAX($B$4:$B$31)</f>
        <v>4.1841999999999997</v>
      </c>
      <c r="D5" s="5">
        <f t="shared" ref="D5:D31" si="1">$C$15*B5</f>
        <v>4.9414067645145661</v>
      </c>
      <c r="E5" s="1">
        <f t="shared" si="0"/>
        <v>28</v>
      </c>
      <c r="G5" s="6">
        <f>+MAX(D4:D32)</f>
        <v>71.22230170196984</v>
      </c>
    </row>
    <row r="6" spans="1:7" x14ac:dyDescent="0.2">
      <c r="A6" t="s">
        <v>10</v>
      </c>
      <c r="B6">
        <v>1.0786</v>
      </c>
      <c r="C6" s="2" t="s">
        <v>94</v>
      </c>
      <c r="D6" s="5">
        <f t="shared" si="1"/>
        <v>18.359632573907717</v>
      </c>
      <c r="E6" s="1">
        <f t="shared" si="0"/>
        <v>19</v>
      </c>
      <c r="G6" s="2" t="s">
        <v>93</v>
      </c>
    </row>
    <row r="7" spans="1:7" x14ac:dyDescent="0.2">
      <c r="A7" t="s">
        <v>11</v>
      </c>
      <c r="B7">
        <v>2.1732999999999998</v>
      </c>
      <c r="C7" s="8">
        <f>+AVERAGE(B4:B31)</f>
        <v>1.7624535714285716</v>
      </c>
      <c r="D7" s="5">
        <f t="shared" si="1"/>
        <v>36.993314920149864</v>
      </c>
      <c r="E7" s="1">
        <f t="shared" si="0"/>
        <v>10</v>
      </c>
      <c r="G7" s="6">
        <f>+AVERAGE(D4:D31)</f>
        <v>29.999999999999996</v>
      </c>
    </row>
    <row r="8" spans="1:7" x14ac:dyDescent="0.2">
      <c r="A8" t="s">
        <v>12</v>
      </c>
      <c r="B8">
        <v>2.2227999999999999</v>
      </c>
      <c r="D8" s="5">
        <f t="shared" si="1"/>
        <v>37.835890307140808</v>
      </c>
      <c r="E8" s="1">
        <f t="shared" si="0"/>
        <v>9</v>
      </c>
    </row>
    <row r="9" spans="1:7" x14ac:dyDescent="0.2">
      <c r="A9" t="s">
        <v>13</v>
      </c>
      <c r="B9">
        <v>0.53400000000000003</v>
      </c>
      <c r="D9" s="5">
        <f t="shared" si="1"/>
        <v>9.0896011445083644</v>
      </c>
      <c r="E9" s="1">
        <f t="shared" si="0"/>
        <v>25</v>
      </c>
    </row>
    <row r="10" spans="1:7" x14ac:dyDescent="0.2">
      <c r="A10" t="s">
        <v>14</v>
      </c>
      <c r="B10">
        <v>2.2587000000000002</v>
      </c>
      <c r="D10" s="5">
        <f t="shared" si="1"/>
        <v>38.446970234271618</v>
      </c>
      <c r="E10" s="1">
        <f t="shared" si="0"/>
        <v>8</v>
      </c>
    </row>
    <row r="11" spans="1:7" x14ac:dyDescent="0.2">
      <c r="A11" t="s">
        <v>15</v>
      </c>
      <c r="B11">
        <v>1.4134</v>
      </c>
      <c r="D11" s="5">
        <f t="shared" si="1"/>
        <v>24.058506100464648</v>
      </c>
      <c r="E11" s="1">
        <f t="shared" si="0"/>
        <v>15</v>
      </c>
    </row>
    <row r="12" spans="1:7" x14ac:dyDescent="0.2">
      <c r="A12" t="s">
        <v>16</v>
      </c>
      <c r="B12">
        <v>2.8365</v>
      </c>
      <c r="C12" s="2" t="s">
        <v>90</v>
      </c>
      <c r="D12" s="5">
        <f t="shared" si="1"/>
        <v>48.282122933329539</v>
      </c>
      <c r="E12" s="1">
        <f t="shared" si="0"/>
        <v>6</v>
      </c>
    </row>
    <row r="13" spans="1:7" x14ac:dyDescent="0.2">
      <c r="A13" t="s">
        <v>17</v>
      </c>
      <c r="B13">
        <v>2.9157000000000002</v>
      </c>
      <c r="C13" s="9">
        <v>30</v>
      </c>
      <c r="D13" s="5">
        <f t="shared" si="1"/>
        <v>49.630243552515054</v>
      </c>
      <c r="E13" s="1">
        <f t="shared" si="0"/>
        <v>5</v>
      </c>
    </row>
    <row r="14" spans="1:7" x14ac:dyDescent="0.2">
      <c r="A14" t="s">
        <v>18</v>
      </c>
      <c r="B14">
        <v>1.0768</v>
      </c>
      <c r="C14" s="2" t="s">
        <v>91</v>
      </c>
      <c r="D14" s="5">
        <f t="shared" si="1"/>
        <v>18.328993468926228</v>
      </c>
      <c r="E14" s="1">
        <f t="shared" si="0"/>
        <v>20</v>
      </c>
    </row>
    <row r="15" spans="1:7" x14ac:dyDescent="0.2">
      <c r="A15" t="s">
        <v>19</v>
      </c>
      <c r="B15">
        <v>3.6899000000000002</v>
      </c>
      <c r="C15" s="7">
        <f>+C13/C7</f>
        <v>17.021724989716038</v>
      </c>
      <c r="D15" s="5">
        <f t="shared" si="1"/>
        <v>62.80846303955321</v>
      </c>
      <c r="E15" s="1">
        <f t="shared" si="0"/>
        <v>3</v>
      </c>
    </row>
    <row r="16" spans="1:7" x14ac:dyDescent="0.2">
      <c r="A16" t="s">
        <v>20</v>
      </c>
      <c r="B16">
        <v>1.4126000000000001</v>
      </c>
      <c r="C16" s="1" t="s">
        <v>4</v>
      </c>
      <c r="D16" s="5">
        <f t="shared" si="1"/>
        <v>24.044888720472876</v>
      </c>
      <c r="E16" s="1">
        <f t="shared" si="0"/>
        <v>16</v>
      </c>
    </row>
    <row r="17" spans="1:5" x14ac:dyDescent="0.2">
      <c r="A17" t="s">
        <v>21</v>
      </c>
      <c r="B17">
        <v>0.47620000000000001</v>
      </c>
      <c r="C17" s="1" t="s">
        <v>4</v>
      </c>
      <c r="D17" s="5">
        <f t="shared" si="1"/>
        <v>8.105745440102778</v>
      </c>
      <c r="E17" s="1">
        <f t="shared" si="0"/>
        <v>26</v>
      </c>
    </row>
    <row r="18" spans="1:5" x14ac:dyDescent="0.2">
      <c r="A18" t="s">
        <v>22</v>
      </c>
      <c r="B18">
        <v>0.82310000000000005</v>
      </c>
      <c r="C18" s="1" t="s">
        <v>4</v>
      </c>
      <c r="D18" s="5">
        <f t="shared" si="1"/>
        <v>14.010581839035272</v>
      </c>
      <c r="E18" s="1">
        <f t="shared" si="0"/>
        <v>23</v>
      </c>
    </row>
    <row r="19" spans="1:5" x14ac:dyDescent="0.2">
      <c r="A19" t="s">
        <v>23</v>
      </c>
      <c r="B19">
        <v>3.9460999999999999</v>
      </c>
      <c r="C19" s="1" t="s">
        <v>4</v>
      </c>
      <c r="D19" s="5">
        <f t="shared" si="1"/>
        <v>67.169428981918458</v>
      </c>
      <c r="E19" s="1">
        <f t="shared" si="0"/>
        <v>2</v>
      </c>
    </row>
    <row r="20" spans="1:5" x14ac:dyDescent="0.2">
      <c r="A20" t="s">
        <v>24</v>
      </c>
      <c r="B20">
        <v>1.032</v>
      </c>
      <c r="C20" s="1" t="s">
        <v>4</v>
      </c>
      <c r="D20" s="5">
        <f t="shared" si="1"/>
        <v>17.566420189386953</v>
      </c>
      <c r="E20" s="1">
        <f t="shared" si="0"/>
        <v>22</v>
      </c>
    </row>
    <row r="21" spans="1:5" x14ac:dyDescent="0.2">
      <c r="A21" t="s">
        <v>25</v>
      </c>
      <c r="B21">
        <v>1.4636</v>
      </c>
      <c r="C21" s="1" t="s">
        <v>4</v>
      </c>
      <c r="D21" s="5">
        <f t="shared" si="1"/>
        <v>24.912996694948394</v>
      </c>
      <c r="E21" s="1">
        <f t="shared" si="0"/>
        <v>13</v>
      </c>
    </row>
    <row r="22" spans="1:5" x14ac:dyDescent="0.2">
      <c r="A22" t="s">
        <v>26</v>
      </c>
      <c r="B22">
        <v>4.1841999999999997</v>
      </c>
      <c r="C22" s="1" t="s">
        <v>4</v>
      </c>
      <c r="D22" s="5">
        <f t="shared" si="1"/>
        <v>71.22230170196984</v>
      </c>
      <c r="E22" s="1">
        <f t="shared" si="0"/>
        <v>1</v>
      </c>
    </row>
    <row r="23" spans="1:5" x14ac:dyDescent="0.2">
      <c r="A23" t="s">
        <v>27</v>
      </c>
      <c r="B23">
        <v>1.6738999999999999</v>
      </c>
      <c r="C23" s="1" t="s">
        <v>4</v>
      </c>
      <c r="D23" s="5">
        <f t="shared" si="1"/>
        <v>28.492665460285675</v>
      </c>
      <c r="E23" s="1">
        <f t="shared" si="0"/>
        <v>12</v>
      </c>
    </row>
    <row r="24" spans="1:5" x14ac:dyDescent="0.2">
      <c r="A24" t="s">
        <v>28</v>
      </c>
      <c r="B24">
        <v>0.68279999999999996</v>
      </c>
      <c r="C24" s="1" t="s">
        <v>4</v>
      </c>
      <c r="D24" s="5">
        <f t="shared" si="1"/>
        <v>11.62243382297811</v>
      </c>
      <c r="E24" s="1">
        <f t="shared" si="0"/>
        <v>24</v>
      </c>
    </row>
    <row r="25" spans="1:5" x14ac:dyDescent="0.2">
      <c r="A25" t="s">
        <v>29</v>
      </c>
      <c r="B25">
        <v>1.0810999999999999</v>
      </c>
      <c r="C25" s="1" t="s">
        <v>4</v>
      </c>
      <c r="D25" s="5">
        <f t="shared" si="1"/>
        <v>18.402186886382008</v>
      </c>
      <c r="E25" s="1">
        <f t="shared" si="0"/>
        <v>18</v>
      </c>
    </row>
    <row r="26" spans="1:5" x14ac:dyDescent="0.2">
      <c r="A26" t="s">
        <v>30</v>
      </c>
      <c r="B26">
        <v>0.30980000000000002</v>
      </c>
      <c r="C26" s="1" t="s">
        <v>4</v>
      </c>
      <c r="D26" s="5">
        <f t="shared" si="1"/>
        <v>5.2733304018140288</v>
      </c>
      <c r="E26" s="1">
        <f t="shared" si="0"/>
        <v>27</v>
      </c>
    </row>
    <row r="27" spans="1:5" x14ac:dyDescent="0.2">
      <c r="A27" t="s">
        <v>31</v>
      </c>
      <c r="B27">
        <v>1.4480999999999999</v>
      </c>
      <c r="C27" s="1" t="s">
        <v>4</v>
      </c>
      <c r="D27" s="5">
        <f t="shared" si="1"/>
        <v>24.649159957607793</v>
      </c>
      <c r="E27" s="1">
        <f t="shared" si="0"/>
        <v>14</v>
      </c>
    </row>
    <row r="28" spans="1:5" x14ac:dyDescent="0.2">
      <c r="A28" t="s">
        <v>32</v>
      </c>
      <c r="B28">
        <v>1.1694</v>
      </c>
      <c r="C28" s="1" t="s">
        <v>4</v>
      </c>
      <c r="D28" s="5">
        <f t="shared" si="1"/>
        <v>19.905205202973935</v>
      </c>
      <c r="E28" s="1">
        <f t="shared" si="0"/>
        <v>17</v>
      </c>
    </row>
    <row r="29" spans="1:5" x14ac:dyDescent="0.2">
      <c r="A29" t="s">
        <v>33</v>
      </c>
      <c r="B29">
        <v>1.0461</v>
      </c>
      <c r="C29" s="1" t="s">
        <v>4</v>
      </c>
      <c r="D29" s="5">
        <f t="shared" si="1"/>
        <v>17.806426511741947</v>
      </c>
      <c r="E29" s="1">
        <f t="shared" si="0"/>
        <v>21</v>
      </c>
    </row>
    <row r="30" spans="1:5" x14ac:dyDescent="0.2">
      <c r="A30" t="s">
        <v>34</v>
      </c>
      <c r="B30">
        <v>1.7744</v>
      </c>
      <c r="C30" s="1" t="s">
        <v>4</v>
      </c>
      <c r="D30" s="5">
        <f t="shared" si="1"/>
        <v>30.203348821752137</v>
      </c>
      <c r="E30" s="1">
        <f t="shared" si="0"/>
        <v>11</v>
      </c>
    </row>
    <row r="31" spans="1:5" x14ac:dyDescent="0.2">
      <c r="A31" t="s">
        <v>35</v>
      </c>
      <c r="B31">
        <v>3.6120999999999999</v>
      </c>
      <c r="C31" s="1" t="s">
        <v>4</v>
      </c>
      <c r="D31" s="5">
        <f t="shared" si="1"/>
        <v>61.484172835353299</v>
      </c>
      <c r="E31" s="1">
        <f t="shared" si="0"/>
        <v>4</v>
      </c>
    </row>
    <row r="32" spans="1:5" x14ac:dyDescent="0.2">
      <c r="D32" s="5"/>
    </row>
    <row r="33" spans="1:4" x14ac:dyDescent="0.2">
      <c r="C33" s="1" t="s">
        <v>4</v>
      </c>
      <c r="D33" s="5"/>
    </row>
    <row r="34" spans="1:4" x14ac:dyDescent="0.2">
      <c r="A34" t="s">
        <v>45</v>
      </c>
      <c r="C34" s="1" t="s">
        <v>4</v>
      </c>
      <c r="D34" s="5"/>
    </row>
    <row r="35" spans="1:4" x14ac:dyDescent="0.2">
      <c r="A35" t="s">
        <v>46</v>
      </c>
    </row>
    <row r="36" spans="1:4" x14ac:dyDescent="0.2">
      <c r="A36" t="s">
        <v>47</v>
      </c>
    </row>
    <row r="37" spans="1:4" x14ac:dyDescent="0.2">
      <c r="A37" t="s">
        <v>48</v>
      </c>
    </row>
    <row r="38" spans="1:4" x14ac:dyDescent="0.2">
      <c r="A38" t="s">
        <v>49</v>
      </c>
    </row>
    <row r="39" spans="1:4" x14ac:dyDescent="0.2">
      <c r="A39" t="s">
        <v>50</v>
      </c>
    </row>
    <row r="40" spans="1:4" x14ac:dyDescent="0.2">
      <c r="A40" t="s">
        <v>51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45"/>
  <sheetViews>
    <sheetView workbookViewId="0">
      <selection activeCell="C1" sqref="C1:G1048576"/>
    </sheetView>
  </sheetViews>
  <sheetFormatPr baseColWidth="10" defaultRowHeight="12.75" x14ac:dyDescent="0.2"/>
  <cols>
    <col min="1" max="2" width="9.140625" customWidth="1"/>
    <col min="3" max="3" width="9.140625" style="1" customWidth="1"/>
    <col min="4" max="4" width="17.7109375" style="1" customWidth="1"/>
    <col min="5" max="7" width="9.140625" style="1" customWidth="1"/>
    <col min="8" max="206" width="9.140625" customWidth="1"/>
  </cols>
  <sheetData>
    <row r="1" spans="1:7" x14ac:dyDescent="0.2">
      <c r="A1" t="s">
        <v>59</v>
      </c>
    </row>
    <row r="2" spans="1:7" x14ac:dyDescent="0.2">
      <c r="A2" t="s">
        <v>60</v>
      </c>
    </row>
    <row r="3" spans="1:7" x14ac:dyDescent="0.2">
      <c r="A3" t="s">
        <v>61</v>
      </c>
    </row>
    <row r="4" spans="1:7" x14ac:dyDescent="0.2">
      <c r="A4" t="s">
        <v>3</v>
      </c>
      <c r="B4" t="s">
        <v>5</v>
      </c>
      <c r="C4" s="2" t="s">
        <v>95</v>
      </c>
      <c r="D4" s="4" t="s">
        <v>89</v>
      </c>
      <c r="E4" s="4" t="s">
        <v>92</v>
      </c>
      <c r="G4" s="2" t="s">
        <v>89</v>
      </c>
    </row>
    <row r="5" spans="1:7" x14ac:dyDescent="0.2">
      <c r="A5" t="s">
        <v>8</v>
      </c>
      <c r="B5">
        <v>81.75</v>
      </c>
      <c r="C5" s="4" t="s">
        <v>88</v>
      </c>
      <c r="D5" s="5">
        <f>100-$C$16*B5</f>
        <v>70.732689661345006</v>
      </c>
      <c r="E5" s="1">
        <f>+RANK(D5,$D$5:$D$36)</f>
        <v>15</v>
      </c>
      <c r="G5" s="2" t="s">
        <v>88</v>
      </c>
    </row>
    <row r="6" spans="1:7" x14ac:dyDescent="0.2">
      <c r="A6" t="s">
        <v>9</v>
      </c>
      <c r="B6">
        <v>59.42</v>
      </c>
      <c r="C6" s="1">
        <f>+MAX($B$5:$B$36)</f>
        <v>144.44999999999999</v>
      </c>
      <c r="D6" s="5">
        <f t="shared" ref="D6:D36" si="0">100-$C$16*B6</f>
        <v>78.727051005224709</v>
      </c>
      <c r="E6" s="1">
        <f t="shared" ref="E6:E36" si="1">+RANK(D6,$D$5:$D$36)</f>
        <v>6</v>
      </c>
      <c r="G6" s="6">
        <f>+MAX(D5:D37)</f>
        <v>84.967163778347114</v>
      </c>
    </row>
    <row r="7" spans="1:7" x14ac:dyDescent="0.2">
      <c r="A7" t="s">
        <v>10</v>
      </c>
      <c r="B7">
        <v>64.900000000000006</v>
      </c>
      <c r="C7" s="2" t="s">
        <v>94</v>
      </c>
      <c r="D7" s="5">
        <f t="shared" si="0"/>
        <v>76.765156685275727</v>
      </c>
      <c r="E7" s="1">
        <f t="shared" si="1"/>
        <v>7</v>
      </c>
      <c r="G7" s="2" t="s">
        <v>93</v>
      </c>
    </row>
    <row r="8" spans="1:7" x14ac:dyDescent="0.2">
      <c r="A8" t="s">
        <v>11</v>
      </c>
      <c r="B8">
        <v>70.709999999999994</v>
      </c>
      <c r="C8" s="8">
        <f>+AVERAGE(B5:B36)</f>
        <v>83.796562500000022</v>
      </c>
      <c r="D8" s="5">
        <f t="shared" si="0"/>
        <v>74.685119094234935</v>
      </c>
      <c r="E8" s="1">
        <f t="shared" si="1"/>
        <v>10</v>
      </c>
      <c r="G8" s="6">
        <f>+AVERAGE(D5:D36)</f>
        <v>70</v>
      </c>
    </row>
    <row r="9" spans="1:7" x14ac:dyDescent="0.2">
      <c r="A9" t="s">
        <v>12</v>
      </c>
      <c r="B9">
        <v>73.36</v>
      </c>
      <c r="D9" s="5">
        <f t="shared" si="0"/>
        <v>73.736392826376388</v>
      </c>
      <c r="E9" s="1">
        <f t="shared" si="1"/>
        <v>11</v>
      </c>
    </row>
    <row r="10" spans="1:7" x14ac:dyDescent="0.2">
      <c r="A10" t="s">
        <v>13</v>
      </c>
      <c r="B10">
        <v>44.72</v>
      </c>
      <c r="D10" s="5">
        <f t="shared" si="0"/>
        <v>83.989796717496617</v>
      </c>
      <c r="E10" s="1">
        <f t="shared" si="1"/>
        <v>3</v>
      </c>
    </row>
    <row r="11" spans="1:7" x14ac:dyDescent="0.2">
      <c r="A11" t="s">
        <v>14</v>
      </c>
      <c r="B11">
        <v>109.17</v>
      </c>
      <c r="D11" s="5">
        <f t="shared" si="0"/>
        <v>60.916057863352101</v>
      </c>
      <c r="E11" s="1">
        <f t="shared" si="1"/>
        <v>28</v>
      </c>
    </row>
    <row r="12" spans="1:7" x14ac:dyDescent="0.2">
      <c r="A12" t="s">
        <v>15</v>
      </c>
      <c r="B12">
        <v>93.4</v>
      </c>
      <c r="D12" s="5">
        <f t="shared" si="0"/>
        <v>66.561874181891426</v>
      </c>
      <c r="E12" s="1">
        <f t="shared" si="1"/>
        <v>24</v>
      </c>
    </row>
    <row r="13" spans="1:7" x14ac:dyDescent="0.2">
      <c r="A13" t="s">
        <v>16</v>
      </c>
      <c r="B13">
        <v>119.41</v>
      </c>
      <c r="C13" s="2" t="s">
        <v>90</v>
      </c>
      <c r="D13" s="5">
        <f t="shared" si="0"/>
        <v>57.250036360381742</v>
      </c>
      <c r="E13" s="1">
        <f t="shared" si="1"/>
        <v>30</v>
      </c>
    </row>
    <row r="14" spans="1:7" x14ac:dyDescent="0.2">
      <c r="A14" t="s">
        <v>17</v>
      </c>
      <c r="B14">
        <v>85.4</v>
      </c>
      <c r="C14" s="9">
        <v>30</v>
      </c>
      <c r="D14" s="5">
        <f t="shared" si="0"/>
        <v>69.425953481087021</v>
      </c>
      <c r="E14" s="1">
        <f t="shared" si="1"/>
        <v>18</v>
      </c>
    </row>
    <row r="15" spans="1:7" x14ac:dyDescent="0.2">
      <c r="A15" t="s">
        <v>18</v>
      </c>
      <c r="B15">
        <v>75.38</v>
      </c>
      <c r="C15" s="2" t="s">
        <v>91</v>
      </c>
      <c r="D15" s="5">
        <f t="shared" si="0"/>
        <v>73.013212803329509</v>
      </c>
      <c r="E15" s="1">
        <f t="shared" si="1"/>
        <v>12</v>
      </c>
    </row>
    <row r="16" spans="1:7" x14ac:dyDescent="0.2">
      <c r="A16" t="s">
        <v>19</v>
      </c>
      <c r="B16">
        <v>84.48</v>
      </c>
      <c r="C16" s="7">
        <f>+C14/C8</f>
        <v>0.35800991239944946</v>
      </c>
      <c r="D16" s="5">
        <f t="shared" si="0"/>
        <v>69.755322600494509</v>
      </c>
      <c r="E16" s="1">
        <f t="shared" si="1"/>
        <v>17</v>
      </c>
    </row>
    <row r="17" spans="1:5" x14ac:dyDescent="0.2">
      <c r="A17" t="s">
        <v>20</v>
      </c>
      <c r="B17">
        <v>144.44999999999999</v>
      </c>
      <c r="C17" s="1" t="s">
        <v>4</v>
      </c>
      <c r="D17" s="5">
        <f t="shared" si="0"/>
        <v>48.285468153899529</v>
      </c>
      <c r="E17" s="1">
        <f t="shared" si="1"/>
        <v>32</v>
      </c>
    </row>
    <row r="18" spans="1:5" x14ac:dyDescent="0.2">
      <c r="A18" t="s">
        <v>21</v>
      </c>
      <c r="B18">
        <v>44.12</v>
      </c>
      <c r="C18" s="1" t="s">
        <v>4</v>
      </c>
      <c r="D18" s="5">
        <f t="shared" si="0"/>
        <v>84.204602664936289</v>
      </c>
      <c r="E18" s="1">
        <f t="shared" si="1"/>
        <v>2</v>
      </c>
    </row>
    <row r="19" spans="1:5" x14ac:dyDescent="0.2">
      <c r="A19" t="s">
        <v>22</v>
      </c>
      <c r="B19">
        <v>41.99</v>
      </c>
      <c r="C19" s="1" t="s">
        <v>4</v>
      </c>
      <c r="D19" s="5">
        <f t="shared" si="0"/>
        <v>84.967163778347114</v>
      </c>
      <c r="E19" s="1">
        <f t="shared" si="1"/>
        <v>1</v>
      </c>
    </row>
    <row r="20" spans="1:5" x14ac:dyDescent="0.2">
      <c r="A20" t="s">
        <v>23</v>
      </c>
      <c r="B20">
        <v>88.93</v>
      </c>
      <c r="C20" s="1" t="s">
        <v>4</v>
      </c>
      <c r="D20" s="5">
        <f t="shared" si="0"/>
        <v>68.162178490316961</v>
      </c>
      <c r="E20" s="1">
        <f t="shared" si="1"/>
        <v>20</v>
      </c>
    </row>
    <row r="21" spans="1:5" x14ac:dyDescent="0.2">
      <c r="A21" t="s">
        <v>24</v>
      </c>
      <c r="B21">
        <v>65.3</v>
      </c>
      <c r="C21" s="1" t="s">
        <v>4</v>
      </c>
      <c r="D21" s="5">
        <f t="shared" si="0"/>
        <v>76.62195272031596</v>
      </c>
      <c r="E21" s="1">
        <f t="shared" si="1"/>
        <v>8</v>
      </c>
    </row>
    <row r="22" spans="1:5" x14ac:dyDescent="0.2">
      <c r="A22" t="s">
        <v>25</v>
      </c>
      <c r="B22">
        <v>99.23</v>
      </c>
      <c r="C22" s="1" t="s">
        <v>4</v>
      </c>
      <c r="D22" s="5">
        <f t="shared" si="0"/>
        <v>64.474676392602632</v>
      </c>
      <c r="E22" s="1">
        <f t="shared" si="1"/>
        <v>25</v>
      </c>
    </row>
    <row r="23" spans="1:5" x14ac:dyDescent="0.2">
      <c r="A23" t="s">
        <v>26</v>
      </c>
      <c r="B23">
        <v>91.44</v>
      </c>
      <c r="C23" s="1" t="s">
        <v>4</v>
      </c>
      <c r="D23" s="5">
        <f t="shared" si="0"/>
        <v>67.263573610194342</v>
      </c>
      <c r="E23" s="1">
        <f t="shared" si="1"/>
        <v>22</v>
      </c>
    </row>
    <row r="24" spans="1:5" x14ac:dyDescent="0.2">
      <c r="A24" t="s">
        <v>27</v>
      </c>
      <c r="B24">
        <v>101.63</v>
      </c>
      <c r="C24" s="1" t="s">
        <v>4</v>
      </c>
      <c r="D24" s="5">
        <f t="shared" si="0"/>
        <v>63.615452602843952</v>
      </c>
      <c r="E24" s="1">
        <f t="shared" si="1"/>
        <v>26</v>
      </c>
    </row>
    <row r="25" spans="1:5" x14ac:dyDescent="0.2">
      <c r="A25" t="s">
        <v>28</v>
      </c>
      <c r="B25">
        <v>82.76</v>
      </c>
      <c r="C25" s="1" t="s">
        <v>4</v>
      </c>
      <c r="D25" s="5">
        <f t="shared" si="0"/>
        <v>70.371099649821559</v>
      </c>
      <c r="E25" s="1">
        <f t="shared" si="1"/>
        <v>16</v>
      </c>
    </row>
    <row r="26" spans="1:5" x14ac:dyDescent="0.2">
      <c r="A26" t="s">
        <v>29</v>
      </c>
      <c r="B26">
        <v>117.92</v>
      </c>
      <c r="C26" s="1" t="s">
        <v>4</v>
      </c>
      <c r="D26" s="5">
        <f t="shared" si="0"/>
        <v>57.78347112985692</v>
      </c>
      <c r="E26" s="1">
        <f t="shared" si="1"/>
        <v>29</v>
      </c>
    </row>
    <row r="27" spans="1:5" x14ac:dyDescent="0.2">
      <c r="A27" t="s">
        <v>30</v>
      </c>
      <c r="B27">
        <v>47.68</v>
      </c>
      <c r="C27" s="1" t="s">
        <v>4</v>
      </c>
      <c r="D27" s="5">
        <f t="shared" si="0"/>
        <v>82.930087376794248</v>
      </c>
      <c r="E27" s="1">
        <f t="shared" si="1"/>
        <v>4</v>
      </c>
    </row>
    <row r="28" spans="1:5" x14ac:dyDescent="0.2">
      <c r="A28" t="s">
        <v>31</v>
      </c>
      <c r="B28">
        <v>90.68</v>
      </c>
      <c r="C28" s="1" t="s">
        <v>4</v>
      </c>
      <c r="D28" s="5">
        <f t="shared" si="0"/>
        <v>67.535661143617915</v>
      </c>
      <c r="E28" s="1">
        <f t="shared" si="1"/>
        <v>21</v>
      </c>
    </row>
    <row r="29" spans="1:5" x14ac:dyDescent="0.2">
      <c r="A29" t="s">
        <v>32</v>
      </c>
      <c r="B29">
        <v>55.57</v>
      </c>
      <c r="C29" s="1" t="s">
        <v>4</v>
      </c>
      <c r="D29" s="5">
        <f t="shared" si="0"/>
        <v>80.105389167962585</v>
      </c>
      <c r="E29" s="1">
        <f t="shared" si="1"/>
        <v>5</v>
      </c>
    </row>
    <row r="30" spans="1:5" x14ac:dyDescent="0.2">
      <c r="A30" t="s">
        <v>33</v>
      </c>
      <c r="B30">
        <v>79.58</v>
      </c>
      <c r="C30" s="1" t="s">
        <v>4</v>
      </c>
      <c r="D30" s="5">
        <f t="shared" si="0"/>
        <v>71.509571171251821</v>
      </c>
      <c r="E30" s="1">
        <f t="shared" si="1"/>
        <v>14</v>
      </c>
    </row>
    <row r="31" spans="1:5" x14ac:dyDescent="0.2">
      <c r="A31" t="s">
        <v>34</v>
      </c>
      <c r="B31">
        <v>76.569999999999993</v>
      </c>
      <c r="C31" s="1" t="s">
        <v>4</v>
      </c>
      <c r="D31" s="5">
        <f t="shared" si="0"/>
        <v>72.587181007574159</v>
      </c>
      <c r="E31" s="1">
        <f t="shared" si="1"/>
        <v>13</v>
      </c>
    </row>
    <row r="32" spans="1:5" x14ac:dyDescent="0.2">
      <c r="A32" t="s">
        <v>35</v>
      </c>
      <c r="B32">
        <v>66.36</v>
      </c>
      <c r="C32" s="1" t="s">
        <v>4</v>
      </c>
      <c r="D32" s="5">
        <f t="shared" si="0"/>
        <v>76.24246221317253</v>
      </c>
      <c r="E32" s="1">
        <f t="shared" si="1"/>
        <v>9</v>
      </c>
    </row>
    <row r="33" spans="1:5" x14ac:dyDescent="0.2">
      <c r="A33" t="s">
        <v>36</v>
      </c>
      <c r="B33">
        <v>138.55000000000001</v>
      </c>
      <c r="C33" s="1" t="s">
        <v>4</v>
      </c>
      <c r="D33" s="5">
        <f t="shared" si="0"/>
        <v>50.397726637056273</v>
      </c>
      <c r="E33" s="1">
        <f t="shared" si="1"/>
        <v>31</v>
      </c>
    </row>
    <row r="34" spans="1:5" x14ac:dyDescent="0.2">
      <c r="A34" t="s">
        <v>37</v>
      </c>
      <c r="B34">
        <v>87.35</v>
      </c>
      <c r="C34" s="1" t="s">
        <v>4</v>
      </c>
      <c r="D34" s="5">
        <f t="shared" si="0"/>
        <v>68.727834151908098</v>
      </c>
      <c r="E34" s="1">
        <f t="shared" si="1"/>
        <v>19</v>
      </c>
    </row>
    <row r="35" spans="1:5" x14ac:dyDescent="0.2">
      <c r="A35" t="s">
        <v>38</v>
      </c>
      <c r="B35">
        <v>105.9</v>
      </c>
      <c r="C35" s="1" t="s">
        <v>4</v>
      </c>
      <c r="D35" s="5">
        <f t="shared" si="0"/>
        <v>62.0867502768983</v>
      </c>
      <c r="E35" s="1">
        <f t="shared" si="1"/>
        <v>27</v>
      </c>
    </row>
    <row r="36" spans="1:5" x14ac:dyDescent="0.2">
      <c r="A36" t="s">
        <v>39</v>
      </c>
      <c r="B36">
        <v>93.38</v>
      </c>
      <c r="D36" s="5">
        <f t="shared" si="0"/>
        <v>66.569034380139414</v>
      </c>
      <c r="E36" s="1">
        <f t="shared" si="1"/>
        <v>23</v>
      </c>
    </row>
    <row r="37" spans="1:5" x14ac:dyDescent="0.2">
      <c r="D37" s="5"/>
    </row>
    <row r="38" spans="1:5" x14ac:dyDescent="0.2">
      <c r="C38" s="1" t="s">
        <v>4</v>
      </c>
      <c r="D38" s="5"/>
    </row>
    <row r="39" spans="1:5" x14ac:dyDescent="0.2">
      <c r="A39" t="s">
        <v>45</v>
      </c>
      <c r="C39" s="1" t="s">
        <v>4</v>
      </c>
      <c r="D39" s="5"/>
    </row>
    <row r="40" spans="1:5" x14ac:dyDescent="0.2">
      <c r="A40" t="s">
        <v>46</v>
      </c>
    </row>
    <row r="41" spans="1:5" x14ac:dyDescent="0.2">
      <c r="A41" t="s">
        <v>47</v>
      </c>
    </row>
    <row r="42" spans="1:5" x14ac:dyDescent="0.2">
      <c r="A42" t="s">
        <v>48</v>
      </c>
    </row>
    <row r="43" spans="1:5" x14ac:dyDescent="0.2">
      <c r="A43" t="s">
        <v>49</v>
      </c>
    </row>
    <row r="44" spans="1:5" x14ac:dyDescent="0.2">
      <c r="A44" t="s">
        <v>50</v>
      </c>
    </row>
    <row r="45" spans="1:5" x14ac:dyDescent="0.2">
      <c r="A45" t="s">
        <v>51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47"/>
  <sheetViews>
    <sheetView workbookViewId="0">
      <selection activeCell="K14" sqref="J14:K14"/>
    </sheetView>
  </sheetViews>
  <sheetFormatPr baseColWidth="10" defaultRowHeight="12.75" x14ac:dyDescent="0.2"/>
  <cols>
    <col min="1" max="2" width="9.140625" customWidth="1"/>
    <col min="3" max="3" width="9.140625" style="1" customWidth="1"/>
    <col min="4" max="4" width="17.7109375" style="1" customWidth="1"/>
    <col min="5" max="7" width="9.140625" style="1" customWidth="1"/>
    <col min="8" max="230" width="9.140625" customWidth="1"/>
  </cols>
  <sheetData>
    <row r="1" spans="1:7" x14ac:dyDescent="0.2">
      <c r="A1" t="s">
        <v>53</v>
      </c>
    </row>
    <row r="2" spans="1:7" x14ac:dyDescent="0.2">
      <c r="A2" t="s">
        <v>54</v>
      </c>
    </row>
    <row r="3" spans="1:7" x14ac:dyDescent="0.2">
      <c r="A3" t="s">
        <v>55</v>
      </c>
    </row>
    <row r="4" spans="1:7" x14ac:dyDescent="0.2">
      <c r="A4" t="s">
        <v>3</v>
      </c>
      <c r="B4" t="s">
        <v>56</v>
      </c>
      <c r="C4" s="2" t="s">
        <v>95</v>
      </c>
      <c r="D4" s="4" t="s">
        <v>89</v>
      </c>
      <c r="E4" s="4" t="s">
        <v>92</v>
      </c>
      <c r="G4" s="2" t="s">
        <v>89</v>
      </c>
    </row>
    <row r="5" spans="1:7" x14ac:dyDescent="0.2">
      <c r="A5" t="s">
        <v>8</v>
      </c>
      <c r="B5">
        <v>20.7</v>
      </c>
      <c r="C5" s="4" t="s">
        <v>88</v>
      </c>
      <c r="D5" s="5">
        <f>100-$C$16*B5</f>
        <v>73.616569304301649</v>
      </c>
      <c r="E5" s="1">
        <f>+RANK(D5,$D$5:$D$36)</f>
        <v>16</v>
      </c>
      <c r="G5" s="2" t="s">
        <v>88</v>
      </c>
    </row>
    <row r="6" spans="1:7" x14ac:dyDescent="0.2">
      <c r="A6" t="s">
        <v>9</v>
      </c>
      <c r="B6">
        <v>40.4</v>
      </c>
      <c r="C6" s="1">
        <f>+MAX($B$5:$B$36)</f>
        <v>41.6</v>
      </c>
      <c r="D6" s="5">
        <f t="shared" ref="D6:D36" si="0">100-$C$16*B6</f>
        <v>48.507700477960697</v>
      </c>
      <c r="E6" s="1">
        <f t="shared" ref="E6:E36" si="1">+RANK(D6,$D$5:$D$36)</f>
        <v>31</v>
      </c>
      <c r="G6" s="6">
        <f>+MAX(D5:D37)</f>
        <v>83.430695698353688</v>
      </c>
    </row>
    <row r="7" spans="1:7" x14ac:dyDescent="0.2">
      <c r="A7" t="s">
        <v>10</v>
      </c>
      <c r="B7">
        <v>13.3</v>
      </c>
      <c r="C7" s="2" t="s">
        <v>94</v>
      </c>
      <c r="D7" s="5">
        <f t="shared" si="0"/>
        <v>83.048327137546465</v>
      </c>
      <c r="E7" s="1">
        <f t="shared" si="1"/>
        <v>2</v>
      </c>
      <c r="G7" s="2" t="s">
        <v>93</v>
      </c>
    </row>
    <row r="8" spans="1:7" x14ac:dyDescent="0.2">
      <c r="A8" t="s">
        <v>11</v>
      </c>
      <c r="B8">
        <v>16.7</v>
      </c>
      <c r="C8" s="8">
        <f>+AVERAGE(B5:B36)</f>
        <v>23.537499999999998</v>
      </c>
      <c r="D8" s="5">
        <f t="shared" si="0"/>
        <v>78.714816781731287</v>
      </c>
      <c r="E8" s="1">
        <f t="shared" si="1"/>
        <v>5</v>
      </c>
      <c r="G8" s="6">
        <f>+AVERAGE(D5:D36)</f>
        <v>69.999999999999986</v>
      </c>
    </row>
    <row r="9" spans="1:7" x14ac:dyDescent="0.2">
      <c r="A9" t="s">
        <v>12</v>
      </c>
      <c r="B9">
        <v>19.7</v>
      </c>
      <c r="D9" s="5">
        <f t="shared" si="0"/>
        <v>74.891131173659048</v>
      </c>
      <c r="E9" s="1">
        <f t="shared" si="1"/>
        <v>14</v>
      </c>
    </row>
    <row r="10" spans="1:7" x14ac:dyDescent="0.2">
      <c r="A10" t="s">
        <v>13</v>
      </c>
      <c r="B10">
        <v>24.4</v>
      </c>
      <c r="D10" s="5">
        <f t="shared" si="0"/>
        <v>68.900690387679234</v>
      </c>
      <c r="E10" s="1">
        <f t="shared" si="1"/>
        <v>19</v>
      </c>
    </row>
    <row r="11" spans="1:7" x14ac:dyDescent="0.2">
      <c r="A11" t="s">
        <v>14</v>
      </c>
      <c r="B11" s="1">
        <v>26</v>
      </c>
      <c r="D11" s="5">
        <f t="shared" si="0"/>
        <v>66.861391396707376</v>
      </c>
      <c r="E11" s="1">
        <f t="shared" si="1"/>
        <v>21</v>
      </c>
    </row>
    <row r="12" spans="1:7" x14ac:dyDescent="0.2">
      <c r="A12" t="s">
        <v>15</v>
      </c>
      <c r="B12">
        <v>35.6</v>
      </c>
      <c r="D12" s="5">
        <f t="shared" si="0"/>
        <v>54.625597450876256</v>
      </c>
      <c r="E12" s="1">
        <f t="shared" si="1"/>
        <v>29</v>
      </c>
    </row>
    <row r="13" spans="1:7" x14ac:dyDescent="0.2">
      <c r="A13" t="s">
        <v>16</v>
      </c>
      <c r="B13">
        <v>27.9</v>
      </c>
      <c r="C13" s="2" t="s">
        <v>90</v>
      </c>
      <c r="D13" s="5">
        <f t="shared" si="0"/>
        <v>64.439723844928295</v>
      </c>
      <c r="E13" s="1">
        <f t="shared" si="1"/>
        <v>24</v>
      </c>
    </row>
    <row r="14" spans="1:7" x14ac:dyDescent="0.2">
      <c r="A14" t="s">
        <v>17</v>
      </c>
      <c r="B14">
        <v>18.2</v>
      </c>
      <c r="C14" s="9">
        <v>30</v>
      </c>
      <c r="D14" s="5">
        <f t="shared" si="0"/>
        <v>76.80297397769516</v>
      </c>
      <c r="E14" s="1">
        <f t="shared" si="1"/>
        <v>10</v>
      </c>
    </row>
    <row r="15" spans="1:7" x14ac:dyDescent="0.2">
      <c r="A15" t="s">
        <v>18</v>
      </c>
      <c r="B15">
        <v>28.5</v>
      </c>
      <c r="C15" s="2" t="s">
        <v>91</v>
      </c>
      <c r="D15" s="5">
        <f t="shared" si="0"/>
        <v>63.674986723313857</v>
      </c>
      <c r="E15" s="1">
        <f t="shared" si="1"/>
        <v>25</v>
      </c>
    </row>
    <row r="16" spans="1:7" x14ac:dyDescent="0.2">
      <c r="A16" t="s">
        <v>19</v>
      </c>
      <c r="B16" s="1">
        <v>28.7</v>
      </c>
      <c r="C16" s="7">
        <f>+C14/C8</f>
        <v>1.2745618693574086</v>
      </c>
      <c r="D16" s="5">
        <f t="shared" si="0"/>
        <v>63.420074349442373</v>
      </c>
      <c r="E16" s="1">
        <f t="shared" si="1"/>
        <v>27</v>
      </c>
    </row>
    <row r="17" spans="1:5" x14ac:dyDescent="0.2">
      <c r="A17" t="s">
        <v>20</v>
      </c>
      <c r="B17">
        <v>27.7</v>
      </c>
      <c r="C17" s="1" t="s">
        <v>4</v>
      </c>
      <c r="D17" s="5">
        <f t="shared" si="0"/>
        <v>64.694636218799786</v>
      </c>
      <c r="E17" s="1">
        <f t="shared" si="1"/>
        <v>23</v>
      </c>
    </row>
    <row r="18" spans="1:5" x14ac:dyDescent="0.2">
      <c r="A18" t="s">
        <v>21</v>
      </c>
      <c r="B18">
        <v>28.5</v>
      </c>
      <c r="C18" s="1" t="s">
        <v>4</v>
      </c>
      <c r="D18" s="5">
        <f t="shared" si="0"/>
        <v>63.674986723313857</v>
      </c>
      <c r="E18" s="1">
        <f t="shared" si="1"/>
        <v>25</v>
      </c>
    </row>
    <row r="19" spans="1:5" x14ac:dyDescent="0.2">
      <c r="A19" t="s">
        <v>22</v>
      </c>
      <c r="B19">
        <v>30.1</v>
      </c>
      <c r="C19" s="1" t="s">
        <v>4</v>
      </c>
      <c r="D19" s="5">
        <f t="shared" si="0"/>
        <v>61.635687732341999</v>
      </c>
      <c r="E19" s="1">
        <f t="shared" si="1"/>
        <v>28</v>
      </c>
    </row>
    <row r="20" spans="1:5" x14ac:dyDescent="0.2">
      <c r="A20" t="s">
        <v>23</v>
      </c>
      <c r="B20" s="1">
        <v>18.5</v>
      </c>
      <c r="C20" s="1" t="s">
        <v>4</v>
      </c>
      <c r="D20" s="5">
        <f t="shared" si="0"/>
        <v>76.420605416887938</v>
      </c>
      <c r="E20" s="1">
        <f t="shared" si="1"/>
        <v>13</v>
      </c>
    </row>
    <row r="21" spans="1:5" x14ac:dyDescent="0.2">
      <c r="A21" t="s">
        <v>24</v>
      </c>
      <c r="B21">
        <v>26.3</v>
      </c>
      <c r="C21" s="1" t="s">
        <v>4</v>
      </c>
      <c r="D21" s="5">
        <f t="shared" si="0"/>
        <v>66.479022835900153</v>
      </c>
      <c r="E21" s="1">
        <f t="shared" si="1"/>
        <v>22</v>
      </c>
    </row>
    <row r="22" spans="1:5" x14ac:dyDescent="0.2">
      <c r="A22" t="s">
        <v>25</v>
      </c>
      <c r="B22">
        <v>20.100000000000001</v>
      </c>
      <c r="C22" s="1" t="s">
        <v>4</v>
      </c>
      <c r="D22" s="5">
        <f t="shared" si="0"/>
        <v>74.38130642591608</v>
      </c>
      <c r="E22" s="1">
        <f t="shared" si="1"/>
        <v>15</v>
      </c>
    </row>
    <row r="23" spans="1:5" x14ac:dyDescent="0.2">
      <c r="A23" t="s">
        <v>26</v>
      </c>
      <c r="B23">
        <v>16.8</v>
      </c>
      <c r="C23" s="1" t="s">
        <v>4</v>
      </c>
      <c r="D23" s="5">
        <f t="shared" si="0"/>
        <v>78.587360594795541</v>
      </c>
      <c r="E23" s="1">
        <f t="shared" si="1"/>
        <v>6</v>
      </c>
    </row>
    <row r="24" spans="1:5" x14ac:dyDescent="0.2">
      <c r="A24" t="s">
        <v>27</v>
      </c>
      <c r="B24">
        <v>18</v>
      </c>
      <c r="C24" s="1" t="s">
        <v>4</v>
      </c>
      <c r="D24" s="5">
        <f t="shared" si="0"/>
        <v>77.057886351566651</v>
      </c>
      <c r="E24" s="1">
        <f t="shared" si="1"/>
        <v>8</v>
      </c>
    </row>
    <row r="25" spans="1:5" x14ac:dyDescent="0.2">
      <c r="A25" t="s">
        <v>28</v>
      </c>
      <c r="B25">
        <v>21.9</v>
      </c>
      <c r="C25" s="1" t="s">
        <v>4</v>
      </c>
      <c r="D25" s="5">
        <f t="shared" si="0"/>
        <v>72.087095061072759</v>
      </c>
      <c r="E25" s="1">
        <f t="shared" si="1"/>
        <v>17</v>
      </c>
    </row>
    <row r="26" spans="1:5" x14ac:dyDescent="0.2">
      <c r="A26" t="s">
        <v>29</v>
      </c>
      <c r="B26">
        <v>25.1</v>
      </c>
      <c r="C26" s="1" t="s">
        <v>4</v>
      </c>
      <c r="D26" s="5">
        <f t="shared" si="0"/>
        <v>68.008497079129043</v>
      </c>
      <c r="E26" s="1">
        <f t="shared" si="1"/>
        <v>20</v>
      </c>
    </row>
    <row r="27" spans="1:5" x14ac:dyDescent="0.2">
      <c r="A27" t="s">
        <v>30</v>
      </c>
      <c r="B27">
        <v>38.799999999999997</v>
      </c>
      <c r="C27" s="1" t="s">
        <v>4</v>
      </c>
      <c r="D27" s="5">
        <f t="shared" si="0"/>
        <v>50.546999468932555</v>
      </c>
      <c r="E27" s="1">
        <f t="shared" si="1"/>
        <v>30</v>
      </c>
    </row>
    <row r="28" spans="1:5" x14ac:dyDescent="0.2">
      <c r="A28" t="s">
        <v>31</v>
      </c>
      <c r="B28">
        <v>18.399999999999999</v>
      </c>
      <c r="C28" s="1" t="s">
        <v>4</v>
      </c>
      <c r="D28" s="5">
        <f t="shared" si="0"/>
        <v>76.548061603823683</v>
      </c>
      <c r="E28" s="1">
        <f t="shared" si="1"/>
        <v>12</v>
      </c>
    </row>
    <row r="29" spans="1:5" x14ac:dyDescent="0.2">
      <c r="A29" t="s">
        <v>32</v>
      </c>
      <c r="B29">
        <v>18.100000000000001</v>
      </c>
      <c r="C29" s="1" t="s">
        <v>4</v>
      </c>
      <c r="D29" s="5">
        <f t="shared" si="0"/>
        <v>76.930430164630906</v>
      </c>
      <c r="E29" s="1">
        <f t="shared" si="1"/>
        <v>9</v>
      </c>
    </row>
    <row r="30" spans="1:5" x14ac:dyDescent="0.2">
      <c r="A30" t="s">
        <v>33</v>
      </c>
      <c r="B30">
        <v>16.600000000000001</v>
      </c>
      <c r="C30" s="1" t="s">
        <v>4</v>
      </c>
      <c r="D30" s="5">
        <f t="shared" si="0"/>
        <v>78.842272968667018</v>
      </c>
      <c r="E30" s="1">
        <f t="shared" si="1"/>
        <v>4</v>
      </c>
    </row>
    <row r="31" spans="1:5" x14ac:dyDescent="0.2">
      <c r="A31" t="s">
        <v>34</v>
      </c>
      <c r="B31">
        <v>18.3</v>
      </c>
      <c r="C31" s="1" t="s">
        <v>4</v>
      </c>
      <c r="D31" s="5">
        <f t="shared" si="0"/>
        <v>76.675517790759415</v>
      </c>
      <c r="E31" s="1">
        <f t="shared" si="1"/>
        <v>11</v>
      </c>
    </row>
    <row r="32" spans="1:5" x14ac:dyDescent="0.2">
      <c r="A32" t="s">
        <v>35</v>
      </c>
      <c r="B32">
        <v>22.2</v>
      </c>
      <c r="C32" s="1" t="s">
        <v>4</v>
      </c>
      <c r="D32" s="5">
        <f t="shared" si="0"/>
        <v>71.704726500265537</v>
      </c>
      <c r="E32" s="1">
        <f t="shared" si="1"/>
        <v>18</v>
      </c>
    </row>
    <row r="33" spans="1:5" x14ac:dyDescent="0.2">
      <c r="A33" t="s">
        <v>36</v>
      </c>
      <c r="B33" s="1">
        <v>13</v>
      </c>
      <c r="C33" s="1" t="s">
        <v>4</v>
      </c>
      <c r="D33" s="5">
        <f t="shared" si="0"/>
        <v>83.430695698353688</v>
      </c>
      <c r="E33" s="1">
        <f t="shared" si="1"/>
        <v>1</v>
      </c>
    </row>
    <row r="34" spans="1:5" x14ac:dyDescent="0.2">
      <c r="A34" t="s">
        <v>38</v>
      </c>
      <c r="B34">
        <v>15.3</v>
      </c>
      <c r="C34" s="1" t="s">
        <v>4</v>
      </c>
      <c r="D34" s="5">
        <f t="shared" si="0"/>
        <v>80.499203398831639</v>
      </c>
      <c r="E34" s="1">
        <f t="shared" si="1"/>
        <v>3</v>
      </c>
    </row>
    <row r="35" spans="1:5" x14ac:dyDescent="0.2">
      <c r="A35" t="s">
        <v>39</v>
      </c>
      <c r="B35">
        <v>17.8</v>
      </c>
      <c r="C35" s="1" t="s">
        <v>4</v>
      </c>
      <c r="D35" s="5">
        <f t="shared" si="0"/>
        <v>77.312798725438128</v>
      </c>
      <c r="E35" s="1">
        <f t="shared" si="1"/>
        <v>7</v>
      </c>
    </row>
    <row r="36" spans="1:5" x14ac:dyDescent="0.2">
      <c r="A36" t="s">
        <v>41</v>
      </c>
      <c r="B36" s="1">
        <v>41.6</v>
      </c>
      <c r="D36" s="5">
        <f t="shared" si="0"/>
        <v>46.9782262347318</v>
      </c>
      <c r="E36" s="1">
        <f t="shared" si="1"/>
        <v>32</v>
      </c>
    </row>
    <row r="37" spans="1:5" x14ac:dyDescent="0.2">
      <c r="A37" t="s">
        <v>43</v>
      </c>
      <c r="B37">
        <v>38.700000000000003</v>
      </c>
      <c r="D37" s="5"/>
    </row>
    <row r="38" spans="1:5" x14ac:dyDescent="0.2">
      <c r="A38" t="s">
        <v>44</v>
      </c>
      <c r="B38" s="1">
        <v>41.3</v>
      </c>
      <c r="C38" s="1" t="s">
        <v>4</v>
      </c>
      <c r="D38" s="5"/>
    </row>
    <row r="39" spans="1:5" x14ac:dyDescent="0.2">
      <c r="C39" s="1" t="s">
        <v>4</v>
      </c>
      <c r="D39" s="5"/>
    </row>
    <row r="41" spans="1:5" x14ac:dyDescent="0.2">
      <c r="A41" t="s">
        <v>45</v>
      </c>
    </row>
    <row r="42" spans="1:5" x14ac:dyDescent="0.2">
      <c r="A42" t="s">
        <v>46</v>
      </c>
    </row>
    <row r="43" spans="1:5" x14ac:dyDescent="0.2">
      <c r="A43" t="s">
        <v>47</v>
      </c>
    </row>
    <row r="44" spans="1:5" x14ac:dyDescent="0.2">
      <c r="A44" t="s">
        <v>48</v>
      </c>
    </row>
    <row r="45" spans="1:5" x14ac:dyDescent="0.2">
      <c r="A45" t="s">
        <v>49</v>
      </c>
    </row>
    <row r="46" spans="1:5" x14ac:dyDescent="0.2">
      <c r="A46" t="s">
        <v>50</v>
      </c>
    </row>
    <row r="47" spans="1:5" x14ac:dyDescent="0.2">
      <c r="A47" t="s">
        <v>51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43"/>
  <sheetViews>
    <sheetView topLeftCell="F1" workbookViewId="0">
      <selection activeCell="F15" sqref="F15"/>
    </sheetView>
  </sheetViews>
  <sheetFormatPr baseColWidth="10" defaultRowHeight="12.75" x14ac:dyDescent="0.2"/>
  <cols>
    <col min="1" max="2" width="9.140625" customWidth="1"/>
    <col min="3" max="3" width="9.140625" style="1" customWidth="1"/>
    <col min="4" max="4" width="17.7109375" style="1" customWidth="1"/>
    <col min="5" max="7" width="9.140625" style="1" customWidth="1"/>
    <col min="8" max="234" width="9.140625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</row>
    <row r="4" spans="1:7" x14ac:dyDescent="0.2">
      <c r="A4" t="s">
        <v>3</v>
      </c>
      <c r="B4" t="s">
        <v>5</v>
      </c>
      <c r="C4" s="2" t="s">
        <v>95</v>
      </c>
      <c r="D4" s="4" t="s">
        <v>89</v>
      </c>
      <c r="E4" s="4" t="s">
        <v>92</v>
      </c>
      <c r="G4" s="2" t="s">
        <v>89</v>
      </c>
    </row>
    <row r="5" spans="1:7" x14ac:dyDescent="0.2">
      <c r="A5" t="s">
        <v>8</v>
      </c>
      <c r="B5">
        <v>64</v>
      </c>
      <c r="C5" s="4" t="s">
        <v>88</v>
      </c>
      <c r="D5" s="5">
        <f>$C$16*B5</f>
        <v>64</v>
      </c>
      <c r="E5" s="1">
        <f>+RANK(D5,$D$5:$D$36)</f>
        <v>11</v>
      </c>
      <c r="G5" s="2" t="s">
        <v>88</v>
      </c>
    </row>
    <row r="6" spans="1:7" x14ac:dyDescent="0.2">
      <c r="A6" t="s">
        <v>9</v>
      </c>
      <c r="B6">
        <v>65</v>
      </c>
      <c r="C6" s="1">
        <f>+MAX($B$5:$B$36)</f>
        <v>74.599999999999994</v>
      </c>
      <c r="D6" s="5">
        <f t="shared" ref="D6:D36" si="0">$C$16*B6</f>
        <v>65</v>
      </c>
      <c r="E6" s="1">
        <f t="shared" ref="E6:E36" si="1">+RANK(D6,$D$5:$D$36)</f>
        <v>7</v>
      </c>
      <c r="G6" s="6">
        <f>+MAX(D5:D37)</f>
        <v>74.599999999999994</v>
      </c>
    </row>
    <row r="7" spans="1:7" x14ac:dyDescent="0.2">
      <c r="A7" t="s">
        <v>10</v>
      </c>
      <c r="B7">
        <v>63.7</v>
      </c>
      <c r="C7" s="2" t="s">
        <v>94</v>
      </c>
      <c r="D7" s="5">
        <f t="shared" si="0"/>
        <v>63.7</v>
      </c>
      <c r="E7" s="1">
        <f t="shared" si="1"/>
        <v>12</v>
      </c>
      <c r="G7" s="2" t="s">
        <v>93</v>
      </c>
    </row>
    <row r="8" spans="1:7" x14ac:dyDescent="0.2">
      <c r="A8" t="s">
        <v>11</v>
      </c>
      <c r="B8">
        <v>57.6</v>
      </c>
      <c r="C8" s="8">
        <f>+AVERAGE(B5:B36)</f>
        <v>62</v>
      </c>
      <c r="D8" s="5">
        <f t="shared" si="0"/>
        <v>57.6</v>
      </c>
      <c r="E8" s="1">
        <f t="shared" si="1"/>
        <v>23</v>
      </c>
      <c r="G8" s="6">
        <f>+AVERAGE(D5:D36)</f>
        <v>58.125</v>
      </c>
    </row>
    <row r="9" spans="1:7" x14ac:dyDescent="0.2">
      <c r="A9" t="s">
        <v>12</v>
      </c>
      <c r="B9">
        <v>67.5</v>
      </c>
      <c r="D9" s="5">
        <f t="shared" si="0"/>
        <v>67.5</v>
      </c>
      <c r="E9" s="1">
        <f t="shared" si="1"/>
        <v>5</v>
      </c>
    </row>
    <row r="10" spans="1:7" x14ac:dyDescent="0.2">
      <c r="A10" t="s">
        <v>13</v>
      </c>
      <c r="B10">
        <v>56.2</v>
      </c>
      <c r="D10" s="5">
        <f t="shared" si="0"/>
        <v>56.2</v>
      </c>
      <c r="E10" s="1">
        <f t="shared" si="1"/>
        <v>27</v>
      </c>
    </row>
    <row r="11" spans="1:7" x14ac:dyDescent="0.2">
      <c r="A11" t="s">
        <v>14</v>
      </c>
      <c r="B11">
        <v>67.900000000000006</v>
      </c>
      <c r="D11" s="5">
        <f t="shared" si="0"/>
        <v>67.900000000000006</v>
      </c>
      <c r="E11" s="1">
        <f t="shared" si="1"/>
        <v>4</v>
      </c>
    </row>
    <row r="12" spans="1:7" x14ac:dyDescent="0.2">
      <c r="A12" t="s">
        <v>15</v>
      </c>
      <c r="B12">
        <v>64.099999999999994</v>
      </c>
      <c r="D12" s="5">
        <f t="shared" si="0"/>
        <v>64.099999999999994</v>
      </c>
      <c r="E12" s="1">
        <f t="shared" si="1"/>
        <v>9</v>
      </c>
    </row>
    <row r="13" spans="1:7" x14ac:dyDescent="0.2">
      <c r="A13" t="s">
        <v>16</v>
      </c>
      <c r="B13">
        <v>64.099999999999994</v>
      </c>
      <c r="C13" s="2" t="s">
        <v>90</v>
      </c>
      <c r="D13" s="5">
        <f t="shared" si="0"/>
        <v>64.099999999999994</v>
      </c>
      <c r="E13" s="1">
        <f t="shared" si="1"/>
        <v>9</v>
      </c>
    </row>
    <row r="14" spans="1:7" x14ac:dyDescent="0.2">
      <c r="A14" t="s">
        <v>17</v>
      </c>
      <c r="B14">
        <v>64.599999999999994</v>
      </c>
      <c r="C14" s="9">
        <f>+C8</f>
        <v>62</v>
      </c>
      <c r="D14" s="5">
        <f t="shared" si="0"/>
        <v>64.599999999999994</v>
      </c>
      <c r="E14" s="1">
        <f t="shared" si="1"/>
        <v>8</v>
      </c>
    </row>
    <row r="15" spans="1:7" x14ac:dyDescent="0.2">
      <c r="A15" t="s">
        <v>18</v>
      </c>
      <c r="B15">
        <v>56.8</v>
      </c>
      <c r="C15" s="2" t="s">
        <v>91</v>
      </c>
      <c r="D15" s="5">
        <f t="shared" si="0"/>
        <v>56.8</v>
      </c>
      <c r="E15" s="1">
        <f t="shared" si="1"/>
        <v>25</v>
      </c>
    </row>
    <row r="16" spans="1:7" x14ac:dyDescent="0.2">
      <c r="A16" t="s">
        <v>19</v>
      </c>
      <c r="B16">
        <v>62.7</v>
      </c>
      <c r="C16" s="7">
        <f>+C14/C8</f>
        <v>1</v>
      </c>
      <c r="D16" s="5">
        <f t="shared" si="0"/>
        <v>62.7</v>
      </c>
      <c r="E16" s="1">
        <f t="shared" si="1"/>
        <v>16</v>
      </c>
    </row>
    <row r="17" spans="1:5" x14ac:dyDescent="0.2">
      <c r="A17" t="s">
        <v>20</v>
      </c>
      <c r="B17">
        <v>63.4</v>
      </c>
      <c r="C17" s="1" t="s">
        <v>4</v>
      </c>
      <c r="D17" s="5">
        <f t="shared" si="0"/>
        <v>63.4</v>
      </c>
      <c r="E17" s="1">
        <f t="shared" si="1"/>
        <v>13</v>
      </c>
    </row>
    <row r="18" spans="1:5" x14ac:dyDescent="0.2">
      <c r="A18" t="s">
        <v>21</v>
      </c>
      <c r="B18">
        <v>54.1</v>
      </c>
      <c r="C18" s="1" t="s">
        <v>4</v>
      </c>
      <c r="D18" s="5">
        <f t="shared" si="0"/>
        <v>54.1</v>
      </c>
      <c r="E18" s="1">
        <f t="shared" si="1"/>
        <v>30</v>
      </c>
    </row>
    <row r="19" spans="1:5" x14ac:dyDescent="0.2">
      <c r="A19" t="s">
        <v>22</v>
      </c>
      <c r="B19">
        <v>58.8</v>
      </c>
      <c r="C19" s="1" t="s">
        <v>4</v>
      </c>
      <c r="D19" s="5">
        <f t="shared" si="0"/>
        <v>58.8</v>
      </c>
      <c r="E19" s="1">
        <f t="shared" si="1"/>
        <v>20</v>
      </c>
    </row>
    <row r="20" spans="1:5" x14ac:dyDescent="0.2">
      <c r="A20" t="s">
        <v>23</v>
      </c>
      <c r="B20">
        <v>60.6</v>
      </c>
      <c r="C20" s="1" t="s">
        <v>4</v>
      </c>
      <c r="D20" s="5">
        <f t="shared" si="0"/>
        <v>60.6</v>
      </c>
      <c r="E20" s="1">
        <f t="shared" si="1"/>
        <v>17</v>
      </c>
    </row>
    <row r="21" spans="1:5" x14ac:dyDescent="0.2">
      <c r="A21" t="s">
        <v>24</v>
      </c>
      <c r="B21">
        <v>60.1</v>
      </c>
      <c r="C21" s="1" t="s">
        <v>4</v>
      </c>
      <c r="D21" s="5">
        <f t="shared" si="0"/>
        <v>60.1</v>
      </c>
      <c r="E21" s="1">
        <f t="shared" si="1"/>
        <v>18</v>
      </c>
    </row>
    <row r="22" spans="1:5" x14ac:dyDescent="0.2">
      <c r="A22" t="s">
        <v>25</v>
      </c>
      <c r="B22">
        <v>74.599999999999994</v>
      </c>
      <c r="C22" s="1" t="s">
        <v>4</v>
      </c>
      <c r="D22" s="5">
        <f t="shared" si="0"/>
        <v>74.599999999999994</v>
      </c>
      <c r="E22" s="1">
        <f t="shared" si="1"/>
        <v>1</v>
      </c>
    </row>
    <row r="23" spans="1:5" x14ac:dyDescent="0.2">
      <c r="A23" t="s">
        <v>26</v>
      </c>
      <c r="B23">
        <v>57.2</v>
      </c>
      <c r="C23" s="1" t="s">
        <v>4</v>
      </c>
      <c r="D23" s="5">
        <f t="shared" si="0"/>
        <v>57.2</v>
      </c>
      <c r="E23" s="1">
        <f t="shared" si="1"/>
        <v>24</v>
      </c>
    </row>
    <row r="24" spans="1:5" x14ac:dyDescent="0.2">
      <c r="A24" t="s">
        <v>27</v>
      </c>
      <c r="B24">
        <v>58.1</v>
      </c>
      <c r="C24" s="1" t="s">
        <v>4</v>
      </c>
      <c r="D24" s="5">
        <f t="shared" si="0"/>
        <v>58.1</v>
      </c>
      <c r="E24" s="1">
        <f t="shared" si="1"/>
        <v>21</v>
      </c>
    </row>
    <row r="25" spans="1:5" x14ac:dyDescent="0.2">
      <c r="A25" t="s">
        <v>28</v>
      </c>
      <c r="B25">
        <v>63.2</v>
      </c>
      <c r="C25" s="1" t="s">
        <v>4</v>
      </c>
      <c r="D25" s="5">
        <f t="shared" si="0"/>
        <v>63.2</v>
      </c>
      <c r="E25" s="1">
        <f t="shared" si="1"/>
        <v>15</v>
      </c>
    </row>
    <row r="26" spans="1:5" x14ac:dyDescent="0.2">
      <c r="A26" t="s">
        <v>29</v>
      </c>
      <c r="B26">
        <v>55</v>
      </c>
      <c r="C26" s="1" t="s">
        <v>4</v>
      </c>
      <c r="D26" s="5">
        <f t="shared" si="0"/>
        <v>55</v>
      </c>
      <c r="E26" s="1">
        <f t="shared" si="1"/>
        <v>29</v>
      </c>
    </row>
    <row r="27" spans="1:5" x14ac:dyDescent="0.2">
      <c r="A27" t="s">
        <v>30</v>
      </c>
      <c r="B27">
        <v>59.4</v>
      </c>
      <c r="C27" s="1" t="s">
        <v>4</v>
      </c>
      <c r="D27" s="5">
        <f t="shared" si="0"/>
        <v>59.4</v>
      </c>
      <c r="E27" s="1">
        <f t="shared" si="1"/>
        <v>19</v>
      </c>
    </row>
    <row r="28" spans="1:5" x14ac:dyDescent="0.2">
      <c r="A28" t="s">
        <v>31</v>
      </c>
      <c r="B28">
        <v>57.7</v>
      </c>
      <c r="C28" s="1" t="s">
        <v>4</v>
      </c>
      <c r="D28" s="5">
        <f t="shared" si="0"/>
        <v>57.7</v>
      </c>
      <c r="E28" s="1">
        <f t="shared" si="1"/>
        <v>22</v>
      </c>
    </row>
    <row r="29" spans="1:5" x14ac:dyDescent="0.2">
      <c r="A29" t="s">
        <v>32</v>
      </c>
      <c r="B29">
        <v>55.1</v>
      </c>
      <c r="C29" s="1" t="s">
        <v>4</v>
      </c>
      <c r="D29" s="5">
        <f t="shared" si="0"/>
        <v>55.1</v>
      </c>
      <c r="E29" s="1">
        <f t="shared" si="1"/>
        <v>28</v>
      </c>
    </row>
    <row r="30" spans="1:5" x14ac:dyDescent="0.2">
      <c r="A30" t="s">
        <v>33</v>
      </c>
      <c r="B30">
        <v>56.3</v>
      </c>
      <c r="C30" s="1" t="s">
        <v>4</v>
      </c>
      <c r="D30" s="5">
        <f t="shared" si="0"/>
        <v>56.3</v>
      </c>
      <c r="E30" s="1">
        <f t="shared" si="1"/>
        <v>26</v>
      </c>
    </row>
    <row r="31" spans="1:5" x14ac:dyDescent="0.2">
      <c r="A31" t="s">
        <v>34</v>
      </c>
      <c r="B31">
        <v>73.8</v>
      </c>
      <c r="C31" s="1" t="s">
        <v>4</v>
      </c>
      <c r="D31" s="5">
        <f t="shared" si="0"/>
        <v>73.8</v>
      </c>
      <c r="E31" s="1">
        <f t="shared" si="1"/>
        <v>2</v>
      </c>
    </row>
    <row r="32" spans="1:5" x14ac:dyDescent="0.2">
      <c r="A32" t="s">
        <v>35</v>
      </c>
      <c r="B32">
        <v>63.3</v>
      </c>
      <c r="C32" s="1" t="s">
        <v>4</v>
      </c>
      <c r="D32" s="5">
        <f t="shared" si="0"/>
        <v>63.3</v>
      </c>
      <c r="E32" s="1">
        <f t="shared" si="1"/>
        <v>14</v>
      </c>
    </row>
    <row r="33" spans="1:5" x14ac:dyDescent="0.2">
      <c r="A33" t="s">
        <v>36</v>
      </c>
      <c r="B33">
        <v>66.2</v>
      </c>
      <c r="C33" s="1" t="s">
        <v>4</v>
      </c>
      <c r="D33" s="5">
        <f t="shared" si="0"/>
        <v>66.2</v>
      </c>
      <c r="E33" s="1">
        <f t="shared" si="1"/>
        <v>6</v>
      </c>
    </row>
    <row r="34" spans="1:5" x14ac:dyDescent="0.2">
      <c r="A34" t="s">
        <v>38</v>
      </c>
      <c r="B34">
        <v>68.900000000000006</v>
      </c>
      <c r="C34" s="1" t="s">
        <v>4</v>
      </c>
      <c r="D34" s="5">
        <f t="shared" si="0"/>
        <v>68.900000000000006</v>
      </c>
      <c r="E34" s="1">
        <f t="shared" si="1"/>
        <v>3</v>
      </c>
    </row>
    <row r="35" spans="1:5" x14ac:dyDescent="0.2">
      <c r="C35" s="1" t="s">
        <v>4</v>
      </c>
      <c r="D35" s="5">
        <f t="shared" si="0"/>
        <v>0</v>
      </c>
      <c r="E35" s="1">
        <f t="shared" si="1"/>
        <v>31</v>
      </c>
    </row>
    <row r="36" spans="1:5" x14ac:dyDescent="0.2">
      <c r="D36" s="5">
        <f t="shared" si="0"/>
        <v>0</v>
      </c>
      <c r="E36" s="1">
        <f t="shared" si="1"/>
        <v>31</v>
      </c>
    </row>
    <row r="37" spans="1:5" x14ac:dyDescent="0.2">
      <c r="A37" t="s">
        <v>45</v>
      </c>
      <c r="D37" s="5"/>
    </row>
    <row r="38" spans="1:5" x14ac:dyDescent="0.2">
      <c r="A38" t="s">
        <v>46</v>
      </c>
      <c r="C38" s="1" t="s">
        <v>4</v>
      </c>
      <c r="D38" s="5"/>
    </row>
    <row r="39" spans="1:5" x14ac:dyDescent="0.2">
      <c r="A39" t="s">
        <v>47</v>
      </c>
      <c r="C39" s="1" t="s">
        <v>4</v>
      </c>
      <c r="D39" s="5"/>
    </row>
    <row r="40" spans="1:5" x14ac:dyDescent="0.2">
      <c r="A40" t="s">
        <v>48</v>
      </c>
    </row>
    <row r="41" spans="1:5" x14ac:dyDescent="0.2">
      <c r="A41" t="s">
        <v>49</v>
      </c>
    </row>
    <row r="42" spans="1:5" x14ac:dyDescent="0.2">
      <c r="A42" t="s">
        <v>50</v>
      </c>
    </row>
    <row r="43" spans="1:5" x14ac:dyDescent="0.2">
      <c r="A43" t="s">
        <v>51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synthese</vt:lpstr>
      <vt:lpstr>tsdtr100</vt:lpstr>
      <vt:lpstr>tsdgp100</vt:lpstr>
      <vt:lpstr>tsdec100</vt:lpstr>
      <vt:lpstr>tsdde100</vt:lpstr>
      <vt:lpstr>tsdcc120</vt:lpstr>
      <vt:lpstr>tsdnr100</vt:lpstr>
      <vt:lpstr>tsdpc100</vt:lpstr>
      <vt:lpstr>tsdcc100</vt:lpstr>
      <vt:lpstr>tsdsc100</vt:lpstr>
      <vt:lpstr>tsdph100</vt:lpstr>
    </vt:vector>
  </TitlesOfParts>
  <Company>ENGIE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ANBAR MARYSE</dc:creator>
  <cp:lastModifiedBy>ANBAR MARYSE</cp:lastModifiedBy>
  <dcterms:created xsi:type="dcterms:W3CDTF">2017-10-16T09:46:47Z</dcterms:created>
  <dcterms:modified xsi:type="dcterms:W3CDTF">2017-11-22T09:06:05Z</dcterms:modified>
</cp:coreProperties>
</file>