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say\OneDrive\ドキュメント\project_GALLERIA\研究\STUDY\data\view\"/>
    </mc:Choice>
  </mc:AlternateContent>
  <xr:revisionPtr revIDLastSave="0" documentId="13_ncr:1_{6E366DFC-CA8D-B542-BDFB-7A767229C79F}" xr6:coauthVersionLast="45" xr6:coauthVersionMax="45" xr10:uidLastSave="{00000000-0000-0000-0000-000000000000}"/>
  <bookViews>
    <workbookView xWindow="-28920" yWindow="-120" windowWidth="29040" windowHeight="15840" activeTab="6" xr2:uid="{00000000-000D-0000-FFFF-FFFF00000000}"/>
  </bookViews>
  <sheets>
    <sheet name="評価基準" sheetId="24" r:id="rId1"/>
    <sheet name="代替案" sheetId="2" r:id="rId2"/>
    <sheet name="京都府統計" sheetId="19" r:id="rId3"/>
    <sheet name="北米" sheetId="6" r:id="rId4"/>
    <sheet name="オセアニア" sheetId="7" r:id="rId5"/>
    <sheet name="欧州" sheetId="8" r:id="rId6"/>
    <sheet name="中国" sheetId="5" r:id="rId7"/>
    <sheet name="台湾" sheetId="9" r:id="rId8"/>
    <sheet name="韓国" sheetId="20" r:id="rId9"/>
    <sheet name="香港" sheetId="11" r:id="rId10"/>
    <sheet name="東南アジア" sheetId="12" r:id="rId11"/>
    <sheet name="まとめ" sheetId="21" r:id="rId12"/>
    <sheet name="word用" sheetId="26" r:id="rId13"/>
    <sheet name="差" sheetId="25" r:id="rId14"/>
  </sheets>
  <definedNames>
    <definedName name="_xlnm._FilterDatabase" localSheetId="11" hidden="1">まとめ!$V$3:$X$3</definedName>
    <definedName name="solver_eng" localSheetId="8" hidden="1">1</definedName>
    <definedName name="solver_lin" localSheetId="8" hidden="1">2</definedName>
    <definedName name="solver_neg" localSheetId="8" hidden="1">1</definedName>
    <definedName name="solver_num" localSheetId="8" hidden="1">0</definedName>
    <definedName name="solver_opt" localSheetId="8" hidden="1">韓国!$G$36</definedName>
    <definedName name="solver_typ" localSheetId="8" hidden="1">1</definedName>
    <definedName name="solver_val" localSheetId="8" hidden="1">0</definedName>
    <definedName name="solver_ver" localSheetId="8" hidden="1">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6" l="1"/>
  <c r="G3" i="6"/>
  <c r="H3" i="6"/>
  <c r="I3" i="6"/>
  <c r="J3" i="6"/>
  <c r="F35" i="25"/>
  <c r="J35" i="25"/>
  <c r="F36" i="25"/>
  <c r="J36" i="25"/>
  <c r="F37" i="25"/>
  <c r="J37" i="25"/>
  <c r="F38" i="25"/>
  <c r="J38" i="25"/>
  <c r="F39" i="25"/>
  <c r="J39" i="25"/>
  <c r="F40" i="25"/>
  <c r="J40" i="25"/>
  <c r="F41" i="25"/>
  <c r="J41" i="25"/>
  <c r="F42" i="25"/>
  <c r="J42" i="25"/>
  <c r="F43" i="25"/>
  <c r="J43" i="25"/>
  <c r="F44" i="25"/>
  <c r="J44" i="25"/>
  <c r="F45" i="25"/>
  <c r="J45" i="25"/>
  <c r="F46" i="25"/>
  <c r="J46" i="25"/>
  <c r="F47" i="25"/>
  <c r="J47" i="25"/>
  <c r="F48" i="25"/>
  <c r="J48" i="25"/>
  <c r="F49" i="25"/>
  <c r="J49" i="25"/>
  <c r="F50" i="25"/>
  <c r="J50" i="25"/>
  <c r="F51" i="25"/>
  <c r="J51" i="25"/>
  <c r="F52" i="25"/>
  <c r="J52" i="25"/>
  <c r="F53" i="25"/>
  <c r="J53" i="25"/>
  <c r="F54" i="25"/>
  <c r="J54" i="25"/>
  <c r="F55" i="25"/>
  <c r="J55" i="25"/>
  <c r="F56" i="25"/>
  <c r="J56" i="25"/>
  <c r="F57" i="25"/>
  <c r="J57" i="25"/>
  <c r="F58" i="25"/>
  <c r="J58" i="25"/>
  <c r="F34" i="25"/>
  <c r="J34" i="25"/>
  <c r="I28" i="25"/>
  <c r="I27" i="25"/>
  <c r="I26" i="25"/>
  <c r="I2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6" i="25"/>
  <c r="I5" i="25"/>
  <c r="I4" i="25"/>
  <c r="AG28" i="25"/>
  <c r="AG27" i="25"/>
  <c r="AG26" i="25"/>
  <c r="AG25" i="25"/>
  <c r="AG24" i="25"/>
  <c r="AG23" i="25"/>
  <c r="AG22" i="25"/>
  <c r="AG21" i="25"/>
  <c r="AG20" i="25"/>
  <c r="AG19" i="25"/>
  <c r="AG18" i="25"/>
  <c r="AG17" i="25"/>
  <c r="AG16" i="25"/>
  <c r="AG15" i="25"/>
  <c r="AG14" i="25"/>
  <c r="AG13" i="25"/>
  <c r="AG12" i="25"/>
  <c r="AG11" i="25"/>
  <c r="AG10" i="25"/>
  <c r="AG9" i="25"/>
  <c r="AG8" i="25"/>
  <c r="AG7" i="25"/>
  <c r="AG6" i="25"/>
  <c r="AG5" i="25"/>
  <c r="AG4" i="25"/>
  <c r="AC28" i="25"/>
  <c r="AC27" i="25"/>
  <c r="AC26" i="25"/>
  <c r="AC25" i="25"/>
  <c r="AC24" i="25"/>
  <c r="AC23" i="25"/>
  <c r="AC22" i="25"/>
  <c r="AC21" i="25"/>
  <c r="AC20" i="25"/>
  <c r="AC19" i="25"/>
  <c r="AC18" i="25"/>
  <c r="AC17" i="25"/>
  <c r="AC16" i="25"/>
  <c r="AC15" i="25"/>
  <c r="AC14" i="25"/>
  <c r="AC13" i="25"/>
  <c r="AC12" i="25"/>
  <c r="AC11" i="25"/>
  <c r="AC10" i="25"/>
  <c r="AC9" i="25"/>
  <c r="AC8" i="25"/>
  <c r="AC7" i="25"/>
  <c r="AC6" i="25"/>
  <c r="AC5" i="25"/>
  <c r="AC4" i="25"/>
  <c r="Y28" i="25"/>
  <c r="Y27" i="25"/>
  <c r="Y26" i="25"/>
  <c r="Y25" i="25"/>
  <c r="Y24" i="25"/>
  <c r="Y23" i="25"/>
  <c r="Y22" i="25"/>
  <c r="Y21" i="25"/>
  <c r="Y20" i="25"/>
  <c r="Y19" i="25"/>
  <c r="Y18" i="25"/>
  <c r="Y17" i="25"/>
  <c r="Y16" i="25"/>
  <c r="Y15" i="25"/>
  <c r="Y14" i="25"/>
  <c r="Y13" i="25"/>
  <c r="Y12" i="25"/>
  <c r="Y11" i="25"/>
  <c r="Y10" i="25"/>
  <c r="Y9" i="25"/>
  <c r="Y8" i="25"/>
  <c r="Y7" i="25"/>
  <c r="Y6" i="25"/>
  <c r="Y5" i="25"/>
  <c r="Y4" i="25"/>
  <c r="U28" i="25"/>
  <c r="U27" i="25"/>
  <c r="U26" i="25"/>
  <c r="U25" i="25"/>
  <c r="U24" i="25"/>
  <c r="U23" i="25"/>
  <c r="U22" i="25"/>
  <c r="U21" i="25"/>
  <c r="U20" i="25"/>
  <c r="U19" i="25"/>
  <c r="U18" i="25"/>
  <c r="U17" i="25"/>
  <c r="U16" i="25"/>
  <c r="U15" i="25"/>
  <c r="U14" i="25"/>
  <c r="U13" i="25"/>
  <c r="U12" i="25"/>
  <c r="U11" i="25"/>
  <c r="U10" i="25"/>
  <c r="U9" i="25"/>
  <c r="U8" i="25"/>
  <c r="U7" i="25"/>
  <c r="U6" i="25"/>
  <c r="U5" i="25"/>
  <c r="U4" i="25"/>
  <c r="Q28" i="25"/>
  <c r="Q27" i="25"/>
  <c r="Q26" i="25"/>
  <c r="Q25" i="25"/>
  <c r="Q24" i="25"/>
  <c r="Q23" i="25"/>
  <c r="Q22" i="25"/>
  <c r="Q21" i="25"/>
  <c r="Q20" i="25"/>
  <c r="Q19" i="25"/>
  <c r="Q18" i="25"/>
  <c r="Q17" i="25"/>
  <c r="Q16" i="25"/>
  <c r="Q15" i="25"/>
  <c r="Q14" i="25"/>
  <c r="Q13" i="25"/>
  <c r="Q12" i="25"/>
  <c r="Q11" i="25"/>
  <c r="Q10" i="25"/>
  <c r="Q9" i="25"/>
  <c r="Q8" i="25"/>
  <c r="Q7" i="25"/>
  <c r="Q6" i="25"/>
  <c r="Q5" i="25"/>
  <c r="Q4" i="25"/>
  <c r="M28" i="25"/>
  <c r="M27" i="25"/>
  <c r="M26" i="25"/>
  <c r="M25" i="25"/>
  <c r="M24" i="25"/>
  <c r="M23" i="25"/>
  <c r="M22" i="25"/>
  <c r="M21" i="25"/>
  <c r="M20" i="25"/>
  <c r="M19" i="25"/>
  <c r="M18" i="25"/>
  <c r="M17" i="25"/>
  <c r="M16" i="25"/>
  <c r="M15" i="25"/>
  <c r="M14" i="25"/>
  <c r="M13" i="25"/>
  <c r="M12" i="25"/>
  <c r="M11" i="25"/>
  <c r="M10" i="25"/>
  <c r="M9" i="25"/>
  <c r="M8" i="25"/>
  <c r="M7" i="25"/>
  <c r="M6" i="25"/>
  <c r="M5" i="25"/>
  <c r="M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4" i="25"/>
  <c r="AE29" i="25"/>
  <c r="AA29" i="25"/>
  <c r="W29" i="25"/>
  <c r="S29" i="25"/>
  <c r="O29" i="25"/>
  <c r="K29" i="25"/>
  <c r="G29" i="25"/>
  <c r="C29" i="25"/>
  <c r="F3" i="11"/>
  <c r="G3" i="11"/>
  <c r="H3" i="11"/>
  <c r="I3" i="11"/>
  <c r="J3" i="11"/>
  <c r="K4" i="11"/>
  <c r="N3" i="11"/>
  <c r="K5" i="11"/>
  <c r="N4" i="11"/>
  <c r="K6" i="11"/>
  <c r="N5" i="11"/>
  <c r="K7" i="11"/>
  <c r="N6" i="11"/>
  <c r="K8" i="11"/>
  <c r="N7" i="11"/>
  <c r="K9" i="11"/>
  <c r="N8" i="11"/>
  <c r="K10" i="11"/>
  <c r="N9" i="11"/>
  <c r="K11" i="11"/>
  <c r="N10" i="11"/>
  <c r="K12" i="11"/>
  <c r="N11" i="11"/>
  <c r="K13" i="11"/>
  <c r="N12" i="11"/>
  <c r="K14" i="11"/>
  <c r="N13" i="11"/>
  <c r="K15" i="11"/>
  <c r="N14" i="11"/>
  <c r="K16" i="11"/>
  <c r="N15" i="11"/>
  <c r="K17" i="11"/>
  <c r="N16" i="11"/>
  <c r="K18" i="11"/>
  <c r="N17" i="11"/>
  <c r="K19" i="11"/>
  <c r="N18" i="11"/>
  <c r="K20" i="11"/>
  <c r="N19" i="11"/>
  <c r="K21" i="11"/>
  <c r="N20" i="11"/>
  <c r="K22" i="11"/>
  <c r="N21" i="11"/>
  <c r="K23" i="11"/>
  <c r="N22" i="11"/>
  <c r="K24" i="11"/>
  <c r="N23" i="11"/>
  <c r="K25" i="11"/>
  <c r="N24" i="11"/>
  <c r="K26" i="11"/>
  <c r="N25" i="11"/>
  <c r="K27" i="11"/>
  <c r="N26" i="11"/>
  <c r="K28" i="11"/>
  <c r="N27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K6" i="6"/>
  <c r="N5" i="6"/>
  <c r="K4" i="6"/>
  <c r="N3" i="6"/>
  <c r="K5" i="6"/>
  <c r="N4" i="6"/>
  <c r="K7" i="6"/>
  <c r="N6" i="6"/>
  <c r="K8" i="6"/>
  <c r="N7" i="6"/>
  <c r="K9" i="6"/>
  <c r="N8" i="6"/>
  <c r="K10" i="6"/>
  <c r="N9" i="6"/>
  <c r="K11" i="6"/>
  <c r="N10" i="6"/>
  <c r="K12" i="6"/>
  <c r="N11" i="6"/>
  <c r="K13" i="6"/>
  <c r="N12" i="6"/>
  <c r="K14" i="6"/>
  <c r="N13" i="6"/>
  <c r="K15" i="6"/>
  <c r="N14" i="6"/>
  <c r="K16" i="6"/>
  <c r="N15" i="6"/>
  <c r="K17" i="6"/>
  <c r="N16" i="6"/>
  <c r="K18" i="6"/>
  <c r="N17" i="6"/>
  <c r="K19" i="6"/>
  <c r="N18" i="6"/>
  <c r="K20" i="6"/>
  <c r="N19" i="6"/>
  <c r="K21" i="6"/>
  <c r="N20" i="6"/>
  <c r="K22" i="6"/>
  <c r="N21" i="6"/>
  <c r="K23" i="6"/>
  <c r="N22" i="6"/>
  <c r="K24" i="6"/>
  <c r="N23" i="6"/>
  <c r="K25" i="6"/>
  <c r="N24" i="6"/>
  <c r="K26" i="6"/>
  <c r="N25" i="6"/>
  <c r="K27" i="6"/>
  <c r="N26" i="6"/>
  <c r="K28" i="6"/>
  <c r="N27" i="6"/>
  <c r="O5" i="6"/>
  <c r="F3" i="20"/>
  <c r="G3" i="20"/>
  <c r="H3" i="20"/>
  <c r="I3" i="20"/>
  <c r="J3" i="20"/>
  <c r="K15" i="20"/>
  <c r="F3" i="7"/>
  <c r="G3" i="7"/>
  <c r="H3" i="7"/>
  <c r="I3" i="7"/>
  <c r="J3" i="7"/>
  <c r="K4" i="7"/>
  <c r="K12" i="7"/>
  <c r="F3" i="12"/>
  <c r="G3" i="12"/>
  <c r="H3" i="12"/>
  <c r="I3" i="12"/>
  <c r="J3" i="12"/>
  <c r="K5" i="12"/>
  <c r="N4" i="12"/>
  <c r="K4" i="12"/>
  <c r="N3" i="12"/>
  <c r="K6" i="12"/>
  <c r="N5" i="12"/>
  <c r="K7" i="12"/>
  <c r="N6" i="12"/>
  <c r="K8" i="12"/>
  <c r="N7" i="12"/>
  <c r="K9" i="12"/>
  <c r="N8" i="12"/>
  <c r="K10" i="12"/>
  <c r="N9" i="12"/>
  <c r="K11" i="12"/>
  <c r="N10" i="12"/>
  <c r="K12" i="12"/>
  <c r="N11" i="12"/>
  <c r="K13" i="12"/>
  <c r="N12" i="12"/>
  <c r="K14" i="12"/>
  <c r="N13" i="12"/>
  <c r="K15" i="12"/>
  <c r="N14" i="12"/>
  <c r="K16" i="12"/>
  <c r="N15" i="12"/>
  <c r="K17" i="12"/>
  <c r="N16" i="12"/>
  <c r="K18" i="12"/>
  <c r="N17" i="12"/>
  <c r="K19" i="12"/>
  <c r="N18" i="12"/>
  <c r="K20" i="12"/>
  <c r="N19" i="12"/>
  <c r="K21" i="12"/>
  <c r="N20" i="12"/>
  <c r="K22" i="12"/>
  <c r="N21" i="12"/>
  <c r="K23" i="12"/>
  <c r="N22" i="12"/>
  <c r="K24" i="12"/>
  <c r="N23" i="12"/>
  <c r="K25" i="12"/>
  <c r="N24" i="12"/>
  <c r="K26" i="12"/>
  <c r="N25" i="12"/>
  <c r="K27" i="12"/>
  <c r="N26" i="12"/>
  <c r="K28" i="12"/>
  <c r="N27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3" i="12"/>
  <c r="AC27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8" i="2"/>
  <c r="Q28" i="24"/>
  <c r="Q29" i="24"/>
  <c r="Q30" i="24"/>
  <c r="Q31" i="24"/>
  <c r="Q32" i="24"/>
  <c r="Q33" i="24"/>
  <c r="Q20" i="24"/>
  <c r="Q21" i="24"/>
  <c r="Q22" i="24"/>
  <c r="Q23" i="24"/>
  <c r="Q24" i="24"/>
  <c r="Q25" i="24"/>
  <c r="Q12" i="24"/>
  <c r="Q13" i="24"/>
  <c r="Q14" i="24"/>
  <c r="Q15" i="24"/>
  <c r="Q16" i="24"/>
  <c r="Q17" i="24"/>
  <c r="Q4" i="24"/>
  <c r="Q5" i="24"/>
  <c r="Q6" i="24"/>
  <c r="Q7" i="24"/>
  <c r="Q8" i="24"/>
  <c r="Q9" i="24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D31" i="2"/>
  <c r="AC125" i="2"/>
  <c r="AC115" i="2"/>
  <c r="AC116" i="2"/>
  <c r="AC117" i="2"/>
  <c r="AC118" i="2"/>
  <c r="AC119" i="2"/>
  <c r="AC120" i="2"/>
  <c r="AC121" i="2"/>
  <c r="AC122" i="2"/>
  <c r="AC123" i="2"/>
  <c r="AC124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D125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R31" i="24"/>
  <c r="R29" i="24"/>
  <c r="R30" i="24"/>
  <c r="R32" i="24"/>
  <c r="R33" i="24"/>
  <c r="R28" i="24"/>
  <c r="R25" i="24"/>
  <c r="R21" i="24"/>
  <c r="R22" i="24"/>
  <c r="R23" i="24"/>
  <c r="R24" i="24"/>
  <c r="R20" i="24"/>
  <c r="R5" i="24"/>
  <c r="R6" i="24"/>
  <c r="R7" i="24"/>
  <c r="R8" i="24"/>
  <c r="R9" i="24"/>
  <c r="R4" i="24"/>
  <c r="R17" i="24"/>
  <c r="R13" i="24"/>
  <c r="R14" i="24"/>
  <c r="R15" i="24"/>
  <c r="R16" i="24"/>
  <c r="R12" i="24"/>
  <c r="H21" i="24"/>
  <c r="H20" i="24"/>
  <c r="H22" i="24"/>
  <c r="H23" i="24"/>
  <c r="H24" i="24"/>
  <c r="H25" i="24"/>
  <c r="I21" i="24"/>
  <c r="I22" i="24"/>
  <c r="I23" i="24"/>
  <c r="I24" i="24"/>
  <c r="I25" i="24"/>
  <c r="I20" i="24"/>
  <c r="H12" i="24"/>
  <c r="H13" i="24"/>
  <c r="H14" i="24"/>
  <c r="H15" i="24"/>
  <c r="H16" i="24"/>
  <c r="H17" i="24"/>
  <c r="K5" i="7"/>
  <c r="K8" i="7"/>
  <c r="N7" i="7"/>
  <c r="I13" i="24"/>
  <c r="I14" i="24"/>
  <c r="I15" i="24"/>
  <c r="I16" i="24"/>
  <c r="I17" i="24"/>
  <c r="I12" i="24"/>
  <c r="H5" i="24"/>
  <c r="H4" i="24"/>
  <c r="H6" i="24"/>
  <c r="H7" i="24"/>
  <c r="H8" i="24"/>
  <c r="H9" i="24"/>
  <c r="I5" i="24"/>
  <c r="I9" i="24"/>
  <c r="I8" i="24"/>
  <c r="I7" i="24"/>
  <c r="I6" i="24"/>
  <c r="I4" i="24"/>
  <c r="H28" i="24"/>
  <c r="H29" i="24"/>
  <c r="H30" i="24"/>
  <c r="H31" i="24"/>
  <c r="H32" i="24"/>
  <c r="H33" i="24"/>
  <c r="K28" i="20"/>
  <c r="N27" i="20"/>
  <c r="K4" i="20"/>
  <c r="N3" i="20"/>
  <c r="K5" i="20"/>
  <c r="N4" i="20"/>
  <c r="K6" i="20"/>
  <c r="N5" i="20"/>
  <c r="K7" i="20"/>
  <c r="N6" i="20"/>
  <c r="K8" i="20"/>
  <c r="N7" i="20"/>
  <c r="K9" i="20"/>
  <c r="N8" i="20"/>
  <c r="K10" i="20"/>
  <c r="N9" i="20"/>
  <c r="K11" i="20"/>
  <c r="N10" i="20"/>
  <c r="K12" i="20"/>
  <c r="N11" i="20"/>
  <c r="K13" i="20"/>
  <c r="N12" i="20"/>
  <c r="K14" i="20"/>
  <c r="N13" i="20"/>
  <c r="N14" i="20"/>
  <c r="K16" i="20"/>
  <c r="N15" i="20"/>
  <c r="K17" i="20"/>
  <c r="N16" i="20"/>
  <c r="K18" i="20"/>
  <c r="N17" i="20"/>
  <c r="K19" i="20"/>
  <c r="N18" i="20"/>
  <c r="K20" i="20"/>
  <c r="N19" i="20"/>
  <c r="K21" i="20"/>
  <c r="N20" i="20"/>
  <c r="K22" i="20"/>
  <c r="N21" i="20"/>
  <c r="K23" i="20"/>
  <c r="N22" i="20"/>
  <c r="K24" i="20"/>
  <c r="N23" i="20"/>
  <c r="K25" i="20"/>
  <c r="N24" i="20"/>
  <c r="K26" i="20"/>
  <c r="N25" i="20"/>
  <c r="K27" i="20"/>
  <c r="N26" i="20"/>
  <c r="O27" i="20"/>
  <c r="O26" i="20"/>
  <c r="O25" i="20"/>
  <c r="O24" i="20"/>
  <c r="O23" i="20"/>
  <c r="O22" i="20"/>
  <c r="O21" i="20"/>
  <c r="O20" i="20"/>
  <c r="O19" i="20"/>
  <c r="O18" i="20"/>
  <c r="O17" i="20"/>
  <c r="O16" i="20"/>
  <c r="O15" i="20"/>
  <c r="O14" i="20"/>
  <c r="O13" i="20"/>
  <c r="O12" i="20"/>
  <c r="O11" i="20"/>
  <c r="O10" i="20"/>
  <c r="O9" i="20"/>
  <c r="O8" i="20"/>
  <c r="O7" i="20"/>
  <c r="O6" i="20"/>
  <c r="O5" i="20"/>
  <c r="O4" i="20"/>
  <c r="O3" i="20"/>
  <c r="F3" i="9"/>
  <c r="G3" i="9"/>
  <c r="H3" i="9"/>
  <c r="I3" i="9"/>
  <c r="J3" i="9"/>
  <c r="K28" i="9"/>
  <c r="N27" i="9"/>
  <c r="K4" i="9"/>
  <c r="N3" i="9"/>
  <c r="K5" i="9"/>
  <c r="N4" i="9"/>
  <c r="K6" i="9"/>
  <c r="N5" i="9"/>
  <c r="K7" i="9"/>
  <c r="N6" i="9"/>
  <c r="K8" i="9"/>
  <c r="N7" i="9"/>
  <c r="K9" i="9"/>
  <c r="N8" i="9"/>
  <c r="K10" i="9"/>
  <c r="N9" i="9"/>
  <c r="K11" i="9"/>
  <c r="N10" i="9"/>
  <c r="K12" i="9"/>
  <c r="N11" i="9"/>
  <c r="K13" i="9"/>
  <c r="N12" i="9"/>
  <c r="K14" i="9"/>
  <c r="N13" i="9"/>
  <c r="K15" i="9"/>
  <c r="N14" i="9"/>
  <c r="K16" i="9"/>
  <c r="N15" i="9"/>
  <c r="K17" i="9"/>
  <c r="N16" i="9"/>
  <c r="K18" i="9"/>
  <c r="N17" i="9"/>
  <c r="K19" i="9"/>
  <c r="N18" i="9"/>
  <c r="K20" i="9"/>
  <c r="N19" i="9"/>
  <c r="K21" i="9"/>
  <c r="N20" i="9"/>
  <c r="K22" i="9"/>
  <c r="N21" i="9"/>
  <c r="K23" i="9"/>
  <c r="N22" i="9"/>
  <c r="K24" i="9"/>
  <c r="N23" i="9"/>
  <c r="K25" i="9"/>
  <c r="N24" i="9"/>
  <c r="K26" i="9"/>
  <c r="N25" i="9"/>
  <c r="K27" i="9"/>
  <c r="N26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F3" i="8"/>
  <c r="G3" i="8"/>
  <c r="H3" i="8"/>
  <c r="I3" i="8"/>
  <c r="J3" i="8"/>
  <c r="K28" i="8"/>
  <c r="N27" i="8"/>
  <c r="K4" i="8"/>
  <c r="N3" i="8"/>
  <c r="K5" i="8"/>
  <c r="N4" i="8"/>
  <c r="K6" i="8"/>
  <c r="N5" i="8"/>
  <c r="K7" i="8"/>
  <c r="N6" i="8"/>
  <c r="K8" i="8"/>
  <c r="N7" i="8"/>
  <c r="K9" i="8"/>
  <c r="N8" i="8"/>
  <c r="K10" i="8"/>
  <c r="N9" i="8"/>
  <c r="K11" i="8"/>
  <c r="N10" i="8"/>
  <c r="K12" i="8"/>
  <c r="N11" i="8"/>
  <c r="K13" i="8"/>
  <c r="N12" i="8"/>
  <c r="K14" i="8"/>
  <c r="N13" i="8"/>
  <c r="K15" i="8"/>
  <c r="N14" i="8"/>
  <c r="K16" i="8"/>
  <c r="N15" i="8"/>
  <c r="K17" i="8"/>
  <c r="N16" i="8"/>
  <c r="K18" i="8"/>
  <c r="N17" i="8"/>
  <c r="K19" i="8"/>
  <c r="N18" i="8"/>
  <c r="K20" i="8"/>
  <c r="N19" i="8"/>
  <c r="K21" i="8"/>
  <c r="N20" i="8"/>
  <c r="K22" i="8"/>
  <c r="N21" i="8"/>
  <c r="K23" i="8"/>
  <c r="N22" i="8"/>
  <c r="K24" i="8"/>
  <c r="N23" i="8"/>
  <c r="K25" i="8"/>
  <c r="N24" i="8"/>
  <c r="K26" i="8"/>
  <c r="N25" i="8"/>
  <c r="K27" i="8"/>
  <c r="N26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K28" i="7"/>
  <c r="N27" i="7"/>
  <c r="N3" i="7"/>
  <c r="N4" i="7"/>
  <c r="K6" i="7"/>
  <c r="N5" i="7"/>
  <c r="K7" i="7"/>
  <c r="N6" i="7"/>
  <c r="K9" i="7"/>
  <c r="N8" i="7"/>
  <c r="K10" i="7"/>
  <c r="N9" i="7"/>
  <c r="K11" i="7"/>
  <c r="N10" i="7"/>
  <c r="N11" i="7"/>
  <c r="K13" i="7"/>
  <c r="N12" i="7"/>
  <c r="K14" i="7"/>
  <c r="N13" i="7"/>
  <c r="K15" i="7"/>
  <c r="N14" i="7"/>
  <c r="K16" i="7"/>
  <c r="N15" i="7"/>
  <c r="K17" i="7"/>
  <c r="N16" i="7"/>
  <c r="K18" i="7"/>
  <c r="N17" i="7"/>
  <c r="K19" i="7"/>
  <c r="N18" i="7"/>
  <c r="K20" i="7"/>
  <c r="N19" i="7"/>
  <c r="K21" i="7"/>
  <c r="N20" i="7"/>
  <c r="K22" i="7"/>
  <c r="N21" i="7"/>
  <c r="K23" i="7"/>
  <c r="N22" i="7"/>
  <c r="K24" i="7"/>
  <c r="N23" i="7"/>
  <c r="K25" i="7"/>
  <c r="N24" i="7"/>
  <c r="K26" i="7"/>
  <c r="N25" i="7"/>
  <c r="K27" i="7"/>
  <c r="N26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4" i="6"/>
  <c r="O3" i="6"/>
  <c r="F3" i="5"/>
  <c r="G3" i="5"/>
  <c r="H3" i="5"/>
  <c r="I3" i="5"/>
  <c r="J3" i="5"/>
  <c r="K4" i="5"/>
  <c r="N3" i="5"/>
  <c r="K5" i="5"/>
  <c r="N4" i="5"/>
  <c r="K6" i="5"/>
  <c r="N5" i="5"/>
  <c r="K7" i="5"/>
  <c r="N6" i="5"/>
  <c r="K8" i="5"/>
  <c r="N7" i="5"/>
  <c r="K9" i="5"/>
  <c r="N8" i="5"/>
  <c r="K10" i="5"/>
  <c r="N9" i="5"/>
  <c r="K11" i="5"/>
  <c r="N10" i="5"/>
  <c r="K12" i="5"/>
  <c r="N11" i="5"/>
  <c r="K13" i="5"/>
  <c r="N12" i="5"/>
  <c r="K14" i="5"/>
  <c r="N13" i="5"/>
  <c r="K15" i="5"/>
  <c r="N14" i="5"/>
  <c r="K16" i="5"/>
  <c r="N15" i="5"/>
  <c r="K17" i="5"/>
  <c r="N16" i="5"/>
  <c r="K18" i="5"/>
  <c r="N17" i="5"/>
  <c r="K19" i="5"/>
  <c r="N18" i="5"/>
  <c r="K20" i="5"/>
  <c r="N19" i="5"/>
  <c r="K21" i="5"/>
  <c r="N20" i="5"/>
  <c r="K22" i="5"/>
  <c r="N21" i="5"/>
  <c r="K23" i="5"/>
  <c r="N22" i="5"/>
  <c r="K24" i="5"/>
  <c r="N23" i="5"/>
  <c r="K25" i="5"/>
  <c r="N24" i="5"/>
  <c r="K26" i="5"/>
  <c r="N25" i="5"/>
  <c r="K27" i="5"/>
  <c r="N26" i="5"/>
  <c r="K28" i="5"/>
  <c r="N27" i="5"/>
  <c r="O3" i="5"/>
  <c r="AD3" i="2"/>
  <c r="AD4" i="2"/>
  <c r="I29" i="24"/>
  <c r="I30" i="24"/>
  <c r="I31" i="24"/>
  <c r="I32" i="24"/>
  <c r="I33" i="24"/>
  <c r="I28" i="24"/>
  <c r="C29" i="21"/>
  <c r="G29" i="21"/>
  <c r="K29" i="21"/>
  <c r="O29" i="21"/>
  <c r="S29" i="21"/>
  <c r="W29" i="21"/>
  <c r="AA29" i="21"/>
  <c r="AE29" i="21"/>
  <c r="AD119" i="2"/>
  <c r="AD61" i="2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P4" i="19"/>
  <c r="O13" i="19"/>
  <c r="V5" i="19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22" i="19"/>
  <c r="V23" i="19"/>
  <c r="V24" i="19"/>
  <c r="V25" i="19"/>
  <c r="V26" i="19"/>
  <c r="V27" i="19"/>
  <c r="V28" i="19"/>
  <c r="U5" i="19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U22" i="19"/>
  <c r="U23" i="19"/>
  <c r="U24" i="19"/>
  <c r="U25" i="19"/>
  <c r="U26" i="19"/>
  <c r="U27" i="19"/>
  <c r="U28" i="19"/>
  <c r="T5" i="19"/>
  <c r="T6" i="19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22" i="19"/>
  <c r="T23" i="19"/>
  <c r="T24" i="19"/>
  <c r="T25" i="19"/>
  <c r="T26" i="19"/>
  <c r="T27" i="19"/>
  <c r="T28" i="19"/>
  <c r="S5" i="19"/>
  <c r="S6" i="19"/>
  <c r="S7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22" i="19"/>
  <c r="S23" i="19"/>
  <c r="S24" i="19"/>
  <c r="S25" i="19"/>
  <c r="S26" i="19"/>
  <c r="S27" i="19"/>
  <c r="S28" i="19"/>
  <c r="R5" i="19"/>
  <c r="R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22" i="19"/>
  <c r="R23" i="19"/>
  <c r="R24" i="19"/>
  <c r="R25" i="19"/>
  <c r="R26" i="19"/>
  <c r="R27" i="19"/>
  <c r="R28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O5" i="19"/>
  <c r="O6" i="19"/>
  <c r="O7" i="19"/>
  <c r="O8" i="19"/>
  <c r="O9" i="19"/>
  <c r="O10" i="19"/>
  <c r="O11" i="19"/>
  <c r="O12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R4" i="19"/>
  <c r="O4" i="19"/>
  <c r="Q4" i="19"/>
  <c r="S4" i="19"/>
  <c r="T4" i="19"/>
  <c r="U4" i="19"/>
  <c r="V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4" i="19"/>
  <c r="AD7" i="2"/>
  <c r="AD26" i="2"/>
  <c r="AD28" i="2"/>
  <c r="AD116" i="2"/>
  <c r="AD32" i="2"/>
  <c r="AD60" i="2"/>
  <c r="AD117" i="2"/>
  <c r="AD5" i="2"/>
  <c r="AD33" i="2"/>
  <c r="AD118" i="2"/>
  <c r="AD6" i="2"/>
  <c r="AD34" i="2"/>
  <c r="AD62" i="2"/>
  <c r="AD35" i="2"/>
  <c r="AD63" i="2"/>
  <c r="AD120" i="2"/>
  <c r="AD8" i="2"/>
  <c r="AD36" i="2"/>
  <c r="AD64" i="2"/>
  <c r="AD121" i="2"/>
  <c r="AD9" i="2"/>
  <c r="AD37" i="2"/>
  <c r="AD65" i="2"/>
  <c r="AD122" i="2"/>
  <c r="AD10" i="2"/>
  <c r="AD38" i="2"/>
  <c r="AD66" i="2"/>
  <c r="AD123" i="2"/>
  <c r="AD11" i="2"/>
  <c r="AD39" i="2"/>
  <c r="AD67" i="2"/>
  <c r="AD124" i="2"/>
  <c r="AD12" i="2"/>
  <c r="AD40" i="2"/>
  <c r="AD68" i="2"/>
  <c r="AD13" i="2"/>
  <c r="AD41" i="2"/>
  <c r="AD69" i="2"/>
  <c r="AD126" i="2"/>
  <c r="AD14" i="2"/>
  <c r="AD42" i="2"/>
  <c r="AD70" i="2"/>
  <c r="AD127" i="2"/>
  <c r="AD15" i="2"/>
  <c r="AD43" i="2"/>
  <c r="AD71" i="2"/>
  <c r="AD128" i="2"/>
  <c r="AD16" i="2"/>
  <c r="AD44" i="2"/>
  <c r="AD72" i="2"/>
  <c r="AD129" i="2"/>
  <c r="AD17" i="2"/>
  <c r="AD45" i="2"/>
  <c r="AD73" i="2"/>
  <c r="AD130" i="2"/>
  <c r="AD18" i="2"/>
  <c r="AD46" i="2"/>
  <c r="AD74" i="2"/>
  <c r="AD131" i="2"/>
  <c r="AD19" i="2"/>
  <c r="AD47" i="2"/>
  <c r="AD75" i="2"/>
  <c r="AD132" i="2"/>
  <c r="AD20" i="2"/>
  <c r="AD48" i="2"/>
  <c r="AD76" i="2"/>
  <c r="AD133" i="2"/>
  <c r="AD21" i="2"/>
  <c r="AD49" i="2"/>
  <c r="AD77" i="2"/>
  <c r="AD134" i="2"/>
  <c r="AD22" i="2"/>
  <c r="AD50" i="2"/>
  <c r="AD78" i="2"/>
  <c r="AD135" i="2"/>
  <c r="AD23" i="2"/>
  <c r="AD51" i="2"/>
  <c r="AD79" i="2"/>
  <c r="AD136" i="2"/>
  <c r="AD24" i="2"/>
  <c r="AD52" i="2"/>
  <c r="AD80" i="2"/>
  <c r="AD137" i="2"/>
  <c r="AD25" i="2"/>
  <c r="AD53" i="2"/>
  <c r="AD81" i="2"/>
  <c r="AD138" i="2"/>
  <c r="AD54" i="2"/>
  <c r="AD82" i="2"/>
  <c r="AD139" i="2"/>
  <c r="AD27" i="2"/>
  <c r="AD55" i="2"/>
  <c r="AD83" i="2"/>
  <c r="AD115" i="2"/>
  <c r="AD59" i="2"/>
  <c r="AD87" i="2"/>
  <c r="AD88" i="2"/>
  <c r="AD89" i="2"/>
  <c r="AD90" i="2"/>
  <c r="AD111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84" i="2"/>
  <c r="AD140" i="2"/>
  <c r="AD112" i="2"/>
  <c r="AD56" i="2"/>
  <c r="Q3" i="6"/>
  <c r="AC35" i="21"/>
  <c r="Q3" i="7"/>
  <c r="AD35" i="21"/>
  <c r="Q3" i="8"/>
  <c r="AE35" i="21"/>
  <c r="Q3" i="5"/>
  <c r="AF35" i="21"/>
  <c r="Q3" i="9"/>
  <c r="AG35" i="21"/>
  <c r="Q3" i="20"/>
  <c r="AH35" i="21"/>
  <c r="Q3" i="11"/>
  <c r="AI35" i="21"/>
  <c r="Q3" i="12"/>
  <c r="AJ35" i="21"/>
</calcChain>
</file>

<file path=xl/sharedStrings.xml><?xml version="1.0" encoding="utf-8"?>
<sst xmlns="http://schemas.openxmlformats.org/spreadsheetml/2006/main" count="3363" uniqueCount="123">
  <si>
    <t>北米</t>
    <rPh sb="0" eb="2">
      <t>ホクベイ</t>
    </rPh>
    <phoneticPr fontId="2"/>
  </si>
  <si>
    <t>グルメ</t>
    <phoneticPr fontId="2"/>
  </si>
  <si>
    <t>幾何平均</t>
    <rPh sb="0" eb="2">
      <t>キカ</t>
    </rPh>
    <rPh sb="2" eb="4">
      <t>ヘイキン</t>
    </rPh>
    <phoneticPr fontId="2"/>
  </si>
  <si>
    <t>重み</t>
    <rPh sb="0" eb="1">
      <t>オモ</t>
    </rPh>
    <phoneticPr fontId="2"/>
  </si>
  <si>
    <t>オセアニア</t>
    <phoneticPr fontId="2"/>
  </si>
  <si>
    <t>欧州</t>
    <rPh sb="0" eb="2">
      <t>オウシュウ</t>
    </rPh>
    <phoneticPr fontId="2"/>
  </si>
  <si>
    <t>中国</t>
    <rPh sb="0" eb="2">
      <t>チュウゴク</t>
    </rPh>
    <phoneticPr fontId="2"/>
  </si>
  <si>
    <t>韓国</t>
    <rPh sb="0" eb="2">
      <t>カンコク</t>
    </rPh>
    <phoneticPr fontId="2"/>
  </si>
  <si>
    <t>ギオンコーナー</t>
  </si>
  <si>
    <t>重要度</t>
    <rPh sb="0" eb="3">
      <t>ジュウヨウド</t>
    </rPh>
    <phoneticPr fontId="2"/>
  </si>
  <si>
    <t>グルメ</t>
  </si>
  <si>
    <t>グルメ</t>
    <phoneticPr fontId="2"/>
  </si>
  <si>
    <t>kaimono</t>
    <phoneticPr fontId="2"/>
  </si>
  <si>
    <t>huukei</t>
    <phoneticPr fontId="2"/>
  </si>
  <si>
    <t>買い物</t>
    <rPh sb="0" eb="1">
      <t>カ</t>
    </rPh>
    <rPh sb="2" eb="3">
      <t>モノ</t>
    </rPh>
    <phoneticPr fontId="1"/>
  </si>
  <si>
    <t>風景</t>
    <rPh sb="0" eb="2">
      <t>フウケイ</t>
    </rPh>
    <phoneticPr fontId="1"/>
  </si>
  <si>
    <t>総合魅力度</t>
    <rPh sb="0" eb="2">
      <t>ソウゴウ</t>
    </rPh>
    <rPh sb="2" eb="4">
      <t>ミリョク</t>
    </rPh>
    <rPh sb="4" eb="5">
      <t>ド</t>
    </rPh>
    <phoneticPr fontId="1"/>
  </si>
  <si>
    <t>重要度</t>
    <rPh sb="0" eb="3">
      <t>ジュウヨウド</t>
    </rPh>
    <phoneticPr fontId="1"/>
  </si>
  <si>
    <t>清水寺</t>
  </si>
  <si>
    <t>二条城</t>
  </si>
  <si>
    <t xml:space="preserve">金閣寺 </t>
  </si>
  <si>
    <t xml:space="preserve">ギオンコーナー </t>
  </si>
  <si>
    <t xml:space="preserve">祇園 </t>
  </si>
  <si>
    <t xml:space="preserve">八坂神社 </t>
  </si>
  <si>
    <t xml:space="preserve">京都御所 </t>
  </si>
  <si>
    <t xml:space="preserve">銀閣寺 </t>
  </si>
  <si>
    <t xml:space="preserve">錦市場 </t>
  </si>
  <si>
    <t xml:space="preserve">京都タワー </t>
  </si>
  <si>
    <t xml:space="preserve">京都駅 </t>
  </si>
  <si>
    <t xml:space="preserve">龍安寺 </t>
  </si>
  <si>
    <t xml:space="preserve">東寺 </t>
  </si>
  <si>
    <t xml:space="preserve">高台寺 </t>
  </si>
  <si>
    <t>南禅寺</t>
  </si>
  <si>
    <t xml:space="preserve">東福寺 </t>
  </si>
  <si>
    <t xml:space="preserve">平安神宮 </t>
  </si>
  <si>
    <t>嵐山モンキーパーク</t>
  </si>
  <si>
    <t xml:space="preserve">東山 </t>
  </si>
  <si>
    <t xml:space="preserve">河原町 </t>
  </si>
  <si>
    <t xml:space="preserve">三十三間堂 </t>
  </si>
  <si>
    <t>下鴨神社</t>
  </si>
  <si>
    <t>伏見</t>
  </si>
  <si>
    <t>嵐山</t>
  </si>
  <si>
    <t>伏見稲荷</t>
  </si>
  <si>
    <t>金閣寺</t>
  </si>
  <si>
    <t>祇園</t>
  </si>
  <si>
    <t>八坂神社</t>
  </si>
  <si>
    <t>京都御所</t>
  </si>
  <si>
    <t>銀閣寺</t>
  </si>
  <si>
    <t>錦市場</t>
  </si>
  <si>
    <t>京都タワー</t>
  </si>
  <si>
    <t>京都駅</t>
  </si>
  <si>
    <t>龍安寺</t>
  </si>
  <si>
    <t>東寺</t>
  </si>
  <si>
    <t>高台寺</t>
  </si>
  <si>
    <t>東福寺</t>
  </si>
  <si>
    <t>平安神宮</t>
  </si>
  <si>
    <t>東山</t>
  </si>
  <si>
    <t>河原町</t>
  </si>
  <si>
    <t>三十三間堂</t>
  </si>
  <si>
    <t>AHP結果</t>
    <rPh sb="3" eb="5">
      <t>ケッカ</t>
    </rPh>
    <phoneticPr fontId="2"/>
  </si>
  <si>
    <t>全体</t>
    <rPh sb="0" eb="2">
      <t>ゼンタイ</t>
    </rPh>
    <phoneticPr fontId="2"/>
  </si>
  <si>
    <t>中国</t>
  </si>
  <si>
    <t>中国</t>
    <rPh sb="0" eb="2">
      <t>チュウ</t>
    </rPh>
    <phoneticPr fontId="2"/>
  </si>
  <si>
    <t>台湾</t>
    <rPh sb="0" eb="2">
      <t xml:space="preserve">タイワン </t>
    </rPh>
    <phoneticPr fontId="2"/>
  </si>
  <si>
    <t>香港</t>
    <rPh sb="0" eb="2">
      <t xml:space="preserve">ホンコン </t>
    </rPh>
    <phoneticPr fontId="2"/>
  </si>
  <si>
    <t>東南アジア</t>
    <rPh sb="0" eb="2">
      <t xml:space="preserve">トウナンアジア </t>
    </rPh>
    <phoneticPr fontId="2"/>
  </si>
  <si>
    <t>数値データ</t>
    <rPh sb="0" eb="2">
      <t>スウ</t>
    </rPh>
    <phoneticPr fontId="2"/>
  </si>
  <si>
    <t>順位データ</t>
    <rPh sb="0" eb="2">
      <t>ジュn</t>
    </rPh>
    <phoneticPr fontId="2"/>
  </si>
  <si>
    <t>京都府統計</t>
    <rPh sb="0" eb="5">
      <t>キョウ</t>
    </rPh>
    <phoneticPr fontId="2"/>
  </si>
  <si>
    <t>東南アジア</t>
    <rPh sb="0" eb="2">
      <t>トウナn</t>
    </rPh>
    <phoneticPr fontId="2"/>
  </si>
  <si>
    <t>相関係数</t>
    <rPh sb="0" eb="4">
      <t>ソウカンケイスウ</t>
    </rPh>
    <phoneticPr fontId="2"/>
  </si>
  <si>
    <t>AHP結果</t>
  </si>
  <si>
    <t>京都府統計</t>
  </si>
  <si>
    <t xml:space="preserve">ギオンコーナー </t>
    <phoneticPr fontId="2"/>
  </si>
  <si>
    <t>韓国</t>
  </si>
  <si>
    <t>買い物</t>
  </si>
  <si>
    <t>風景</t>
  </si>
  <si>
    <t>台湾</t>
  </si>
  <si>
    <t>東南アジア</t>
  </si>
  <si>
    <t>オセアニア</t>
  </si>
  <si>
    <t>中国人にとっての各評価基準の重要度</t>
    <rPh sb="0" eb="3">
      <t xml:space="preserve">チュウゴクジン </t>
    </rPh>
    <rPh sb="8" eb="13">
      <t xml:space="preserve">カクヒョウカキジュン </t>
    </rPh>
    <rPh sb="14" eb="17">
      <t>ジュウヨウ</t>
    </rPh>
    <phoneticPr fontId="2"/>
  </si>
  <si>
    <t>旅館</t>
  </si>
  <si>
    <t>歴史伝統</t>
  </si>
  <si>
    <t>旅館</t>
    <phoneticPr fontId="2"/>
  </si>
  <si>
    <t>買い物</t>
    <phoneticPr fontId="2"/>
  </si>
  <si>
    <t>歴史伝統</t>
    <phoneticPr fontId="2"/>
  </si>
  <si>
    <t>風景</t>
    <phoneticPr fontId="2"/>
  </si>
  <si>
    <t>旅館</t>
    <rPh sb="0" eb="2">
      <t xml:space="preserve">リョカン </t>
    </rPh>
    <phoneticPr fontId="2"/>
  </si>
  <si>
    <t>風景</t>
    <rPh sb="0" eb="1">
      <t>フウケイ</t>
    </rPh>
    <phoneticPr fontId="2"/>
  </si>
  <si>
    <t>歴史伝統</t>
    <rPh sb="0" eb="2">
      <t>レキセィ</t>
    </rPh>
    <rPh sb="2" eb="4">
      <t>デントウ</t>
    </rPh>
    <phoneticPr fontId="2"/>
  </si>
  <si>
    <t>1/7</t>
  </si>
  <si>
    <t>1/9</t>
  </si>
  <si>
    <t>1/5</t>
  </si>
  <si>
    <t>1/3</t>
  </si>
  <si>
    <t>グルメ</t>
    <phoneticPr fontId="1"/>
  </si>
  <si>
    <t>歴史伝統</t>
    <rPh sb="0" eb="4">
      <t>レキセィ</t>
    </rPh>
    <phoneticPr fontId="1"/>
  </si>
  <si>
    <t>北米</t>
  </si>
  <si>
    <t>北米</t>
    <phoneticPr fontId="2"/>
  </si>
  <si>
    <t>北米人にとっての各評価基準の重要度</t>
    <rPh sb="8" eb="13">
      <t xml:space="preserve">カクヒョウカキジュン </t>
    </rPh>
    <rPh sb="14" eb="17">
      <t>ジュウヨウ</t>
    </rPh>
    <phoneticPr fontId="2"/>
  </si>
  <si>
    <t>オセアニア人にとっての各評価基準の重要度</t>
    <rPh sb="11" eb="16">
      <t xml:space="preserve">カクヒョウカキジュン </t>
    </rPh>
    <rPh sb="17" eb="20">
      <t>ジュウヨウ</t>
    </rPh>
    <phoneticPr fontId="2"/>
  </si>
  <si>
    <t>欧州</t>
  </si>
  <si>
    <t>欧州</t>
    <phoneticPr fontId="2"/>
  </si>
  <si>
    <t>欧州人にとっての各評価基準の重要度</t>
    <rPh sb="8" eb="13">
      <t xml:space="preserve">カクヒョウカキジュン </t>
    </rPh>
    <rPh sb="14" eb="17">
      <t>ジュウヨウ</t>
    </rPh>
    <phoneticPr fontId="2"/>
  </si>
  <si>
    <t>台湾</t>
    <phoneticPr fontId="2"/>
  </si>
  <si>
    <t>台湾人にとっての各評価基準の重要度</t>
    <rPh sb="8" eb="13">
      <t xml:space="preserve">カクヒョウカキジュン </t>
    </rPh>
    <rPh sb="14" eb="17">
      <t>ジュウヨウ</t>
    </rPh>
    <phoneticPr fontId="2"/>
  </si>
  <si>
    <t>韓国</t>
    <phoneticPr fontId="2"/>
  </si>
  <si>
    <t>韓国人にとっての各評価基準の重要度</t>
    <rPh sb="8" eb="13">
      <t xml:space="preserve">カクヒョウカキジュン </t>
    </rPh>
    <rPh sb="14" eb="17">
      <t>ジュウヨウ</t>
    </rPh>
    <phoneticPr fontId="2"/>
  </si>
  <si>
    <t>東南アジア</t>
    <phoneticPr fontId="2"/>
  </si>
  <si>
    <t>東南アジア人にとっての各評価基準の重要度</t>
    <rPh sb="11" eb="16">
      <t xml:space="preserve">カクヒョウカキジュン </t>
    </rPh>
    <rPh sb="17" eb="20">
      <t>ジュウヨウ</t>
    </rPh>
    <phoneticPr fontId="2"/>
  </si>
  <si>
    <t>香港</t>
    <rPh sb="0" eb="2">
      <t>ホンコn</t>
    </rPh>
    <phoneticPr fontId="2"/>
  </si>
  <si>
    <t>香港人にとっての各評価基準の重要度</t>
    <rPh sb="0" eb="2">
      <t>ホンコn</t>
    </rPh>
    <rPh sb="8" eb="13">
      <t xml:space="preserve">カクヒョウカキジュン </t>
    </rPh>
    <rPh sb="14" eb="17">
      <t>ジュウヨウ</t>
    </rPh>
    <phoneticPr fontId="2"/>
  </si>
  <si>
    <t>場所定義</t>
    <rPh sb="0" eb="2">
      <t>バセィオ</t>
    </rPh>
    <rPh sb="2" eb="4">
      <t>テイギ</t>
    </rPh>
    <phoneticPr fontId="2"/>
  </si>
  <si>
    <t>嵐山</t>
    <rPh sb="0" eb="2">
      <t>アラセィ</t>
    </rPh>
    <phoneticPr fontId="2"/>
  </si>
  <si>
    <t>竹林の小径</t>
    <rPh sb="0" eb="2">
      <t xml:space="preserve">チクリンノ </t>
    </rPh>
    <rPh sb="3" eb="5">
      <t>コミティ</t>
    </rPh>
    <phoneticPr fontId="2"/>
  </si>
  <si>
    <t>祇園</t>
    <rPh sb="0" eb="2">
      <t xml:space="preserve">ギオン </t>
    </rPh>
    <phoneticPr fontId="2"/>
  </si>
  <si>
    <t>祇園四条駅</t>
    <rPh sb="0" eb="5">
      <t>ギオンス</t>
    </rPh>
    <phoneticPr fontId="2"/>
  </si>
  <si>
    <t>伏見</t>
    <rPh sb="0" eb="2">
      <t>フシミ</t>
    </rPh>
    <phoneticPr fontId="2"/>
  </si>
  <si>
    <t>伏見駅</t>
    <rPh sb="0" eb="3">
      <t>フシミ</t>
    </rPh>
    <phoneticPr fontId="2"/>
  </si>
  <si>
    <t>東山</t>
    <rPh sb="0" eb="2">
      <t>ヒガセィ</t>
    </rPh>
    <phoneticPr fontId="2"/>
  </si>
  <si>
    <t>東山駅</t>
    <rPh sb="0" eb="3">
      <t>ヒガセィ</t>
    </rPh>
    <phoneticPr fontId="2"/>
  </si>
  <si>
    <t>歴史伝統の評価を1段階あげる調整</t>
    <rPh sb="0" eb="1">
      <t>レキセィ</t>
    </rPh>
    <rPh sb="5" eb="7">
      <t>ヒョウ</t>
    </rPh>
    <rPh sb="14" eb="16">
      <t>チョウセ</t>
    </rPh>
    <phoneticPr fontId="2"/>
  </si>
  <si>
    <t>合計</t>
    <rPh sb="0" eb="2">
      <t>ゴウケイ</t>
    </rPh>
    <phoneticPr fontId="2"/>
  </si>
  <si>
    <t>予測との差</t>
    <rPh sb="0" eb="2">
      <t>ヨソク</t>
    </rPh>
    <rPh sb="4" eb="5">
      <t xml:space="preserve">サ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</si>
</sst>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"/>
    <numFmt numFmtId="177" formatCode="0_);[Red]\(0\)"/>
    <numFmt numFmtId="178" formatCode="0.000000_);[Red]\(0.000000\)"/>
    <numFmt numFmtId="179" formatCode="0.00000000_);[Red]\(0.00000000\)"/>
    <numFmt numFmtId="180" formatCode="0.0000000"/>
    <numFmt numFmtId="181" formatCode="0.00000000"/>
    <numFmt numFmtId="182" formatCode="0.00000"/>
  </numFmts>
  <fonts count="18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b/>
      <sz val="9"/>
      <color theme="0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b/>
      <sz val="9"/>
      <color rgb="FFFFFFFF"/>
      <name val="游ゴシック"/>
      <family val="3"/>
      <charset val="128"/>
      <scheme val="minor"/>
    </font>
    <font>
      <sz val="9"/>
      <color rgb="FF000000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26"/>
      <color theme="1"/>
      <name val="游ゴシック"/>
      <family val="3"/>
      <charset val="128"/>
      <scheme val="minor"/>
    </font>
    <font>
      <sz val="11"/>
      <color theme="1" tint="0.249977111117893"/>
      <name val="游ゴシック"/>
      <family val="3"/>
      <charset val="128"/>
      <scheme val="minor"/>
    </font>
    <font>
      <sz val="22"/>
      <color theme="6" tint="-0.499984740745262"/>
      <name val="ＭＳ Ｐゴシック"/>
      <family val="2"/>
      <charset val="128"/>
    </font>
    <font>
      <sz val="11"/>
      <name val="游ゴシック"/>
      <family val="2"/>
      <charset val="128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7B5C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theme="9"/>
      </patternFill>
    </fill>
    <fill>
      <patternFill patternType="solid">
        <fgColor rgb="FFF7B5CD"/>
        <bgColor theme="6"/>
      </patternFill>
    </fill>
    <fill>
      <patternFill patternType="solid">
        <fgColor rgb="FFFEDEFF"/>
        <bgColor indexed="64"/>
      </patternFill>
    </fill>
    <fill>
      <patternFill patternType="solid">
        <fgColor rgb="FFF7B5CD"/>
        <bgColor rgb="FFA5A5A5"/>
      </patternFill>
    </fill>
    <fill>
      <patternFill patternType="solid">
        <fgColor rgb="FFFEDEFF"/>
        <bgColor rgb="FFEDEDED"/>
      </patternFill>
    </fill>
    <fill>
      <patternFill patternType="solid">
        <fgColor rgb="FFFEDE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F8DA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/>
      <diagonal/>
    </border>
    <border>
      <left/>
      <right/>
      <top style="thin">
        <color theme="7" tint="0.39997558519241921"/>
      </top>
      <bottom/>
      <diagonal/>
    </border>
    <border>
      <left/>
      <right style="thin">
        <color theme="7" tint="0.39997558519241921"/>
      </right>
      <top style="thin">
        <color theme="7" tint="0.39997558519241921"/>
      </top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 style="medium">
        <color rgb="FFA6A6A6"/>
      </right>
      <top style="medium">
        <color rgb="FFA6A6A6"/>
      </top>
      <bottom style="medium">
        <color rgb="FFA6A6A6"/>
      </bottom>
      <diagonal/>
    </border>
    <border>
      <left style="medium">
        <color rgb="FFA6A6A6"/>
      </left>
      <right style="medium">
        <color rgb="FFA6A6A6"/>
      </right>
      <top/>
      <bottom/>
      <diagonal/>
    </border>
    <border>
      <left style="medium">
        <color rgb="FFA6A6A6"/>
      </left>
      <right style="medium">
        <color rgb="FFA6A6A6"/>
      </right>
      <top style="thin">
        <color rgb="FFC9C9C9"/>
      </top>
      <bottom/>
      <diagonal/>
    </border>
    <border>
      <left style="medium">
        <color rgb="FFA6A6A6"/>
      </left>
      <right style="medium">
        <color rgb="FFA6A6A6"/>
      </right>
      <top style="thin">
        <color rgb="FFC9C9C9"/>
      </top>
      <bottom style="medium">
        <color rgb="FFA6A6A6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rgb="FFC9C9C9"/>
      </top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rgb="FFC9C9C9"/>
      </top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/>
      <diagonal/>
    </border>
    <border>
      <left/>
      <right/>
      <top style="thin">
        <color theme="1" tint="0.14999847407452621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/>
      <diagonal/>
    </border>
    <border>
      <left/>
      <right style="thin">
        <color theme="1" tint="0.14999847407452621"/>
      </right>
      <top/>
      <bottom/>
      <diagonal/>
    </border>
    <border>
      <left/>
      <right/>
      <top/>
      <bottom style="thin">
        <color theme="1" tint="0.14999847407452621"/>
      </bottom>
      <diagonal/>
    </border>
    <border>
      <left/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/>
      <bottom/>
      <diagonal/>
    </border>
    <border>
      <left/>
      <right/>
      <top style="thin">
        <color theme="1" tint="0.14999847407452621"/>
      </top>
      <bottom style="thin">
        <color theme="1" tint="0.14999847407452621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/>
      <top/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/>
      <bottom style="thin">
        <color theme="6" tint="-0.249977111117893"/>
      </bottom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hair">
        <color theme="1" tint="0.34998626667073579"/>
      </left>
      <right/>
      <top style="thin">
        <color theme="1" tint="0.14999847407452621"/>
      </top>
      <bottom style="thin">
        <color theme="1" tint="0.14999847407452621"/>
      </bottom>
      <diagonal/>
    </border>
    <border>
      <left style="hair">
        <color theme="1" tint="0.34998626667073579"/>
      </left>
      <right/>
      <top/>
      <bottom style="thin">
        <color theme="1" tint="0.14999847407452621"/>
      </bottom>
      <diagonal/>
    </border>
    <border>
      <left style="hair">
        <color theme="1" tint="0.34998626667073579"/>
      </left>
      <right style="hair">
        <color theme="1" tint="0.34998626667073579"/>
      </right>
      <top style="thin">
        <color theme="1" tint="0.14999847407452621"/>
      </top>
      <bottom style="thin">
        <color theme="1" tint="0.14999847407452621"/>
      </bottom>
      <diagonal/>
    </border>
    <border>
      <left style="hair">
        <color theme="1" tint="0.34998626667073579"/>
      </left>
      <right style="hair">
        <color theme="1" tint="0.34998626667073579"/>
      </right>
      <top/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0.14999847407452621"/>
      </left>
      <right/>
      <top/>
      <bottom/>
      <diagonal/>
    </border>
    <border>
      <left style="thin">
        <color indexed="64"/>
      </left>
      <right style="thin">
        <color theme="6" tint="-0.499984740745262"/>
      </right>
      <top style="thin">
        <color indexed="64"/>
      </top>
      <bottom/>
      <diagonal/>
    </border>
    <border>
      <left style="thin">
        <color theme="6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6" tint="-0.499984740745262"/>
      </right>
      <top/>
      <bottom/>
      <diagonal/>
    </border>
    <border>
      <left style="thin">
        <color theme="6" tint="-0.499984740745262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6" tint="-0.499984740745262"/>
      </right>
      <top/>
      <bottom style="thin">
        <color indexed="64"/>
      </bottom>
      <diagonal/>
    </border>
    <border>
      <left style="thin">
        <color theme="6" tint="-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theme="6" tint="-0.499984740745262"/>
      </left>
      <right/>
      <top style="thin">
        <color theme="6" tint="-0.499984740745262"/>
      </top>
      <bottom style="thin">
        <color indexed="64"/>
      </bottom>
      <diagonal/>
    </border>
    <border>
      <left/>
      <right style="thin">
        <color theme="6" tint="-0.499984740745262"/>
      </right>
      <top style="thin">
        <color theme="6" tint="-0.499984740745262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7" fillId="0" borderId="0" xfId="0" applyFont="1">
      <alignment vertical="center"/>
    </xf>
    <xf numFmtId="176" fontId="0" fillId="0" borderId="6" xfId="0" applyNumberFormat="1" applyBorder="1" applyAlignment="1">
      <alignment horizontal="center" vertical="center"/>
    </xf>
    <xf numFmtId="12" fontId="0" fillId="7" borderId="10" xfId="0" applyNumberFormat="1" applyFill="1" applyBorder="1" applyAlignment="1">
      <alignment horizontal="center" vertical="center"/>
    </xf>
    <xf numFmtId="12" fontId="0" fillId="0" borderId="10" xfId="0" applyNumberFormat="1" applyBorder="1" applyAlignment="1">
      <alignment horizontal="center" vertical="center"/>
    </xf>
    <xf numFmtId="12" fontId="0" fillId="7" borderId="11" xfId="0" applyNumberFormat="1" applyFill="1" applyBorder="1" applyAlignment="1">
      <alignment horizontal="center" vertical="center"/>
    </xf>
    <xf numFmtId="12" fontId="0" fillId="7" borderId="7" xfId="0" applyNumberFormat="1" applyFill="1" applyBorder="1" applyAlignment="1">
      <alignment horizontal="center" vertical="center"/>
    </xf>
    <xf numFmtId="12" fontId="0" fillId="0" borderId="7" xfId="0" applyNumberFormat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/>
    </xf>
    <xf numFmtId="0" fontId="5" fillId="10" borderId="15" xfId="0" applyFont="1" applyFill="1" applyBorder="1" applyAlignment="1">
      <alignment horizontal="center" vertical="center"/>
    </xf>
    <xf numFmtId="0" fontId="5" fillId="10" borderId="16" xfId="0" applyFont="1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12" fontId="0" fillId="11" borderId="15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2" fontId="0" fillId="0" borderId="15" xfId="0" applyNumberFormat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12" fontId="0" fillId="11" borderId="18" xfId="0" applyNumberForma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2" borderId="21" xfId="0" applyFont="1" applyFill="1" applyBorder="1" applyAlignment="1">
      <alignment horizontal="center" vertical="center"/>
    </xf>
    <xf numFmtId="0" fontId="5" fillId="12" borderId="22" xfId="0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2" fontId="0" fillId="0" borderId="21" xfId="0" applyNumberFormat="1" applyBorder="1" applyAlignment="1">
      <alignment horizontal="center" vertical="center"/>
    </xf>
    <xf numFmtId="12" fontId="0" fillId="13" borderId="21" xfId="0" applyNumberFormat="1" applyFill="1" applyBorder="1" applyAlignment="1">
      <alignment horizontal="center" vertical="center"/>
    </xf>
    <xf numFmtId="12" fontId="0" fillId="13" borderId="22" xfId="0" applyNumberFormat="1" applyFill="1" applyBorder="1" applyAlignment="1">
      <alignment horizontal="center" vertical="center"/>
    </xf>
    <xf numFmtId="12" fontId="0" fillId="0" borderId="22" xfId="0" applyNumberFormat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14" borderId="0" xfId="0" applyFill="1">
      <alignment vertical="center"/>
    </xf>
    <xf numFmtId="0" fontId="4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10" fillId="18" borderId="20" xfId="0" applyFont="1" applyFill="1" applyBorder="1" applyAlignment="1">
      <alignment horizontal="center" vertical="center"/>
    </xf>
    <xf numFmtId="0" fontId="6" fillId="19" borderId="0" xfId="0" applyFont="1" applyFill="1" applyBorder="1" applyAlignment="1">
      <alignment horizontal="center" vertical="center"/>
    </xf>
    <xf numFmtId="0" fontId="0" fillId="20" borderId="0" xfId="0" applyFill="1">
      <alignment vertical="center"/>
    </xf>
    <xf numFmtId="0" fontId="8" fillId="2" borderId="0" xfId="0" applyFont="1" applyFill="1">
      <alignment vertical="center"/>
    </xf>
    <xf numFmtId="0" fontId="8" fillId="4" borderId="0" xfId="0" applyFont="1" applyFill="1">
      <alignment vertical="center"/>
    </xf>
    <xf numFmtId="176" fontId="8" fillId="15" borderId="0" xfId="0" applyNumberFormat="1" applyFont="1" applyFill="1" applyBorder="1">
      <alignment vertical="center"/>
    </xf>
    <xf numFmtId="0" fontId="8" fillId="4" borderId="0" xfId="0" applyFont="1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177" fontId="9" fillId="0" borderId="26" xfId="0" applyNumberFormat="1" applyFont="1" applyBorder="1" applyAlignment="1">
      <alignment horizontal="center" vertical="center"/>
    </xf>
    <xf numFmtId="0" fontId="11" fillId="21" borderId="27" xfId="0" applyFont="1" applyFill="1" applyBorder="1" applyAlignment="1">
      <alignment horizontal="center" vertical="center"/>
    </xf>
    <xf numFmtId="0" fontId="11" fillId="21" borderId="28" xfId="0" applyFont="1" applyFill="1" applyBorder="1" applyAlignment="1">
      <alignment horizontal="center" vertical="center"/>
    </xf>
    <xf numFmtId="177" fontId="12" fillId="22" borderId="29" xfId="0" applyNumberFormat="1" applyFont="1" applyFill="1" applyBorder="1" applyAlignment="1">
      <alignment horizontal="center" vertical="center"/>
    </xf>
    <xf numFmtId="177" fontId="12" fillId="0" borderId="30" xfId="0" applyNumberFormat="1" applyFont="1" applyBorder="1" applyAlignment="1">
      <alignment horizontal="center" vertical="center"/>
    </xf>
    <xf numFmtId="177" fontId="12" fillId="22" borderId="30" xfId="0" applyNumberFormat="1" applyFont="1" applyFill="1" applyBorder="1" applyAlignment="1">
      <alignment horizontal="center" vertical="center"/>
    </xf>
    <xf numFmtId="177" fontId="12" fillId="22" borderId="31" xfId="0" applyNumberFormat="1" applyFont="1" applyFill="1" applyBorder="1" applyAlignment="1">
      <alignment horizontal="center" vertical="center"/>
    </xf>
    <xf numFmtId="179" fontId="0" fillId="20" borderId="0" xfId="0" applyNumberForma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179" fontId="6" fillId="19" borderId="0" xfId="0" applyNumberFormat="1" applyFont="1" applyFill="1" applyBorder="1" applyAlignment="1">
      <alignment horizontal="center" vertical="center"/>
    </xf>
    <xf numFmtId="179" fontId="5" fillId="8" borderId="0" xfId="0" applyNumberFormat="1" applyFont="1" applyFill="1" applyBorder="1" applyAlignment="1">
      <alignment horizontal="center" vertical="center"/>
    </xf>
    <xf numFmtId="179" fontId="5" fillId="9" borderId="0" xfId="0" applyNumberFormat="1" applyFont="1" applyFill="1" applyBorder="1" applyAlignment="1">
      <alignment horizontal="center" vertical="center"/>
    </xf>
    <xf numFmtId="179" fontId="5" fillId="10" borderId="0" xfId="0" applyNumberFormat="1" applyFont="1" applyFill="1" applyBorder="1" applyAlignment="1">
      <alignment horizontal="center" vertical="center"/>
    </xf>
    <xf numFmtId="179" fontId="5" fillId="12" borderId="0" xfId="0" applyNumberFormat="1" applyFont="1" applyFill="1" applyBorder="1" applyAlignment="1">
      <alignment horizontal="center" vertical="center"/>
    </xf>
    <xf numFmtId="179" fontId="0" fillId="16" borderId="0" xfId="0" applyNumberFormat="1" applyFill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0" fontId="0" fillId="24" borderId="0" xfId="0" applyFill="1">
      <alignment vertical="center"/>
    </xf>
    <xf numFmtId="177" fontId="12" fillId="24" borderId="34" xfId="0" applyNumberFormat="1" applyFont="1" applyFill="1" applyBorder="1" applyAlignment="1">
      <alignment horizontal="center" vertical="center"/>
    </xf>
    <xf numFmtId="177" fontId="12" fillId="24" borderId="35" xfId="0" applyNumberFormat="1" applyFont="1" applyFill="1" applyBorder="1" applyAlignment="1">
      <alignment horizontal="center" vertical="center"/>
    </xf>
    <xf numFmtId="181" fontId="8" fillId="15" borderId="0" xfId="0" applyNumberFormat="1" applyFont="1" applyFill="1" applyBorder="1">
      <alignment vertical="center"/>
    </xf>
    <xf numFmtId="177" fontId="12" fillId="24" borderId="42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32" xfId="0" applyFont="1" applyBorder="1">
      <alignment vertical="center"/>
    </xf>
    <xf numFmtId="0" fontId="3" fillId="24" borderId="43" xfId="0" applyFont="1" applyFill="1" applyBorder="1" applyAlignment="1">
      <alignment horizontal="center" vertical="center"/>
    </xf>
    <xf numFmtId="0" fontId="3" fillId="24" borderId="44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178" fontId="7" fillId="0" borderId="0" xfId="0" applyNumberFormat="1" applyFont="1" applyBorder="1" applyAlignment="1">
      <alignment vertical="center"/>
    </xf>
    <xf numFmtId="178" fontId="7" fillId="0" borderId="39" xfId="0" applyNumberFormat="1" applyFont="1" applyBorder="1" applyAlignment="1">
      <alignment vertical="center"/>
    </xf>
    <xf numFmtId="178" fontId="7" fillId="0" borderId="40" xfId="0" applyNumberFormat="1" applyFont="1" applyBorder="1" applyAlignment="1">
      <alignment vertical="center"/>
    </xf>
    <xf numFmtId="178" fontId="7" fillId="0" borderId="41" xfId="0" applyNumberFormat="1" applyFont="1" applyBorder="1" applyAlignment="1">
      <alignment vertical="center"/>
    </xf>
    <xf numFmtId="10" fontId="7" fillId="0" borderId="0" xfId="0" applyNumberFormat="1" applyFont="1" applyAlignment="1">
      <alignment vertical="center"/>
    </xf>
    <xf numFmtId="177" fontId="7" fillId="0" borderId="0" xfId="0" applyNumberFormat="1" applyFont="1" applyBorder="1" applyAlignment="1">
      <alignment vertical="center"/>
    </xf>
    <xf numFmtId="177" fontId="7" fillId="0" borderId="39" xfId="0" applyNumberFormat="1" applyFont="1" applyBorder="1" applyAlignment="1">
      <alignment vertical="center"/>
    </xf>
    <xf numFmtId="177" fontId="7" fillId="0" borderId="40" xfId="0" applyNumberFormat="1" applyFont="1" applyBorder="1" applyAlignment="1">
      <alignment vertical="center"/>
    </xf>
    <xf numFmtId="177" fontId="7" fillId="0" borderId="41" xfId="0" applyNumberFormat="1" applyFont="1" applyBorder="1" applyAlignment="1">
      <alignment vertical="center"/>
    </xf>
    <xf numFmtId="180" fontId="0" fillId="4" borderId="1" xfId="0" applyNumberFormat="1" applyFill="1" applyBorder="1" applyAlignment="1">
      <alignment horizontal="center" vertical="center"/>
    </xf>
    <xf numFmtId="180" fontId="0" fillId="3" borderId="1" xfId="0" applyNumberFormat="1" applyFill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0" fillId="17" borderId="0" xfId="0" applyFill="1">
      <alignment vertical="center"/>
    </xf>
    <xf numFmtId="0" fontId="8" fillId="15" borderId="0" xfId="0" applyFont="1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2" fontId="15" fillId="4" borderId="47" xfId="0" applyNumberFormat="1" applyFont="1" applyFill="1" applyBorder="1" applyAlignment="1">
      <alignment horizontal="center" vertical="center"/>
    </xf>
    <xf numFmtId="2" fontId="15" fillId="4" borderId="47" xfId="0" applyNumberFormat="1" applyFont="1" applyFill="1" applyBorder="1" applyAlignment="1">
      <alignment horizontal="center" vertical="center"/>
    </xf>
    <xf numFmtId="12" fontId="15" fillId="3" borderId="47" xfId="0" applyNumberFormat="1" applyFont="1" applyFill="1" applyBorder="1" applyAlignment="1">
      <alignment horizontal="center" vertical="center"/>
    </xf>
    <xf numFmtId="12" fontId="15" fillId="4" borderId="49" xfId="0" applyNumberFormat="1" applyFont="1" applyFill="1" applyBorder="1" applyAlignment="1">
      <alignment horizontal="center" vertical="center"/>
    </xf>
    <xf numFmtId="12" fontId="15" fillId="3" borderId="49" xfId="0" applyNumberFormat="1" applyFont="1" applyFill="1" applyBorder="1" applyAlignment="1">
      <alignment horizontal="center" vertical="center"/>
    </xf>
    <xf numFmtId="0" fontId="15" fillId="4" borderId="48" xfId="0" applyFont="1" applyFill="1" applyBorder="1" applyAlignment="1">
      <alignment horizontal="center" vertical="center"/>
    </xf>
    <xf numFmtId="0" fontId="15" fillId="3" borderId="48" xfId="0" applyFont="1" applyFill="1" applyBorder="1" applyAlignment="1">
      <alignment horizontal="center" vertical="center"/>
    </xf>
    <xf numFmtId="0" fontId="15" fillId="4" borderId="50" xfId="0" applyFont="1" applyFill="1" applyBorder="1" applyAlignment="1">
      <alignment horizontal="center" vertical="center"/>
    </xf>
    <xf numFmtId="12" fontId="15" fillId="4" borderId="52" xfId="0" applyNumberFormat="1" applyFont="1" applyFill="1" applyBorder="1" applyAlignment="1">
      <alignment horizontal="center" vertical="center"/>
    </xf>
    <xf numFmtId="2" fontId="15" fillId="4" borderId="52" xfId="0" applyNumberFormat="1" applyFont="1" applyFill="1" applyBorder="1" applyAlignment="1">
      <alignment horizontal="center" vertical="center"/>
    </xf>
    <xf numFmtId="182" fontId="15" fillId="4" borderId="52" xfId="0" applyNumberFormat="1" applyFont="1" applyFill="1" applyBorder="1" applyAlignment="1">
      <alignment horizontal="center" vertical="center"/>
    </xf>
    <xf numFmtId="0" fontId="4" fillId="26" borderId="48" xfId="0" applyFont="1" applyFill="1" applyBorder="1" applyAlignment="1">
      <alignment horizontal="center" vertical="center"/>
    </xf>
    <xf numFmtId="0" fontId="8" fillId="3" borderId="54" xfId="0" applyFont="1" applyFill="1" applyBorder="1">
      <alignment vertical="center"/>
    </xf>
    <xf numFmtId="0" fontId="8" fillId="16" borderId="48" xfId="0" applyFont="1" applyFill="1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48" xfId="0" applyBorder="1" applyAlignment="1">
      <alignment horizontal="center" vertical="center"/>
    </xf>
    <xf numFmtId="0" fontId="0" fillId="17" borderId="55" xfId="0" applyFill="1" applyBorder="1" applyAlignment="1">
      <alignment horizontal="center" vertical="center"/>
    </xf>
    <xf numFmtId="0" fontId="0" fillId="17" borderId="56" xfId="0" applyFill="1" applyBorder="1" applyAlignment="1">
      <alignment horizontal="center" vertical="center"/>
    </xf>
    <xf numFmtId="0" fontId="0" fillId="27" borderId="0" xfId="0" applyFill="1" applyBorder="1">
      <alignment vertical="center"/>
    </xf>
    <xf numFmtId="0" fontId="0" fillId="27" borderId="53" xfId="0" applyFill="1" applyBorder="1">
      <alignment vertical="center"/>
    </xf>
    <xf numFmtId="0" fontId="3" fillId="4" borderId="46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57" xfId="0" applyFont="1" applyFill="1" applyBorder="1" applyAlignment="1">
      <alignment horizontal="center" vertical="center"/>
    </xf>
    <xf numFmtId="0" fontId="3" fillId="4" borderId="59" xfId="0" applyFont="1" applyFill="1" applyBorder="1" applyAlignment="1">
      <alignment horizontal="center" vertical="center"/>
    </xf>
    <xf numFmtId="2" fontId="0" fillId="27" borderId="46" xfId="0" applyNumberFormat="1" applyFill="1" applyBorder="1">
      <alignment vertical="center"/>
    </xf>
    <xf numFmtId="2" fontId="0" fillId="27" borderId="58" xfId="0" applyNumberFormat="1" applyFill="1" applyBorder="1">
      <alignment vertical="center"/>
    </xf>
    <xf numFmtId="2" fontId="0" fillId="27" borderId="60" xfId="0" applyNumberFormat="1" applyFill="1" applyBorder="1">
      <alignment vertical="center"/>
    </xf>
    <xf numFmtId="2" fontId="0" fillId="27" borderId="41" xfId="0" applyNumberFormat="1" applyFill="1" applyBorder="1">
      <alignment vertical="center"/>
    </xf>
    <xf numFmtId="0" fontId="0" fillId="17" borderId="33" xfId="0" applyFill="1" applyBorder="1" applyAlignment="1">
      <alignment horizontal="center" vertical="center"/>
    </xf>
    <xf numFmtId="0" fontId="0" fillId="17" borderId="42" xfId="0" applyFill="1" applyBorder="1" applyAlignment="1">
      <alignment horizontal="center" vertical="center"/>
    </xf>
    <xf numFmtId="0" fontId="0" fillId="17" borderId="61" xfId="0" applyFill="1" applyBorder="1" applyAlignment="1">
      <alignment horizontal="center" vertical="center"/>
    </xf>
    <xf numFmtId="0" fontId="0" fillId="27" borderId="36" xfId="0" applyFill="1" applyBorder="1">
      <alignment vertical="center"/>
    </xf>
    <xf numFmtId="0" fontId="0" fillId="27" borderId="62" xfId="0" applyFill="1" applyBorder="1">
      <alignment vertical="center"/>
    </xf>
    <xf numFmtId="0" fontId="0" fillId="27" borderId="45" xfId="0" applyFill="1" applyBorder="1">
      <alignment vertical="center"/>
    </xf>
    <xf numFmtId="0" fontId="0" fillId="27" borderId="33" xfId="0" applyFill="1" applyBorder="1">
      <alignment vertical="center"/>
    </xf>
    <xf numFmtId="0" fontId="0" fillId="27" borderId="42" xfId="0" applyFill="1" applyBorder="1">
      <alignment vertical="center"/>
    </xf>
    <xf numFmtId="0" fontId="0" fillId="27" borderId="61" xfId="0" applyFill="1" applyBorder="1">
      <alignment vertical="center"/>
    </xf>
    <xf numFmtId="0" fontId="13" fillId="23" borderId="0" xfId="0" applyNumberFormat="1" applyFont="1" applyFill="1" applyAlignment="1">
      <alignment horizontal="left" vertical="center" indent="1"/>
    </xf>
    <xf numFmtId="0" fontId="13" fillId="0" borderId="0" xfId="0" applyNumberFormat="1" applyFont="1" applyAlignment="1">
      <alignment horizontal="left" vertical="center" indent="1"/>
    </xf>
    <xf numFmtId="0" fontId="0" fillId="6" borderId="12" xfId="0" applyNumberFormat="1" applyFill="1" applyBorder="1" applyAlignment="1">
      <alignment horizontal="center" vertical="center"/>
    </xf>
    <xf numFmtId="0" fontId="0" fillId="6" borderId="3" xfId="0" applyNumberFormat="1" applyFill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6" borderId="13" xfId="0" applyNumberForma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7" borderId="7" xfId="0" applyNumberFormat="1" applyFill="1" applyBorder="1" applyAlignment="1">
      <alignment horizontal="center" vertical="center"/>
    </xf>
    <xf numFmtId="0" fontId="0" fillId="7" borderId="11" xfId="0" applyNumberFormat="1" applyFill="1" applyBorder="1" applyAlignment="1">
      <alignment horizontal="center" vertical="center"/>
    </xf>
    <xf numFmtId="0" fontId="0" fillId="7" borderId="9" xfId="0" applyNumberFormat="1" applyFill="1" applyBorder="1" applyAlignment="1">
      <alignment horizontal="center" vertical="center"/>
    </xf>
    <xf numFmtId="0" fontId="0" fillId="11" borderId="15" xfId="0" applyNumberFormat="1" applyFill="1" applyBorder="1" applyAlignment="1">
      <alignment horizontal="center" vertical="center"/>
    </xf>
    <xf numFmtId="0" fontId="0" fillId="11" borderId="16" xfId="0" applyNumberFormat="1" applyFill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11" borderId="18" xfId="0" applyNumberFormat="1" applyFill="1" applyBorder="1" applyAlignment="1">
      <alignment horizontal="center" vertical="center"/>
    </xf>
    <xf numFmtId="0" fontId="0" fillId="11" borderId="19" xfId="0" applyNumberFormat="1" applyFill="1" applyBorder="1" applyAlignment="1">
      <alignment horizontal="center" vertical="center"/>
    </xf>
    <xf numFmtId="0" fontId="0" fillId="13" borderId="21" xfId="0" applyNumberFormat="1" applyFill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13" borderId="22" xfId="0" applyNumberFormat="1" applyFill="1" applyBorder="1" applyAlignment="1">
      <alignment horizontal="center" vertical="center"/>
    </xf>
    <xf numFmtId="0" fontId="0" fillId="13" borderId="24" xfId="0" applyNumberFormat="1" applyFill="1" applyBorder="1" applyAlignment="1">
      <alignment horizontal="center" vertical="center"/>
    </xf>
    <xf numFmtId="0" fontId="0" fillId="13" borderId="25" xfId="0" applyNumberFormat="1" applyFill="1" applyBorder="1" applyAlignment="1">
      <alignment horizontal="center" vertical="center"/>
    </xf>
    <xf numFmtId="0" fontId="16" fillId="16" borderId="63" xfId="0" applyFont="1" applyFill="1" applyBorder="1" applyAlignment="1">
      <alignment horizontal="center" vertical="center"/>
    </xf>
    <xf numFmtId="0" fontId="16" fillId="28" borderId="64" xfId="0" applyFont="1" applyFill="1" applyBorder="1" applyAlignment="1">
      <alignment horizontal="center" vertical="center"/>
    </xf>
    <xf numFmtId="0" fontId="16" fillId="16" borderId="65" xfId="0" applyFont="1" applyFill="1" applyBorder="1" applyAlignment="1">
      <alignment horizontal="center" vertical="center"/>
    </xf>
    <xf numFmtId="0" fontId="16" fillId="28" borderId="66" xfId="0" applyFont="1" applyFill="1" applyBorder="1" applyAlignment="1">
      <alignment horizontal="center" vertical="center"/>
    </xf>
    <xf numFmtId="0" fontId="16" fillId="16" borderId="67" xfId="0" applyFont="1" applyFill="1" applyBorder="1" applyAlignment="1">
      <alignment horizontal="center" vertical="center"/>
    </xf>
    <xf numFmtId="0" fontId="16" fillId="28" borderId="68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77" fontId="7" fillId="0" borderId="0" xfId="0" applyNumberFormat="1" applyFont="1" applyFill="1" applyBorder="1" applyAlignment="1">
      <alignment vertical="center"/>
    </xf>
    <xf numFmtId="0" fontId="8" fillId="0" borderId="0" xfId="0" applyFont="1" applyFill="1">
      <alignment vertical="center"/>
    </xf>
    <xf numFmtId="0" fontId="5" fillId="8" borderId="2" xfId="0" applyNumberFormat="1" applyFont="1" applyFill="1" applyBorder="1" applyAlignment="1">
      <alignment horizontal="center" vertical="center"/>
    </xf>
    <xf numFmtId="0" fontId="5" fillId="8" borderId="12" xfId="0" applyNumberFormat="1" applyFont="1" applyFill="1" applyBorder="1" applyAlignment="1">
      <alignment horizontal="center" vertical="center"/>
    </xf>
    <xf numFmtId="0" fontId="5" fillId="8" borderId="3" xfId="0" applyNumberFormat="1" applyFont="1" applyFill="1" applyBorder="1" applyAlignment="1">
      <alignment horizontal="center" vertical="center"/>
    </xf>
    <xf numFmtId="0" fontId="0" fillId="6" borderId="2" xfId="0" applyNumberForma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6" borderId="4" xfId="0" applyNumberForma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2" fontId="4" fillId="26" borderId="48" xfId="0" applyNumberFormat="1" applyFont="1" applyFill="1" applyBorder="1" applyAlignment="1">
      <alignment horizontal="center" vertical="center"/>
    </xf>
    <xf numFmtId="12" fontId="15" fillId="4" borderId="51" xfId="0" applyNumberFormat="1" applyFont="1" applyFill="1" applyBorder="1" applyAlignment="1">
      <alignment horizontal="center" vertical="center"/>
    </xf>
    <xf numFmtId="12" fontId="15" fillId="4" borderId="47" xfId="0" applyNumberFormat="1" applyFont="1" applyFill="1" applyBorder="1" applyAlignment="1">
      <alignment vertical="center"/>
    </xf>
    <xf numFmtId="12" fontId="15" fillId="4" borderId="47" xfId="0" applyNumberFormat="1" applyFont="1" applyFill="1" applyBorder="1">
      <alignment vertical="center"/>
    </xf>
    <xf numFmtId="12" fontId="0" fillId="0" borderId="0" xfId="0" applyNumberFormat="1">
      <alignment vertical="center"/>
    </xf>
    <xf numFmtId="0" fontId="17" fillId="0" borderId="0" xfId="0" applyFont="1" applyFill="1">
      <alignment vertical="center"/>
    </xf>
    <xf numFmtId="0" fontId="8" fillId="0" borderId="0" xfId="0" applyFont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15" fillId="4" borderId="50" xfId="0" applyNumberFormat="1" applyFont="1" applyFill="1" applyBorder="1" applyAlignment="1">
      <alignment horizontal="center" vertical="center"/>
    </xf>
    <xf numFmtId="12" fontId="15" fillId="3" borderId="48" xfId="0" applyNumberFormat="1" applyFont="1" applyFill="1" applyBorder="1" applyAlignment="1">
      <alignment horizontal="center" vertical="center"/>
    </xf>
    <xf numFmtId="12" fontId="15" fillId="4" borderId="4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6" fillId="25" borderId="69" xfId="0" applyFont="1" applyFill="1" applyBorder="1" applyAlignment="1">
      <alignment horizontal="center" vertical="center" wrapText="1"/>
    </xf>
    <xf numFmtId="0" fontId="16" fillId="25" borderId="7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7B5CD"/>
      <color rgb="FFFEE8F7"/>
      <color rgb="FFF7D4CD"/>
      <color rgb="FFFEDEFF"/>
      <color rgb="FFECEFB8"/>
      <color rgb="FFE2F8DA"/>
      <color rgb="FFFA4C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中国人にとっての各評価基準の重要度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中国!$B$11</c:f>
              <c:strCache>
                <c:ptCount val="1"/>
                <c:pt idx="0">
                  <c:v>中国人にとっての各評価基準の重要度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DD6-9F4C-B8D5-564FA9B873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DD6-9F4C-B8D5-564FA9B873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0DD6-9F4C-B8D5-564FA9B873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DD6-9F4C-B8D5-564FA9B873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0DD6-9F4C-B8D5-564FA9B873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中国!$B$12:$B$16</c:f>
              <c:strCache>
                <c:ptCount val="5"/>
                <c:pt idx="0">
                  <c:v>グルメ</c:v>
                </c:pt>
                <c:pt idx="1">
                  <c:v>旅館</c:v>
                </c:pt>
                <c:pt idx="2">
                  <c:v>買い物</c:v>
                </c:pt>
                <c:pt idx="3">
                  <c:v>風景</c:v>
                </c:pt>
                <c:pt idx="4">
                  <c:v>歴史伝統</c:v>
                </c:pt>
              </c:strCache>
            </c:strRef>
          </c:cat>
          <c:val>
            <c:numRef>
              <c:f>中国!$C$12:$C$16</c:f>
              <c:numCache>
                <c:formatCode>General</c:formatCode>
                <c:ptCount val="5"/>
                <c:pt idx="0">
                  <c:v>0.27828198935936505</c:v>
                </c:pt>
                <c:pt idx="1">
                  <c:v>0.16981751980774595</c:v>
                </c:pt>
                <c:pt idx="2">
                  <c:v>0.30044322270067919</c:v>
                </c:pt>
                <c:pt idx="3">
                  <c:v>0.16981751980774595</c:v>
                </c:pt>
                <c:pt idx="4">
                  <c:v>8.1639748324463815E-2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6-9F4C-B8D5-564FA9B873C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予測との差（全地域の合計）（絶対値）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差!$N$33</c:f>
              <c:strCache>
                <c:ptCount val="1"/>
                <c:pt idx="0">
                  <c:v>予測との差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差!$M$34:$M$58</c:f>
              <c:strCache>
                <c:ptCount val="25"/>
                <c:pt idx="0">
                  <c:v>清水寺</c:v>
                </c:pt>
                <c:pt idx="1">
                  <c:v>二条城</c:v>
                </c:pt>
                <c:pt idx="2">
                  <c:v>伏見稲荷</c:v>
                </c:pt>
                <c:pt idx="3">
                  <c:v>金閣寺 </c:v>
                </c:pt>
                <c:pt idx="4">
                  <c:v>ギオンコーナー </c:v>
                </c:pt>
                <c:pt idx="5">
                  <c:v>嵐山</c:v>
                </c:pt>
                <c:pt idx="6">
                  <c:v>祇園 </c:v>
                </c:pt>
                <c:pt idx="7">
                  <c:v>八坂神社 </c:v>
                </c:pt>
                <c:pt idx="8">
                  <c:v>京都御所 </c:v>
                </c:pt>
                <c:pt idx="9">
                  <c:v>銀閣寺 </c:v>
                </c:pt>
                <c:pt idx="10">
                  <c:v>錦市場 </c:v>
                </c:pt>
                <c:pt idx="11">
                  <c:v>京都タワー </c:v>
                </c:pt>
                <c:pt idx="12">
                  <c:v>京都駅 </c:v>
                </c:pt>
                <c:pt idx="13">
                  <c:v>龍安寺 </c:v>
                </c:pt>
                <c:pt idx="14">
                  <c:v>伏見</c:v>
                </c:pt>
                <c:pt idx="15">
                  <c:v>東寺 </c:v>
                </c:pt>
                <c:pt idx="16">
                  <c:v>高台寺 </c:v>
                </c:pt>
                <c:pt idx="17">
                  <c:v>南禅寺</c:v>
                </c:pt>
                <c:pt idx="18">
                  <c:v>東福寺 </c:v>
                </c:pt>
                <c:pt idx="19">
                  <c:v>平安神宮 </c:v>
                </c:pt>
                <c:pt idx="20">
                  <c:v>嵐山モンキーパーク</c:v>
                </c:pt>
                <c:pt idx="21">
                  <c:v>東山 </c:v>
                </c:pt>
                <c:pt idx="22">
                  <c:v>河原町 </c:v>
                </c:pt>
                <c:pt idx="23">
                  <c:v>三十三間堂 </c:v>
                </c:pt>
                <c:pt idx="24">
                  <c:v>下鴨神社</c:v>
                </c:pt>
              </c:strCache>
            </c:strRef>
          </c:cat>
          <c:val>
            <c:numRef>
              <c:f>差!$N$34:$N$58</c:f>
              <c:numCache>
                <c:formatCode>General</c:formatCode>
                <c:ptCount val="25"/>
                <c:pt idx="0">
                  <c:v>29</c:v>
                </c:pt>
                <c:pt idx="1">
                  <c:v>1</c:v>
                </c:pt>
                <c:pt idx="2">
                  <c:v>23</c:v>
                </c:pt>
                <c:pt idx="3">
                  <c:v>51</c:v>
                </c:pt>
                <c:pt idx="4">
                  <c:v>29</c:v>
                </c:pt>
                <c:pt idx="5">
                  <c:v>29</c:v>
                </c:pt>
                <c:pt idx="6">
                  <c:v>7</c:v>
                </c:pt>
                <c:pt idx="7">
                  <c:v>26</c:v>
                </c:pt>
                <c:pt idx="8">
                  <c:v>39</c:v>
                </c:pt>
                <c:pt idx="9">
                  <c:v>22</c:v>
                </c:pt>
                <c:pt idx="10">
                  <c:v>10</c:v>
                </c:pt>
                <c:pt idx="11">
                  <c:v>28</c:v>
                </c:pt>
                <c:pt idx="12">
                  <c:v>39</c:v>
                </c:pt>
                <c:pt idx="13">
                  <c:v>21</c:v>
                </c:pt>
                <c:pt idx="14">
                  <c:v>84</c:v>
                </c:pt>
                <c:pt idx="15">
                  <c:v>57</c:v>
                </c:pt>
                <c:pt idx="16">
                  <c:v>76</c:v>
                </c:pt>
                <c:pt idx="17">
                  <c:v>14</c:v>
                </c:pt>
                <c:pt idx="18">
                  <c:v>1</c:v>
                </c:pt>
                <c:pt idx="19">
                  <c:v>48</c:v>
                </c:pt>
                <c:pt idx="20">
                  <c:v>6</c:v>
                </c:pt>
                <c:pt idx="21">
                  <c:v>27</c:v>
                </c:pt>
                <c:pt idx="22">
                  <c:v>33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2-2E4B-BDE6-8D09B5016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051152"/>
        <c:axId val="948717120"/>
      </c:barChart>
      <c:catAx>
        <c:axId val="9480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8717120"/>
        <c:crosses val="autoZero"/>
        <c:auto val="1"/>
        <c:lblAlgn val="ctr"/>
        <c:lblOffset val="100"/>
        <c:noMultiLvlLbl val="0"/>
      </c:catAx>
      <c:valAx>
        <c:axId val="9487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805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北米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まとめ!$C$3</c:f>
              <c:strCache>
                <c:ptCount val="1"/>
                <c:pt idx="0">
                  <c:v>AHP結果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まとめ!$B$4:$B$28</c:f>
              <c:strCache>
                <c:ptCount val="25"/>
                <c:pt idx="0">
                  <c:v>清水寺</c:v>
                </c:pt>
                <c:pt idx="1">
                  <c:v>二条城</c:v>
                </c:pt>
                <c:pt idx="2">
                  <c:v>伏見稲荷</c:v>
                </c:pt>
                <c:pt idx="3">
                  <c:v>金閣寺 </c:v>
                </c:pt>
                <c:pt idx="4">
                  <c:v>ギオンコーナー </c:v>
                </c:pt>
                <c:pt idx="5">
                  <c:v>嵐山</c:v>
                </c:pt>
                <c:pt idx="6">
                  <c:v>祇園 </c:v>
                </c:pt>
                <c:pt idx="7">
                  <c:v>八坂神社 </c:v>
                </c:pt>
                <c:pt idx="8">
                  <c:v>京都御所 </c:v>
                </c:pt>
                <c:pt idx="9">
                  <c:v>銀閣寺 </c:v>
                </c:pt>
                <c:pt idx="10">
                  <c:v>錦市場 </c:v>
                </c:pt>
                <c:pt idx="11">
                  <c:v>京都タワー </c:v>
                </c:pt>
                <c:pt idx="12">
                  <c:v>京都駅 </c:v>
                </c:pt>
                <c:pt idx="13">
                  <c:v>龍安寺 </c:v>
                </c:pt>
                <c:pt idx="14">
                  <c:v>伏見</c:v>
                </c:pt>
                <c:pt idx="15">
                  <c:v>東寺 </c:v>
                </c:pt>
                <c:pt idx="16">
                  <c:v>高台寺 </c:v>
                </c:pt>
                <c:pt idx="17">
                  <c:v>南禅寺</c:v>
                </c:pt>
                <c:pt idx="18">
                  <c:v>東福寺 </c:v>
                </c:pt>
                <c:pt idx="19">
                  <c:v>平安神宮 </c:v>
                </c:pt>
                <c:pt idx="20">
                  <c:v>嵐山モンキーパーク</c:v>
                </c:pt>
                <c:pt idx="21">
                  <c:v>東山 </c:v>
                </c:pt>
                <c:pt idx="22">
                  <c:v>河原町 </c:v>
                </c:pt>
                <c:pt idx="23">
                  <c:v>三十三間堂 </c:v>
                </c:pt>
                <c:pt idx="24">
                  <c:v>下鴨神社</c:v>
                </c:pt>
              </c:strCache>
            </c:strRef>
          </c:cat>
          <c:val>
            <c:numRef>
              <c:f>まとめ!$C$4:$C$28</c:f>
              <c:numCache>
                <c:formatCode>General</c:formatCode>
                <c:ptCount val="25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9</c:v>
                </c:pt>
                <c:pt idx="4">
                  <c:v>12</c:v>
                </c:pt>
                <c:pt idx="5">
                  <c:v>2</c:v>
                </c:pt>
                <c:pt idx="6">
                  <c:v>6</c:v>
                </c:pt>
                <c:pt idx="7">
                  <c:v>1</c:v>
                </c:pt>
                <c:pt idx="8">
                  <c:v>21</c:v>
                </c:pt>
                <c:pt idx="9">
                  <c:v>18</c:v>
                </c:pt>
                <c:pt idx="10">
                  <c:v>16</c:v>
                </c:pt>
                <c:pt idx="11">
                  <c:v>15</c:v>
                </c:pt>
                <c:pt idx="12">
                  <c:v>8</c:v>
                </c:pt>
                <c:pt idx="13">
                  <c:v>20</c:v>
                </c:pt>
                <c:pt idx="14">
                  <c:v>24</c:v>
                </c:pt>
                <c:pt idx="15">
                  <c:v>17</c:v>
                </c:pt>
                <c:pt idx="16">
                  <c:v>7</c:v>
                </c:pt>
                <c:pt idx="17">
                  <c:v>25</c:v>
                </c:pt>
                <c:pt idx="18">
                  <c:v>14</c:v>
                </c:pt>
                <c:pt idx="19">
                  <c:v>10</c:v>
                </c:pt>
                <c:pt idx="20">
                  <c:v>23</c:v>
                </c:pt>
                <c:pt idx="21">
                  <c:v>22</c:v>
                </c:pt>
                <c:pt idx="22">
                  <c:v>11</c:v>
                </c:pt>
                <c:pt idx="23">
                  <c:v>19</c:v>
                </c:pt>
                <c:pt idx="2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5-0B4D-8C42-20A445A7B81E}"/>
            </c:ext>
          </c:extLst>
        </c:ser>
        <c:ser>
          <c:idx val="1"/>
          <c:order val="1"/>
          <c:tx>
            <c:strRef>
              <c:f>まとめ!$D$3</c:f>
              <c:strCache>
                <c:ptCount val="1"/>
                <c:pt idx="0">
                  <c:v>京都府統計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まとめ!$B$4:$B$28</c:f>
              <c:strCache>
                <c:ptCount val="25"/>
                <c:pt idx="0">
                  <c:v>清水寺</c:v>
                </c:pt>
                <c:pt idx="1">
                  <c:v>二条城</c:v>
                </c:pt>
                <c:pt idx="2">
                  <c:v>伏見稲荷</c:v>
                </c:pt>
                <c:pt idx="3">
                  <c:v>金閣寺 </c:v>
                </c:pt>
                <c:pt idx="4">
                  <c:v>ギオンコーナー </c:v>
                </c:pt>
                <c:pt idx="5">
                  <c:v>嵐山</c:v>
                </c:pt>
                <c:pt idx="6">
                  <c:v>祇園 </c:v>
                </c:pt>
                <c:pt idx="7">
                  <c:v>八坂神社 </c:v>
                </c:pt>
                <c:pt idx="8">
                  <c:v>京都御所 </c:v>
                </c:pt>
                <c:pt idx="9">
                  <c:v>銀閣寺 </c:v>
                </c:pt>
                <c:pt idx="10">
                  <c:v>錦市場 </c:v>
                </c:pt>
                <c:pt idx="11">
                  <c:v>京都タワー </c:v>
                </c:pt>
                <c:pt idx="12">
                  <c:v>京都駅 </c:v>
                </c:pt>
                <c:pt idx="13">
                  <c:v>龍安寺 </c:v>
                </c:pt>
                <c:pt idx="14">
                  <c:v>伏見</c:v>
                </c:pt>
                <c:pt idx="15">
                  <c:v>東寺 </c:v>
                </c:pt>
                <c:pt idx="16">
                  <c:v>高台寺 </c:v>
                </c:pt>
                <c:pt idx="17">
                  <c:v>南禅寺</c:v>
                </c:pt>
                <c:pt idx="18">
                  <c:v>東福寺 </c:v>
                </c:pt>
                <c:pt idx="19">
                  <c:v>平安神宮 </c:v>
                </c:pt>
                <c:pt idx="20">
                  <c:v>嵐山モンキーパーク</c:v>
                </c:pt>
                <c:pt idx="21">
                  <c:v>東山 </c:v>
                </c:pt>
                <c:pt idx="22">
                  <c:v>河原町 </c:v>
                </c:pt>
                <c:pt idx="23">
                  <c:v>三十三間堂 </c:v>
                </c:pt>
                <c:pt idx="24">
                  <c:v>下鴨神社</c:v>
                </c:pt>
              </c:strCache>
            </c:strRef>
          </c:cat>
          <c:val>
            <c:numRef>
              <c:f>まとめ!$D$4:$D$28</c:f>
              <c:numCache>
                <c:formatCode>General</c:formatCode>
                <c:ptCount val="25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15</c:v>
                </c:pt>
                <c:pt idx="9">
                  <c:v>16</c:v>
                </c:pt>
                <c:pt idx="10">
                  <c:v>11</c:v>
                </c:pt>
                <c:pt idx="11">
                  <c:v>9</c:v>
                </c:pt>
                <c:pt idx="12">
                  <c:v>13</c:v>
                </c:pt>
                <c:pt idx="13">
                  <c:v>24</c:v>
                </c:pt>
                <c:pt idx="14">
                  <c:v>12</c:v>
                </c:pt>
                <c:pt idx="15">
                  <c:v>24</c:v>
                </c:pt>
                <c:pt idx="16">
                  <c:v>17</c:v>
                </c:pt>
                <c:pt idx="17">
                  <c:v>23</c:v>
                </c:pt>
                <c:pt idx="18">
                  <c:v>17</c:v>
                </c:pt>
                <c:pt idx="19">
                  <c:v>21</c:v>
                </c:pt>
                <c:pt idx="20">
                  <c:v>22</c:v>
                </c:pt>
                <c:pt idx="21">
                  <c:v>19</c:v>
                </c:pt>
                <c:pt idx="22">
                  <c:v>14</c:v>
                </c:pt>
                <c:pt idx="23">
                  <c:v>10</c:v>
                </c:pt>
                <c:pt idx="2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5-0B4D-8C42-20A445A7B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372512"/>
        <c:axId val="410604448"/>
      </c:lineChart>
      <c:catAx>
        <c:axId val="4173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0604448"/>
        <c:crosses val="autoZero"/>
        <c:auto val="1"/>
        <c:lblAlgn val="ctr"/>
        <c:lblOffset val="100"/>
        <c:noMultiLvlLbl val="0"/>
      </c:catAx>
      <c:valAx>
        <c:axId val="4106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37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オセアニア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まとめ!$G$3</c:f>
              <c:strCache>
                <c:ptCount val="1"/>
                <c:pt idx="0">
                  <c:v>AHP結果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まとめ!$F$4:$F$28</c:f>
              <c:strCache>
                <c:ptCount val="25"/>
                <c:pt idx="0">
                  <c:v>清水寺</c:v>
                </c:pt>
                <c:pt idx="1">
                  <c:v>二条城</c:v>
                </c:pt>
                <c:pt idx="2">
                  <c:v>伏見稲荷</c:v>
                </c:pt>
                <c:pt idx="3">
                  <c:v>金閣寺 </c:v>
                </c:pt>
                <c:pt idx="4">
                  <c:v>ギオンコーナー </c:v>
                </c:pt>
                <c:pt idx="5">
                  <c:v>嵐山</c:v>
                </c:pt>
                <c:pt idx="6">
                  <c:v>祇園 </c:v>
                </c:pt>
                <c:pt idx="7">
                  <c:v>八坂神社 </c:v>
                </c:pt>
                <c:pt idx="8">
                  <c:v>京都御所 </c:v>
                </c:pt>
                <c:pt idx="9">
                  <c:v>銀閣寺 </c:v>
                </c:pt>
                <c:pt idx="10">
                  <c:v>錦市場 </c:v>
                </c:pt>
                <c:pt idx="11">
                  <c:v>京都タワー </c:v>
                </c:pt>
                <c:pt idx="12">
                  <c:v>京都駅 </c:v>
                </c:pt>
                <c:pt idx="13">
                  <c:v>龍安寺 </c:v>
                </c:pt>
                <c:pt idx="14">
                  <c:v>伏見</c:v>
                </c:pt>
                <c:pt idx="15">
                  <c:v>東寺 </c:v>
                </c:pt>
                <c:pt idx="16">
                  <c:v>高台寺 </c:v>
                </c:pt>
                <c:pt idx="17">
                  <c:v>南禅寺</c:v>
                </c:pt>
                <c:pt idx="18">
                  <c:v>東福寺 </c:v>
                </c:pt>
                <c:pt idx="19">
                  <c:v>平安神宮 </c:v>
                </c:pt>
                <c:pt idx="20">
                  <c:v>嵐山モンキーパーク</c:v>
                </c:pt>
                <c:pt idx="21">
                  <c:v>東山 </c:v>
                </c:pt>
                <c:pt idx="22">
                  <c:v>河原町 </c:v>
                </c:pt>
                <c:pt idx="23">
                  <c:v>三十三間堂 </c:v>
                </c:pt>
                <c:pt idx="24">
                  <c:v>下鴨神社</c:v>
                </c:pt>
              </c:strCache>
            </c:strRef>
          </c:cat>
          <c:val>
            <c:numRef>
              <c:f>まとめ!$G$4:$G$28</c:f>
              <c:numCache>
                <c:formatCode>General</c:formatCode>
                <c:ptCount val="25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2</c:v>
                </c:pt>
                <c:pt idx="6">
                  <c:v>7</c:v>
                </c:pt>
                <c:pt idx="7">
                  <c:v>1</c:v>
                </c:pt>
                <c:pt idx="8">
                  <c:v>20</c:v>
                </c:pt>
                <c:pt idx="9">
                  <c:v>19</c:v>
                </c:pt>
                <c:pt idx="10">
                  <c:v>11</c:v>
                </c:pt>
                <c:pt idx="11">
                  <c:v>13</c:v>
                </c:pt>
                <c:pt idx="12">
                  <c:v>8</c:v>
                </c:pt>
                <c:pt idx="13">
                  <c:v>22</c:v>
                </c:pt>
                <c:pt idx="14">
                  <c:v>24</c:v>
                </c:pt>
                <c:pt idx="15">
                  <c:v>16</c:v>
                </c:pt>
                <c:pt idx="16">
                  <c:v>6</c:v>
                </c:pt>
                <c:pt idx="17">
                  <c:v>25</c:v>
                </c:pt>
                <c:pt idx="18">
                  <c:v>18</c:v>
                </c:pt>
                <c:pt idx="19">
                  <c:v>15</c:v>
                </c:pt>
                <c:pt idx="20">
                  <c:v>21</c:v>
                </c:pt>
                <c:pt idx="21">
                  <c:v>23</c:v>
                </c:pt>
                <c:pt idx="22">
                  <c:v>9</c:v>
                </c:pt>
                <c:pt idx="23">
                  <c:v>17</c:v>
                </c:pt>
                <c:pt idx="2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5-0B4D-8C42-20A445A7B81E}"/>
            </c:ext>
          </c:extLst>
        </c:ser>
        <c:ser>
          <c:idx val="1"/>
          <c:order val="1"/>
          <c:tx>
            <c:strRef>
              <c:f>まとめ!$H$3</c:f>
              <c:strCache>
                <c:ptCount val="1"/>
                <c:pt idx="0">
                  <c:v>京都府統計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まとめ!$F$4:$F$28</c:f>
              <c:strCache>
                <c:ptCount val="25"/>
                <c:pt idx="0">
                  <c:v>清水寺</c:v>
                </c:pt>
                <c:pt idx="1">
                  <c:v>二条城</c:v>
                </c:pt>
                <c:pt idx="2">
                  <c:v>伏見稲荷</c:v>
                </c:pt>
                <c:pt idx="3">
                  <c:v>金閣寺 </c:v>
                </c:pt>
                <c:pt idx="4">
                  <c:v>ギオンコーナー </c:v>
                </c:pt>
                <c:pt idx="5">
                  <c:v>嵐山</c:v>
                </c:pt>
                <c:pt idx="6">
                  <c:v>祇園 </c:v>
                </c:pt>
                <c:pt idx="7">
                  <c:v>八坂神社 </c:v>
                </c:pt>
                <c:pt idx="8">
                  <c:v>京都御所 </c:v>
                </c:pt>
                <c:pt idx="9">
                  <c:v>銀閣寺 </c:v>
                </c:pt>
                <c:pt idx="10">
                  <c:v>錦市場 </c:v>
                </c:pt>
                <c:pt idx="11">
                  <c:v>京都タワー </c:v>
                </c:pt>
                <c:pt idx="12">
                  <c:v>京都駅 </c:v>
                </c:pt>
                <c:pt idx="13">
                  <c:v>龍安寺 </c:v>
                </c:pt>
                <c:pt idx="14">
                  <c:v>伏見</c:v>
                </c:pt>
                <c:pt idx="15">
                  <c:v>東寺 </c:v>
                </c:pt>
                <c:pt idx="16">
                  <c:v>高台寺 </c:v>
                </c:pt>
                <c:pt idx="17">
                  <c:v>南禅寺</c:v>
                </c:pt>
                <c:pt idx="18">
                  <c:v>東福寺 </c:v>
                </c:pt>
                <c:pt idx="19">
                  <c:v>平安神宮 </c:v>
                </c:pt>
                <c:pt idx="20">
                  <c:v>嵐山モンキーパーク</c:v>
                </c:pt>
                <c:pt idx="21">
                  <c:v>東山 </c:v>
                </c:pt>
                <c:pt idx="22">
                  <c:v>河原町 </c:v>
                </c:pt>
                <c:pt idx="23">
                  <c:v>三十三間堂 </c:v>
                </c:pt>
                <c:pt idx="24">
                  <c:v>下鴨神社</c:v>
                </c:pt>
              </c:strCache>
            </c:strRef>
          </c:cat>
          <c:val>
            <c:numRef>
              <c:f>まとめ!$H$4:$H$28</c:f>
              <c:numCache>
                <c:formatCode>General</c:formatCode>
                <c:ptCount val="25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15</c:v>
                </c:pt>
                <c:pt idx="9">
                  <c:v>16</c:v>
                </c:pt>
                <c:pt idx="10">
                  <c:v>11</c:v>
                </c:pt>
                <c:pt idx="11">
                  <c:v>9</c:v>
                </c:pt>
                <c:pt idx="12">
                  <c:v>13</c:v>
                </c:pt>
                <c:pt idx="13">
                  <c:v>24</c:v>
                </c:pt>
                <c:pt idx="14">
                  <c:v>12</c:v>
                </c:pt>
                <c:pt idx="15">
                  <c:v>24</c:v>
                </c:pt>
                <c:pt idx="16">
                  <c:v>17</c:v>
                </c:pt>
                <c:pt idx="17">
                  <c:v>23</c:v>
                </c:pt>
                <c:pt idx="18">
                  <c:v>17</c:v>
                </c:pt>
                <c:pt idx="19">
                  <c:v>21</c:v>
                </c:pt>
                <c:pt idx="20">
                  <c:v>22</c:v>
                </c:pt>
                <c:pt idx="21">
                  <c:v>19</c:v>
                </c:pt>
                <c:pt idx="22">
                  <c:v>14</c:v>
                </c:pt>
                <c:pt idx="23">
                  <c:v>10</c:v>
                </c:pt>
                <c:pt idx="2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5-0B4D-8C42-20A445A7B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372512"/>
        <c:axId val="410604448"/>
      </c:lineChart>
      <c:catAx>
        <c:axId val="4173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0604448"/>
        <c:crosses val="autoZero"/>
        <c:auto val="1"/>
        <c:lblAlgn val="ctr"/>
        <c:lblOffset val="100"/>
        <c:noMultiLvlLbl val="0"/>
      </c:catAx>
      <c:valAx>
        <c:axId val="4106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37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欧州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まとめ!$K$3</c:f>
              <c:strCache>
                <c:ptCount val="1"/>
                <c:pt idx="0">
                  <c:v>AHP結果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まとめ!$J$4:$J$28</c:f>
              <c:strCache>
                <c:ptCount val="25"/>
                <c:pt idx="0">
                  <c:v>清水寺</c:v>
                </c:pt>
                <c:pt idx="1">
                  <c:v>二条城</c:v>
                </c:pt>
                <c:pt idx="2">
                  <c:v>伏見稲荷</c:v>
                </c:pt>
                <c:pt idx="3">
                  <c:v>金閣寺 </c:v>
                </c:pt>
                <c:pt idx="4">
                  <c:v>ギオンコーナー </c:v>
                </c:pt>
                <c:pt idx="5">
                  <c:v>嵐山</c:v>
                </c:pt>
                <c:pt idx="6">
                  <c:v>祇園 </c:v>
                </c:pt>
                <c:pt idx="7">
                  <c:v>八坂神社 </c:v>
                </c:pt>
                <c:pt idx="8">
                  <c:v>京都御所 </c:v>
                </c:pt>
                <c:pt idx="9">
                  <c:v>銀閣寺 </c:v>
                </c:pt>
                <c:pt idx="10">
                  <c:v>錦市場 </c:v>
                </c:pt>
                <c:pt idx="11">
                  <c:v>京都タワー </c:v>
                </c:pt>
                <c:pt idx="12">
                  <c:v>京都駅 </c:v>
                </c:pt>
                <c:pt idx="13">
                  <c:v>龍安寺 </c:v>
                </c:pt>
                <c:pt idx="14">
                  <c:v>伏見</c:v>
                </c:pt>
                <c:pt idx="15">
                  <c:v>東寺 </c:v>
                </c:pt>
                <c:pt idx="16">
                  <c:v>高台寺 </c:v>
                </c:pt>
                <c:pt idx="17">
                  <c:v>南禅寺</c:v>
                </c:pt>
                <c:pt idx="18">
                  <c:v>東福寺 </c:v>
                </c:pt>
                <c:pt idx="19">
                  <c:v>平安神宮 </c:v>
                </c:pt>
                <c:pt idx="20">
                  <c:v>嵐山モンキーパーク</c:v>
                </c:pt>
                <c:pt idx="21">
                  <c:v>東山 </c:v>
                </c:pt>
                <c:pt idx="22">
                  <c:v>河原町 </c:v>
                </c:pt>
                <c:pt idx="23">
                  <c:v>三十三間堂 </c:v>
                </c:pt>
                <c:pt idx="24">
                  <c:v>下鴨神社</c:v>
                </c:pt>
              </c:strCache>
            </c:strRef>
          </c:cat>
          <c:val>
            <c:numRef>
              <c:f>まとめ!$K$4:$K$28</c:f>
              <c:numCache>
                <c:formatCode>General</c:formatCode>
                <c:ptCount val="25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11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22</c:v>
                </c:pt>
                <c:pt idx="9">
                  <c:v>19</c:v>
                </c:pt>
                <c:pt idx="10">
                  <c:v>12</c:v>
                </c:pt>
                <c:pt idx="11">
                  <c:v>15</c:v>
                </c:pt>
                <c:pt idx="12">
                  <c:v>8</c:v>
                </c:pt>
                <c:pt idx="13">
                  <c:v>20</c:v>
                </c:pt>
                <c:pt idx="14">
                  <c:v>24</c:v>
                </c:pt>
                <c:pt idx="15">
                  <c:v>16</c:v>
                </c:pt>
                <c:pt idx="16">
                  <c:v>7</c:v>
                </c:pt>
                <c:pt idx="17">
                  <c:v>25</c:v>
                </c:pt>
                <c:pt idx="18">
                  <c:v>17</c:v>
                </c:pt>
                <c:pt idx="19">
                  <c:v>14</c:v>
                </c:pt>
                <c:pt idx="20">
                  <c:v>21</c:v>
                </c:pt>
                <c:pt idx="21">
                  <c:v>23</c:v>
                </c:pt>
                <c:pt idx="22">
                  <c:v>9</c:v>
                </c:pt>
                <c:pt idx="23">
                  <c:v>18</c:v>
                </c:pt>
                <c:pt idx="2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5-0B4D-8C42-20A445A7B81E}"/>
            </c:ext>
          </c:extLst>
        </c:ser>
        <c:ser>
          <c:idx val="1"/>
          <c:order val="1"/>
          <c:tx>
            <c:strRef>
              <c:f>まとめ!$L$3</c:f>
              <c:strCache>
                <c:ptCount val="1"/>
                <c:pt idx="0">
                  <c:v>京都府統計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まとめ!$J$4:$J$28</c:f>
              <c:strCache>
                <c:ptCount val="25"/>
                <c:pt idx="0">
                  <c:v>清水寺</c:v>
                </c:pt>
                <c:pt idx="1">
                  <c:v>二条城</c:v>
                </c:pt>
                <c:pt idx="2">
                  <c:v>伏見稲荷</c:v>
                </c:pt>
                <c:pt idx="3">
                  <c:v>金閣寺 </c:v>
                </c:pt>
                <c:pt idx="4">
                  <c:v>ギオンコーナー </c:v>
                </c:pt>
                <c:pt idx="5">
                  <c:v>嵐山</c:v>
                </c:pt>
                <c:pt idx="6">
                  <c:v>祇園 </c:v>
                </c:pt>
                <c:pt idx="7">
                  <c:v>八坂神社 </c:v>
                </c:pt>
                <c:pt idx="8">
                  <c:v>京都御所 </c:v>
                </c:pt>
                <c:pt idx="9">
                  <c:v>銀閣寺 </c:v>
                </c:pt>
                <c:pt idx="10">
                  <c:v>錦市場 </c:v>
                </c:pt>
                <c:pt idx="11">
                  <c:v>京都タワー </c:v>
                </c:pt>
                <c:pt idx="12">
                  <c:v>京都駅 </c:v>
                </c:pt>
                <c:pt idx="13">
                  <c:v>龍安寺 </c:v>
                </c:pt>
                <c:pt idx="14">
                  <c:v>伏見</c:v>
                </c:pt>
                <c:pt idx="15">
                  <c:v>東寺 </c:v>
                </c:pt>
                <c:pt idx="16">
                  <c:v>高台寺 </c:v>
                </c:pt>
                <c:pt idx="17">
                  <c:v>南禅寺</c:v>
                </c:pt>
                <c:pt idx="18">
                  <c:v>東福寺 </c:v>
                </c:pt>
                <c:pt idx="19">
                  <c:v>平安神宮 </c:v>
                </c:pt>
                <c:pt idx="20">
                  <c:v>嵐山モンキーパーク</c:v>
                </c:pt>
                <c:pt idx="21">
                  <c:v>東山 </c:v>
                </c:pt>
                <c:pt idx="22">
                  <c:v>河原町 </c:v>
                </c:pt>
                <c:pt idx="23">
                  <c:v>三十三間堂 </c:v>
                </c:pt>
                <c:pt idx="24">
                  <c:v>下鴨神社</c:v>
                </c:pt>
              </c:strCache>
            </c:strRef>
          </c:cat>
          <c:val>
            <c:numRef>
              <c:f>まとめ!$L$4:$L$28</c:f>
              <c:numCache>
                <c:formatCode>General</c:formatCode>
                <c:ptCount val="25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15</c:v>
                </c:pt>
                <c:pt idx="9">
                  <c:v>16</c:v>
                </c:pt>
                <c:pt idx="10">
                  <c:v>11</c:v>
                </c:pt>
                <c:pt idx="11">
                  <c:v>9</c:v>
                </c:pt>
                <c:pt idx="12">
                  <c:v>13</c:v>
                </c:pt>
                <c:pt idx="13">
                  <c:v>24</c:v>
                </c:pt>
                <c:pt idx="14">
                  <c:v>12</c:v>
                </c:pt>
                <c:pt idx="15">
                  <c:v>24</c:v>
                </c:pt>
                <c:pt idx="16">
                  <c:v>17</c:v>
                </c:pt>
                <c:pt idx="17">
                  <c:v>23</c:v>
                </c:pt>
                <c:pt idx="18">
                  <c:v>17</c:v>
                </c:pt>
                <c:pt idx="19">
                  <c:v>21</c:v>
                </c:pt>
                <c:pt idx="20">
                  <c:v>22</c:v>
                </c:pt>
                <c:pt idx="21">
                  <c:v>19</c:v>
                </c:pt>
                <c:pt idx="22">
                  <c:v>14</c:v>
                </c:pt>
                <c:pt idx="23">
                  <c:v>10</c:v>
                </c:pt>
                <c:pt idx="2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5-0B4D-8C42-20A445A7B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372512"/>
        <c:axId val="410604448"/>
      </c:lineChart>
      <c:catAx>
        <c:axId val="4173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0604448"/>
        <c:crosses val="autoZero"/>
        <c:auto val="1"/>
        <c:lblAlgn val="ctr"/>
        <c:lblOffset val="100"/>
        <c:noMultiLvlLbl val="0"/>
      </c:catAx>
      <c:valAx>
        <c:axId val="4106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37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中国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まとめ!$O$3</c:f>
              <c:strCache>
                <c:ptCount val="1"/>
                <c:pt idx="0">
                  <c:v>AHP結果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まとめ!$N$4:$N$28</c:f>
              <c:strCache>
                <c:ptCount val="25"/>
                <c:pt idx="0">
                  <c:v>清水寺</c:v>
                </c:pt>
                <c:pt idx="1">
                  <c:v>二条城</c:v>
                </c:pt>
                <c:pt idx="2">
                  <c:v>伏見稲荷</c:v>
                </c:pt>
                <c:pt idx="3">
                  <c:v>金閣寺 </c:v>
                </c:pt>
                <c:pt idx="4">
                  <c:v>ギオンコーナー </c:v>
                </c:pt>
                <c:pt idx="5">
                  <c:v>嵐山</c:v>
                </c:pt>
                <c:pt idx="6">
                  <c:v>祇園 </c:v>
                </c:pt>
                <c:pt idx="7">
                  <c:v>八坂神社 </c:v>
                </c:pt>
                <c:pt idx="8">
                  <c:v>京都御所 </c:v>
                </c:pt>
                <c:pt idx="9">
                  <c:v>銀閣寺 </c:v>
                </c:pt>
                <c:pt idx="10">
                  <c:v>錦市場 </c:v>
                </c:pt>
                <c:pt idx="11">
                  <c:v>京都タワー </c:v>
                </c:pt>
                <c:pt idx="12">
                  <c:v>京都駅 </c:v>
                </c:pt>
                <c:pt idx="13">
                  <c:v>龍安寺 </c:v>
                </c:pt>
                <c:pt idx="14">
                  <c:v>伏見</c:v>
                </c:pt>
                <c:pt idx="15">
                  <c:v>東寺 </c:v>
                </c:pt>
                <c:pt idx="16">
                  <c:v>高台寺 </c:v>
                </c:pt>
                <c:pt idx="17">
                  <c:v>南禅寺</c:v>
                </c:pt>
                <c:pt idx="18">
                  <c:v>東福寺 </c:v>
                </c:pt>
                <c:pt idx="19">
                  <c:v>平安神宮 </c:v>
                </c:pt>
                <c:pt idx="20">
                  <c:v>嵐山モンキーパーク</c:v>
                </c:pt>
                <c:pt idx="21">
                  <c:v>東山 </c:v>
                </c:pt>
                <c:pt idx="22">
                  <c:v>河原町 </c:v>
                </c:pt>
                <c:pt idx="23">
                  <c:v>三十三間堂 </c:v>
                </c:pt>
                <c:pt idx="24">
                  <c:v>下鴨神社</c:v>
                </c:pt>
              </c:strCache>
            </c:strRef>
          </c:cat>
          <c:val>
            <c:numRef>
              <c:f>まとめ!$O$4:$O$28</c:f>
              <c:numCache>
                <c:formatCode>General</c:formatCode>
                <c:ptCount val="25"/>
                <c:pt idx="0">
                  <c:v>8</c:v>
                </c:pt>
                <c:pt idx="1">
                  <c:v>2</c:v>
                </c:pt>
                <c:pt idx="2">
                  <c:v>5</c:v>
                </c:pt>
                <c:pt idx="3">
                  <c:v>16</c:v>
                </c:pt>
                <c:pt idx="4">
                  <c:v>13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19</c:v>
                </c:pt>
                <c:pt idx="9">
                  <c:v>20</c:v>
                </c:pt>
                <c:pt idx="10">
                  <c:v>11</c:v>
                </c:pt>
                <c:pt idx="11">
                  <c:v>10</c:v>
                </c:pt>
                <c:pt idx="12">
                  <c:v>4</c:v>
                </c:pt>
                <c:pt idx="13">
                  <c:v>22</c:v>
                </c:pt>
                <c:pt idx="14">
                  <c:v>24</c:v>
                </c:pt>
                <c:pt idx="15">
                  <c:v>15</c:v>
                </c:pt>
                <c:pt idx="16">
                  <c:v>7</c:v>
                </c:pt>
                <c:pt idx="17">
                  <c:v>25</c:v>
                </c:pt>
                <c:pt idx="18">
                  <c:v>18</c:v>
                </c:pt>
                <c:pt idx="19">
                  <c:v>17</c:v>
                </c:pt>
                <c:pt idx="20">
                  <c:v>21</c:v>
                </c:pt>
                <c:pt idx="21">
                  <c:v>23</c:v>
                </c:pt>
                <c:pt idx="22">
                  <c:v>9</c:v>
                </c:pt>
                <c:pt idx="23">
                  <c:v>14</c:v>
                </c:pt>
                <c:pt idx="2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5-0B4D-8C42-20A445A7B81E}"/>
            </c:ext>
          </c:extLst>
        </c:ser>
        <c:ser>
          <c:idx val="1"/>
          <c:order val="1"/>
          <c:tx>
            <c:strRef>
              <c:f>まとめ!$P$3</c:f>
              <c:strCache>
                <c:ptCount val="1"/>
                <c:pt idx="0">
                  <c:v>京都府統計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まとめ!$N$4:$N$28</c:f>
              <c:strCache>
                <c:ptCount val="25"/>
                <c:pt idx="0">
                  <c:v>清水寺</c:v>
                </c:pt>
                <c:pt idx="1">
                  <c:v>二条城</c:v>
                </c:pt>
                <c:pt idx="2">
                  <c:v>伏見稲荷</c:v>
                </c:pt>
                <c:pt idx="3">
                  <c:v>金閣寺 </c:v>
                </c:pt>
                <c:pt idx="4">
                  <c:v>ギオンコーナー </c:v>
                </c:pt>
                <c:pt idx="5">
                  <c:v>嵐山</c:v>
                </c:pt>
                <c:pt idx="6">
                  <c:v>祇園 </c:v>
                </c:pt>
                <c:pt idx="7">
                  <c:v>八坂神社 </c:v>
                </c:pt>
                <c:pt idx="8">
                  <c:v>京都御所 </c:v>
                </c:pt>
                <c:pt idx="9">
                  <c:v>銀閣寺 </c:v>
                </c:pt>
                <c:pt idx="10">
                  <c:v>錦市場 </c:v>
                </c:pt>
                <c:pt idx="11">
                  <c:v>京都タワー </c:v>
                </c:pt>
                <c:pt idx="12">
                  <c:v>京都駅 </c:v>
                </c:pt>
                <c:pt idx="13">
                  <c:v>龍安寺 </c:v>
                </c:pt>
                <c:pt idx="14">
                  <c:v>伏見</c:v>
                </c:pt>
                <c:pt idx="15">
                  <c:v>東寺 </c:v>
                </c:pt>
                <c:pt idx="16">
                  <c:v>高台寺 </c:v>
                </c:pt>
                <c:pt idx="17">
                  <c:v>南禅寺</c:v>
                </c:pt>
                <c:pt idx="18">
                  <c:v>東福寺 </c:v>
                </c:pt>
                <c:pt idx="19">
                  <c:v>平安神宮 </c:v>
                </c:pt>
                <c:pt idx="20">
                  <c:v>嵐山モンキーパーク</c:v>
                </c:pt>
                <c:pt idx="21">
                  <c:v>東山 </c:v>
                </c:pt>
                <c:pt idx="22">
                  <c:v>河原町 </c:v>
                </c:pt>
                <c:pt idx="23">
                  <c:v>三十三間堂 </c:v>
                </c:pt>
                <c:pt idx="24">
                  <c:v>下鴨神社</c:v>
                </c:pt>
              </c:strCache>
            </c:strRef>
          </c:cat>
          <c:val>
            <c:numRef>
              <c:f>まとめ!$P$4:$P$28</c:f>
              <c:numCache>
                <c:formatCode>General</c:formatCode>
                <c:ptCount val="25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15</c:v>
                </c:pt>
                <c:pt idx="9">
                  <c:v>16</c:v>
                </c:pt>
                <c:pt idx="10">
                  <c:v>11</c:v>
                </c:pt>
                <c:pt idx="11">
                  <c:v>9</c:v>
                </c:pt>
                <c:pt idx="12">
                  <c:v>13</c:v>
                </c:pt>
                <c:pt idx="13">
                  <c:v>24</c:v>
                </c:pt>
                <c:pt idx="14">
                  <c:v>12</c:v>
                </c:pt>
                <c:pt idx="15">
                  <c:v>24</c:v>
                </c:pt>
                <c:pt idx="16">
                  <c:v>17</c:v>
                </c:pt>
                <c:pt idx="17">
                  <c:v>23</c:v>
                </c:pt>
                <c:pt idx="18">
                  <c:v>17</c:v>
                </c:pt>
                <c:pt idx="19">
                  <c:v>21</c:v>
                </c:pt>
                <c:pt idx="20">
                  <c:v>22</c:v>
                </c:pt>
                <c:pt idx="21">
                  <c:v>19</c:v>
                </c:pt>
                <c:pt idx="22">
                  <c:v>14</c:v>
                </c:pt>
                <c:pt idx="23">
                  <c:v>10</c:v>
                </c:pt>
                <c:pt idx="2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5-0B4D-8C42-20A445A7B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372512"/>
        <c:axId val="410604448"/>
      </c:lineChart>
      <c:catAx>
        <c:axId val="4173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0604448"/>
        <c:crosses val="autoZero"/>
        <c:auto val="1"/>
        <c:lblAlgn val="ctr"/>
        <c:lblOffset val="100"/>
        <c:noMultiLvlLbl val="0"/>
      </c:catAx>
      <c:valAx>
        <c:axId val="4106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37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台湾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まとめ!$S$3</c:f>
              <c:strCache>
                <c:ptCount val="1"/>
                <c:pt idx="0">
                  <c:v>AHP結果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まとめ!$R$4:$R$28</c:f>
              <c:strCache>
                <c:ptCount val="25"/>
                <c:pt idx="0">
                  <c:v>清水寺</c:v>
                </c:pt>
                <c:pt idx="1">
                  <c:v>二条城</c:v>
                </c:pt>
                <c:pt idx="2">
                  <c:v>伏見稲荷</c:v>
                </c:pt>
                <c:pt idx="3">
                  <c:v>金閣寺 </c:v>
                </c:pt>
                <c:pt idx="4">
                  <c:v>ギオンコーナー </c:v>
                </c:pt>
                <c:pt idx="5">
                  <c:v>嵐山</c:v>
                </c:pt>
                <c:pt idx="6">
                  <c:v>祇園 </c:v>
                </c:pt>
                <c:pt idx="7">
                  <c:v>八坂神社 </c:v>
                </c:pt>
                <c:pt idx="8">
                  <c:v>京都御所 </c:v>
                </c:pt>
                <c:pt idx="9">
                  <c:v>銀閣寺 </c:v>
                </c:pt>
                <c:pt idx="10">
                  <c:v>錦市場 </c:v>
                </c:pt>
                <c:pt idx="11">
                  <c:v>京都タワー </c:v>
                </c:pt>
                <c:pt idx="12">
                  <c:v>京都駅 </c:v>
                </c:pt>
                <c:pt idx="13">
                  <c:v>龍安寺 </c:v>
                </c:pt>
                <c:pt idx="14">
                  <c:v>伏見</c:v>
                </c:pt>
                <c:pt idx="15">
                  <c:v>東寺 </c:v>
                </c:pt>
                <c:pt idx="16">
                  <c:v>高台寺 </c:v>
                </c:pt>
                <c:pt idx="17">
                  <c:v>南禅寺</c:v>
                </c:pt>
                <c:pt idx="18">
                  <c:v>東福寺 </c:v>
                </c:pt>
                <c:pt idx="19">
                  <c:v>平安神宮 </c:v>
                </c:pt>
                <c:pt idx="20">
                  <c:v>嵐山モンキーパーク</c:v>
                </c:pt>
                <c:pt idx="21">
                  <c:v>東山 </c:v>
                </c:pt>
                <c:pt idx="22">
                  <c:v>河原町 </c:v>
                </c:pt>
                <c:pt idx="23">
                  <c:v>三十三間堂 </c:v>
                </c:pt>
                <c:pt idx="24">
                  <c:v>下鴨神社</c:v>
                </c:pt>
              </c:strCache>
            </c:strRef>
          </c:cat>
          <c:val>
            <c:numRef>
              <c:f>まとめ!$S$4:$S$28</c:f>
              <c:numCache>
                <c:formatCode>General</c:formatCode>
                <c:ptCount val="25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18</c:v>
                </c:pt>
                <c:pt idx="4">
                  <c:v>13</c:v>
                </c:pt>
                <c:pt idx="5">
                  <c:v>1</c:v>
                </c:pt>
                <c:pt idx="6">
                  <c:v>7</c:v>
                </c:pt>
                <c:pt idx="7">
                  <c:v>2</c:v>
                </c:pt>
                <c:pt idx="8">
                  <c:v>16</c:v>
                </c:pt>
                <c:pt idx="9">
                  <c:v>21</c:v>
                </c:pt>
                <c:pt idx="10">
                  <c:v>11</c:v>
                </c:pt>
                <c:pt idx="11">
                  <c:v>12</c:v>
                </c:pt>
                <c:pt idx="12">
                  <c:v>8</c:v>
                </c:pt>
                <c:pt idx="13">
                  <c:v>22</c:v>
                </c:pt>
                <c:pt idx="14">
                  <c:v>24</c:v>
                </c:pt>
                <c:pt idx="15">
                  <c:v>14</c:v>
                </c:pt>
                <c:pt idx="16">
                  <c:v>4</c:v>
                </c:pt>
                <c:pt idx="17">
                  <c:v>25</c:v>
                </c:pt>
                <c:pt idx="18">
                  <c:v>19</c:v>
                </c:pt>
                <c:pt idx="19">
                  <c:v>17</c:v>
                </c:pt>
                <c:pt idx="20">
                  <c:v>20</c:v>
                </c:pt>
                <c:pt idx="21">
                  <c:v>23</c:v>
                </c:pt>
                <c:pt idx="22">
                  <c:v>9</c:v>
                </c:pt>
                <c:pt idx="23">
                  <c:v>15</c:v>
                </c:pt>
                <c:pt idx="2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5-0B4D-8C42-20A445A7B81E}"/>
            </c:ext>
          </c:extLst>
        </c:ser>
        <c:ser>
          <c:idx val="1"/>
          <c:order val="1"/>
          <c:tx>
            <c:strRef>
              <c:f>まとめ!$T$3</c:f>
              <c:strCache>
                <c:ptCount val="1"/>
                <c:pt idx="0">
                  <c:v>京都府統計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まとめ!$R$4:$R$28</c:f>
              <c:strCache>
                <c:ptCount val="25"/>
                <c:pt idx="0">
                  <c:v>清水寺</c:v>
                </c:pt>
                <c:pt idx="1">
                  <c:v>二条城</c:v>
                </c:pt>
                <c:pt idx="2">
                  <c:v>伏見稲荷</c:v>
                </c:pt>
                <c:pt idx="3">
                  <c:v>金閣寺 </c:v>
                </c:pt>
                <c:pt idx="4">
                  <c:v>ギオンコーナー </c:v>
                </c:pt>
                <c:pt idx="5">
                  <c:v>嵐山</c:v>
                </c:pt>
                <c:pt idx="6">
                  <c:v>祇園 </c:v>
                </c:pt>
                <c:pt idx="7">
                  <c:v>八坂神社 </c:v>
                </c:pt>
                <c:pt idx="8">
                  <c:v>京都御所 </c:v>
                </c:pt>
                <c:pt idx="9">
                  <c:v>銀閣寺 </c:v>
                </c:pt>
                <c:pt idx="10">
                  <c:v>錦市場 </c:v>
                </c:pt>
                <c:pt idx="11">
                  <c:v>京都タワー </c:v>
                </c:pt>
                <c:pt idx="12">
                  <c:v>京都駅 </c:v>
                </c:pt>
                <c:pt idx="13">
                  <c:v>龍安寺 </c:v>
                </c:pt>
                <c:pt idx="14">
                  <c:v>伏見</c:v>
                </c:pt>
                <c:pt idx="15">
                  <c:v>東寺 </c:v>
                </c:pt>
                <c:pt idx="16">
                  <c:v>高台寺 </c:v>
                </c:pt>
                <c:pt idx="17">
                  <c:v>南禅寺</c:v>
                </c:pt>
                <c:pt idx="18">
                  <c:v>東福寺 </c:v>
                </c:pt>
                <c:pt idx="19">
                  <c:v>平安神宮 </c:v>
                </c:pt>
                <c:pt idx="20">
                  <c:v>嵐山モンキーパーク</c:v>
                </c:pt>
                <c:pt idx="21">
                  <c:v>東山 </c:v>
                </c:pt>
                <c:pt idx="22">
                  <c:v>河原町 </c:v>
                </c:pt>
                <c:pt idx="23">
                  <c:v>三十三間堂 </c:v>
                </c:pt>
                <c:pt idx="24">
                  <c:v>下鴨神社</c:v>
                </c:pt>
              </c:strCache>
            </c:strRef>
          </c:cat>
          <c:val>
            <c:numRef>
              <c:f>まとめ!$T$4:$T$28</c:f>
              <c:numCache>
                <c:formatCode>General</c:formatCode>
                <c:ptCount val="25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15</c:v>
                </c:pt>
                <c:pt idx="9">
                  <c:v>16</c:v>
                </c:pt>
                <c:pt idx="10">
                  <c:v>11</c:v>
                </c:pt>
                <c:pt idx="11">
                  <c:v>9</c:v>
                </c:pt>
                <c:pt idx="12">
                  <c:v>13</c:v>
                </c:pt>
                <c:pt idx="13">
                  <c:v>24</c:v>
                </c:pt>
                <c:pt idx="14">
                  <c:v>12</c:v>
                </c:pt>
                <c:pt idx="15">
                  <c:v>24</c:v>
                </c:pt>
                <c:pt idx="16">
                  <c:v>17</c:v>
                </c:pt>
                <c:pt idx="17">
                  <c:v>23</c:v>
                </c:pt>
                <c:pt idx="18">
                  <c:v>17</c:v>
                </c:pt>
                <c:pt idx="19">
                  <c:v>21</c:v>
                </c:pt>
                <c:pt idx="20">
                  <c:v>22</c:v>
                </c:pt>
                <c:pt idx="21">
                  <c:v>19</c:v>
                </c:pt>
                <c:pt idx="22">
                  <c:v>14</c:v>
                </c:pt>
                <c:pt idx="23">
                  <c:v>10</c:v>
                </c:pt>
                <c:pt idx="2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5-0B4D-8C42-20A445A7B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372512"/>
        <c:axId val="410604448"/>
      </c:lineChart>
      <c:catAx>
        <c:axId val="4173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0604448"/>
        <c:crosses val="autoZero"/>
        <c:auto val="1"/>
        <c:lblAlgn val="ctr"/>
        <c:lblOffset val="100"/>
        <c:noMultiLvlLbl val="0"/>
      </c:catAx>
      <c:valAx>
        <c:axId val="4106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37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香港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まとめ!$AA$3</c:f>
              <c:strCache>
                <c:ptCount val="1"/>
                <c:pt idx="0">
                  <c:v>AHP結果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まとめ!$Z$4:$Z$28</c:f>
              <c:strCache>
                <c:ptCount val="25"/>
                <c:pt idx="0">
                  <c:v>清水寺</c:v>
                </c:pt>
                <c:pt idx="1">
                  <c:v>二条城</c:v>
                </c:pt>
                <c:pt idx="2">
                  <c:v>伏見稲荷</c:v>
                </c:pt>
                <c:pt idx="3">
                  <c:v>金閣寺 </c:v>
                </c:pt>
                <c:pt idx="4">
                  <c:v>ギオンコーナー </c:v>
                </c:pt>
                <c:pt idx="5">
                  <c:v>嵐山</c:v>
                </c:pt>
                <c:pt idx="6">
                  <c:v>祇園 </c:v>
                </c:pt>
                <c:pt idx="7">
                  <c:v>八坂神社 </c:v>
                </c:pt>
                <c:pt idx="8">
                  <c:v>京都御所 </c:v>
                </c:pt>
                <c:pt idx="9">
                  <c:v>銀閣寺 </c:v>
                </c:pt>
                <c:pt idx="10">
                  <c:v>錦市場 </c:v>
                </c:pt>
                <c:pt idx="11">
                  <c:v>京都タワー </c:v>
                </c:pt>
                <c:pt idx="12">
                  <c:v>京都駅 </c:v>
                </c:pt>
                <c:pt idx="13">
                  <c:v>龍安寺 </c:v>
                </c:pt>
                <c:pt idx="14">
                  <c:v>伏見</c:v>
                </c:pt>
                <c:pt idx="15">
                  <c:v>東寺 </c:v>
                </c:pt>
                <c:pt idx="16">
                  <c:v>高台寺 </c:v>
                </c:pt>
                <c:pt idx="17">
                  <c:v>南禅寺</c:v>
                </c:pt>
                <c:pt idx="18">
                  <c:v>東福寺 </c:v>
                </c:pt>
                <c:pt idx="19">
                  <c:v>平安神宮 </c:v>
                </c:pt>
                <c:pt idx="20">
                  <c:v>嵐山モンキーパーク</c:v>
                </c:pt>
                <c:pt idx="21">
                  <c:v>東山 </c:v>
                </c:pt>
                <c:pt idx="22">
                  <c:v>河原町 </c:v>
                </c:pt>
                <c:pt idx="23">
                  <c:v>三十三間堂 </c:v>
                </c:pt>
                <c:pt idx="24">
                  <c:v>下鴨神社</c:v>
                </c:pt>
              </c:strCache>
            </c:strRef>
          </c:cat>
          <c:val>
            <c:numRef>
              <c:f>まとめ!$AA$4:$AA$28</c:f>
              <c:numCache>
                <c:formatCode>General</c:formatCode>
                <c:ptCount val="25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16</c:v>
                </c:pt>
                <c:pt idx="4">
                  <c:v>13</c:v>
                </c:pt>
                <c:pt idx="5">
                  <c:v>1</c:v>
                </c:pt>
                <c:pt idx="6">
                  <c:v>7</c:v>
                </c:pt>
                <c:pt idx="7">
                  <c:v>2</c:v>
                </c:pt>
                <c:pt idx="8">
                  <c:v>17</c:v>
                </c:pt>
                <c:pt idx="9">
                  <c:v>21</c:v>
                </c:pt>
                <c:pt idx="10">
                  <c:v>10</c:v>
                </c:pt>
                <c:pt idx="11">
                  <c:v>12</c:v>
                </c:pt>
                <c:pt idx="12">
                  <c:v>8</c:v>
                </c:pt>
                <c:pt idx="13">
                  <c:v>22</c:v>
                </c:pt>
                <c:pt idx="14">
                  <c:v>24</c:v>
                </c:pt>
                <c:pt idx="15">
                  <c:v>14</c:v>
                </c:pt>
                <c:pt idx="16">
                  <c:v>4</c:v>
                </c:pt>
                <c:pt idx="17">
                  <c:v>25</c:v>
                </c:pt>
                <c:pt idx="18">
                  <c:v>19</c:v>
                </c:pt>
                <c:pt idx="19">
                  <c:v>18</c:v>
                </c:pt>
                <c:pt idx="20">
                  <c:v>20</c:v>
                </c:pt>
                <c:pt idx="21">
                  <c:v>23</c:v>
                </c:pt>
                <c:pt idx="22">
                  <c:v>9</c:v>
                </c:pt>
                <c:pt idx="23">
                  <c:v>15</c:v>
                </c:pt>
                <c:pt idx="2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5-0B4D-8C42-20A445A7B81E}"/>
            </c:ext>
          </c:extLst>
        </c:ser>
        <c:ser>
          <c:idx val="1"/>
          <c:order val="1"/>
          <c:tx>
            <c:strRef>
              <c:f>まとめ!$AB$3</c:f>
              <c:strCache>
                <c:ptCount val="1"/>
                <c:pt idx="0">
                  <c:v>京都府統計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まとめ!$Z$4:$Z$28</c:f>
              <c:strCache>
                <c:ptCount val="25"/>
                <c:pt idx="0">
                  <c:v>清水寺</c:v>
                </c:pt>
                <c:pt idx="1">
                  <c:v>二条城</c:v>
                </c:pt>
                <c:pt idx="2">
                  <c:v>伏見稲荷</c:v>
                </c:pt>
                <c:pt idx="3">
                  <c:v>金閣寺 </c:v>
                </c:pt>
                <c:pt idx="4">
                  <c:v>ギオンコーナー </c:v>
                </c:pt>
                <c:pt idx="5">
                  <c:v>嵐山</c:v>
                </c:pt>
                <c:pt idx="6">
                  <c:v>祇園 </c:v>
                </c:pt>
                <c:pt idx="7">
                  <c:v>八坂神社 </c:v>
                </c:pt>
                <c:pt idx="8">
                  <c:v>京都御所 </c:v>
                </c:pt>
                <c:pt idx="9">
                  <c:v>銀閣寺 </c:v>
                </c:pt>
                <c:pt idx="10">
                  <c:v>錦市場 </c:v>
                </c:pt>
                <c:pt idx="11">
                  <c:v>京都タワー </c:v>
                </c:pt>
                <c:pt idx="12">
                  <c:v>京都駅 </c:v>
                </c:pt>
                <c:pt idx="13">
                  <c:v>龍安寺 </c:v>
                </c:pt>
                <c:pt idx="14">
                  <c:v>伏見</c:v>
                </c:pt>
                <c:pt idx="15">
                  <c:v>東寺 </c:v>
                </c:pt>
                <c:pt idx="16">
                  <c:v>高台寺 </c:v>
                </c:pt>
                <c:pt idx="17">
                  <c:v>南禅寺</c:v>
                </c:pt>
                <c:pt idx="18">
                  <c:v>東福寺 </c:v>
                </c:pt>
                <c:pt idx="19">
                  <c:v>平安神宮 </c:v>
                </c:pt>
                <c:pt idx="20">
                  <c:v>嵐山モンキーパーク</c:v>
                </c:pt>
                <c:pt idx="21">
                  <c:v>東山 </c:v>
                </c:pt>
                <c:pt idx="22">
                  <c:v>河原町 </c:v>
                </c:pt>
                <c:pt idx="23">
                  <c:v>三十三間堂 </c:v>
                </c:pt>
                <c:pt idx="24">
                  <c:v>下鴨神社</c:v>
                </c:pt>
              </c:strCache>
            </c:strRef>
          </c:cat>
          <c:val>
            <c:numRef>
              <c:f>まとめ!$AB$4:$AB$28</c:f>
              <c:numCache>
                <c:formatCode>General</c:formatCode>
                <c:ptCount val="25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15</c:v>
                </c:pt>
                <c:pt idx="9">
                  <c:v>16</c:v>
                </c:pt>
                <c:pt idx="10">
                  <c:v>11</c:v>
                </c:pt>
                <c:pt idx="11">
                  <c:v>9</c:v>
                </c:pt>
                <c:pt idx="12">
                  <c:v>13</c:v>
                </c:pt>
                <c:pt idx="13">
                  <c:v>24</c:v>
                </c:pt>
                <c:pt idx="14">
                  <c:v>12</c:v>
                </c:pt>
                <c:pt idx="15">
                  <c:v>24</c:v>
                </c:pt>
                <c:pt idx="16">
                  <c:v>17</c:v>
                </c:pt>
                <c:pt idx="17">
                  <c:v>23</c:v>
                </c:pt>
                <c:pt idx="18">
                  <c:v>17</c:v>
                </c:pt>
                <c:pt idx="19">
                  <c:v>21</c:v>
                </c:pt>
                <c:pt idx="20">
                  <c:v>22</c:v>
                </c:pt>
                <c:pt idx="21">
                  <c:v>19</c:v>
                </c:pt>
                <c:pt idx="22">
                  <c:v>14</c:v>
                </c:pt>
                <c:pt idx="23">
                  <c:v>10</c:v>
                </c:pt>
                <c:pt idx="2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5-0B4D-8C42-20A445A7B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372512"/>
        <c:axId val="410604448"/>
      </c:lineChart>
      <c:catAx>
        <c:axId val="4173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0604448"/>
        <c:crosses val="autoZero"/>
        <c:auto val="1"/>
        <c:lblAlgn val="ctr"/>
        <c:lblOffset val="100"/>
        <c:noMultiLvlLbl val="0"/>
      </c:catAx>
      <c:valAx>
        <c:axId val="4106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37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東南アジア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まとめ!$AE$3</c:f>
              <c:strCache>
                <c:ptCount val="1"/>
                <c:pt idx="0">
                  <c:v>AHP結果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まとめ!$AD$4:$AD$28</c:f>
              <c:strCache>
                <c:ptCount val="25"/>
                <c:pt idx="0">
                  <c:v>清水寺</c:v>
                </c:pt>
                <c:pt idx="1">
                  <c:v>二条城</c:v>
                </c:pt>
                <c:pt idx="2">
                  <c:v>伏見稲荷</c:v>
                </c:pt>
                <c:pt idx="3">
                  <c:v>金閣寺 </c:v>
                </c:pt>
                <c:pt idx="4">
                  <c:v>ギオンコーナー </c:v>
                </c:pt>
                <c:pt idx="5">
                  <c:v>嵐山</c:v>
                </c:pt>
                <c:pt idx="6">
                  <c:v>祇園 </c:v>
                </c:pt>
                <c:pt idx="7">
                  <c:v>八坂神社 </c:v>
                </c:pt>
                <c:pt idx="8">
                  <c:v>京都御所 </c:v>
                </c:pt>
                <c:pt idx="9">
                  <c:v>銀閣寺 </c:v>
                </c:pt>
                <c:pt idx="10">
                  <c:v>錦市場 </c:v>
                </c:pt>
                <c:pt idx="11">
                  <c:v>京都タワー </c:v>
                </c:pt>
                <c:pt idx="12">
                  <c:v>京都駅 </c:v>
                </c:pt>
                <c:pt idx="13">
                  <c:v>龍安寺 </c:v>
                </c:pt>
                <c:pt idx="14">
                  <c:v>伏見</c:v>
                </c:pt>
                <c:pt idx="15">
                  <c:v>東寺 </c:v>
                </c:pt>
                <c:pt idx="16">
                  <c:v>高台寺 </c:v>
                </c:pt>
                <c:pt idx="17">
                  <c:v>南禅寺</c:v>
                </c:pt>
                <c:pt idx="18">
                  <c:v>東福寺 </c:v>
                </c:pt>
                <c:pt idx="19">
                  <c:v>平安神宮 </c:v>
                </c:pt>
                <c:pt idx="20">
                  <c:v>嵐山モンキーパーク</c:v>
                </c:pt>
                <c:pt idx="21">
                  <c:v>東山 </c:v>
                </c:pt>
                <c:pt idx="22">
                  <c:v>河原町 </c:v>
                </c:pt>
                <c:pt idx="23">
                  <c:v>三十三間堂 </c:v>
                </c:pt>
                <c:pt idx="24">
                  <c:v>下鴨神社</c:v>
                </c:pt>
              </c:strCache>
            </c:strRef>
          </c:cat>
          <c:val>
            <c:numRef>
              <c:f>まとめ!$AE$4:$AE$28</c:f>
              <c:numCache>
                <c:formatCode>General</c:formatCode>
                <c:ptCount val="25"/>
                <c:pt idx="0">
                  <c:v>6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15</c:v>
                </c:pt>
                <c:pt idx="5">
                  <c:v>1</c:v>
                </c:pt>
                <c:pt idx="6">
                  <c:v>7</c:v>
                </c:pt>
                <c:pt idx="7">
                  <c:v>2</c:v>
                </c:pt>
                <c:pt idx="8">
                  <c:v>20</c:v>
                </c:pt>
                <c:pt idx="9">
                  <c:v>19</c:v>
                </c:pt>
                <c:pt idx="10">
                  <c:v>14</c:v>
                </c:pt>
                <c:pt idx="11">
                  <c:v>11</c:v>
                </c:pt>
                <c:pt idx="12">
                  <c:v>8</c:v>
                </c:pt>
                <c:pt idx="13">
                  <c:v>21</c:v>
                </c:pt>
                <c:pt idx="14">
                  <c:v>24</c:v>
                </c:pt>
                <c:pt idx="15">
                  <c:v>17</c:v>
                </c:pt>
                <c:pt idx="16">
                  <c:v>5</c:v>
                </c:pt>
                <c:pt idx="17">
                  <c:v>25</c:v>
                </c:pt>
                <c:pt idx="18">
                  <c:v>16</c:v>
                </c:pt>
                <c:pt idx="19">
                  <c:v>12</c:v>
                </c:pt>
                <c:pt idx="20">
                  <c:v>22</c:v>
                </c:pt>
                <c:pt idx="21">
                  <c:v>23</c:v>
                </c:pt>
                <c:pt idx="22">
                  <c:v>9</c:v>
                </c:pt>
                <c:pt idx="23">
                  <c:v>18</c:v>
                </c:pt>
                <c:pt idx="2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5-0B4D-8C42-20A445A7B81E}"/>
            </c:ext>
          </c:extLst>
        </c:ser>
        <c:ser>
          <c:idx val="1"/>
          <c:order val="1"/>
          <c:tx>
            <c:strRef>
              <c:f>まとめ!$AF$3</c:f>
              <c:strCache>
                <c:ptCount val="1"/>
                <c:pt idx="0">
                  <c:v>京都府統計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まとめ!$AD$4:$AD$28</c:f>
              <c:strCache>
                <c:ptCount val="25"/>
                <c:pt idx="0">
                  <c:v>清水寺</c:v>
                </c:pt>
                <c:pt idx="1">
                  <c:v>二条城</c:v>
                </c:pt>
                <c:pt idx="2">
                  <c:v>伏見稲荷</c:v>
                </c:pt>
                <c:pt idx="3">
                  <c:v>金閣寺 </c:v>
                </c:pt>
                <c:pt idx="4">
                  <c:v>ギオンコーナー </c:v>
                </c:pt>
                <c:pt idx="5">
                  <c:v>嵐山</c:v>
                </c:pt>
                <c:pt idx="6">
                  <c:v>祇園 </c:v>
                </c:pt>
                <c:pt idx="7">
                  <c:v>八坂神社 </c:v>
                </c:pt>
                <c:pt idx="8">
                  <c:v>京都御所 </c:v>
                </c:pt>
                <c:pt idx="9">
                  <c:v>銀閣寺 </c:v>
                </c:pt>
                <c:pt idx="10">
                  <c:v>錦市場 </c:v>
                </c:pt>
                <c:pt idx="11">
                  <c:v>京都タワー </c:v>
                </c:pt>
                <c:pt idx="12">
                  <c:v>京都駅 </c:v>
                </c:pt>
                <c:pt idx="13">
                  <c:v>龍安寺 </c:v>
                </c:pt>
                <c:pt idx="14">
                  <c:v>伏見</c:v>
                </c:pt>
                <c:pt idx="15">
                  <c:v>東寺 </c:v>
                </c:pt>
                <c:pt idx="16">
                  <c:v>高台寺 </c:v>
                </c:pt>
                <c:pt idx="17">
                  <c:v>南禅寺</c:v>
                </c:pt>
                <c:pt idx="18">
                  <c:v>東福寺 </c:v>
                </c:pt>
                <c:pt idx="19">
                  <c:v>平安神宮 </c:v>
                </c:pt>
                <c:pt idx="20">
                  <c:v>嵐山モンキーパーク</c:v>
                </c:pt>
                <c:pt idx="21">
                  <c:v>東山 </c:v>
                </c:pt>
                <c:pt idx="22">
                  <c:v>河原町 </c:v>
                </c:pt>
                <c:pt idx="23">
                  <c:v>三十三間堂 </c:v>
                </c:pt>
                <c:pt idx="24">
                  <c:v>下鴨神社</c:v>
                </c:pt>
              </c:strCache>
            </c:strRef>
          </c:cat>
          <c:val>
            <c:numRef>
              <c:f>まとめ!$AF$4:$AF$28</c:f>
              <c:numCache>
                <c:formatCode>General</c:formatCode>
                <c:ptCount val="25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15</c:v>
                </c:pt>
                <c:pt idx="9">
                  <c:v>16</c:v>
                </c:pt>
                <c:pt idx="10">
                  <c:v>11</c:v>
                </c:pt>
                <c:pt idx="11">
                  <c:v>9</c:v>
                </c:pt>
                <c:pt idx="12">
                  <c:v>13</c:v>
                </c:pt>
                <c:pt idx="13">
                  <c:v>24</c:v>
                </c:pt>
                <c:pt idx="14">
                  <c:v>12</c:v>
                </c:pt>
                <c:pt idx="15">
                  <c:v>24</c:v>
                </c:pt>
                <c:pt idx="16">
                  <c:v>17</c:v>
                </c:pt>
                <c:pt idx="17">
                  <c:v>23</c:v>
                </c:pt>
                <c:pt idx="18">
                  <c:v>17</c:v>
                </c:pt>
                <c:pt idx="19">
                  <c:v>21</c:v>
                </c:pt>
                <c:pt idx="20">
                  <c:v>22</c:v>
                </c:pt>
                <c:pt idx="21">
                  <c:v>19</c:v>
                </c:pt>
                <c:pt idx="22">
                  <c:v>14</c:v>
                </c:pt>
                <c:pt idx="23">
                  <c:v>10</c:v>
                </c:pt>
                <c:pt idx="2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5-0B4D-8C42-20A445A7B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372512"/>
        <c:axId val="410604448"/>
      </c:lineChart>
      <c:catAx>
        <c:axId val="4173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0604448"/>
        <c:crosses val="autoZero"/>
        <c:auto val="1"/>
        <c:lblAlgn val="ctr"/>
        <c:lblOffset val="100"/>
        <c:noMultiLvlLbl val="0"/>
      </c:catAx>
      <c:valAx>
        <c:axId val="4106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37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韓国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まとめ!$W$3</c:f>
              <c:strCache>
                <c:ptCount val="1"/>
                <c:pt idx="0">
                  <c:v>AHP結果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まとめ!$V$4:$V$28</c:f>
              <c:strCache>
                <c:ptCount val="25"/>
                <c:pt idx="0">
                  <c:v>清水寺</c:v>
                </c:pt>
                <c:pt idx="1">
                  <c:v>二条城</c:v>
                </c:pt>
                <c:pt idx="2">
                  <c:v>伏見稲荷</c:v>
                </c:pt>
                <c:pt idx="3">
                  <c:v>金閣寺 </c:v>
                </c:pt>
                <c:pt idx="4">
                  <c:v>ギオンコーナー </c:v>
                </c:pt>
                <c:pt idx="5">
                  <c:v>嵐山</c:v>
                </c:pt>
                <c:pt idx="6">
                  <c:v>祇園 </c:v>
                </c:pt>
                <c:pt idx="7">
                  <c:v>八坂神社 </c:v>
                </c:pt>
                <c:pt idx="8">
                  <c:v>京都御所 </c:v>
                </c:pt>
                <c:pt idx="9">
                  <c:v>銀閣寺 </c:v>
                </c:pt>
                <c:pt idx="10">
                  <c:v>錦市場 </c:v>
                </c:pt>
                <c:pt idx="11">
                  <c:v>京都タワー </c:v>
                </c:pt>
                <c:pt idx="12">
                  <c:v>京都駅 </c:v>
                </c:pt>
                <c:pt idx="13">
                  <c:v>龍安寺 </c:v>
                </c:pt>
                <c:pt idx="14">
                  <c:v>伏見</c:v>
                </c:pt>
                <c:pt idx="15">
                  <c:v>東寺 </c:v>
                </c:pt>
                <c:pt idx="16">
                  <c:v>高台寺 </c:v>
                </c:pt>
                <c:pt idx="17">
                  <c:v>南禅寺</c:v>
                </c:pt>
                <c:pt idx="18">
                  <c:v>東福寺 </c:v>
                </c:pt>
                <c:pt idx="19">
                  <c:v>平安神宮 </c:v>
                </c:pt>
                <c:pt idx="20">
                  <c:v>嵐山モンキーパーク</c:v>
                </c:pt>
                <c:pt idx="21">
                  <c:v>東山 </c:v>
                </c:pt>
                <c:pt idx="22">
                  <c:v>河原町 </c:v>
                </c:pt>
                <c:pt idx="23">
                  <c:v>三十三間堂 </c:v>
                </c:pt>
                <c:pt idx="24">
                  <c:v>下鴨神社</c:v>
                </c:pt>
              </c:strCache>
            </c:strRef>
          </c:cat>
          <c:val>
            <c:numRef>
              <c:f>まとめ!$W$4:$W$28</c:f>
              <c:numCache>
                <c:formatCode>General</c:formatCode>
                <c:ptCount val="25"/>
                <c:pt idx="0">
                  <c:v>8</c:v>
                </c:pt>
                <c:pt idx="1">
                  <c:v>2</c:v>
                </c:pt>
                <c:pt idx="2">
                  <c:v>6</c:v>
                </c:pt>
                <c:pt idx="3">
                  <c:v>14</c:v>
                </c:pt>
                <c:pt idx="4">
                  <c:v>12</c:v>
                </c:pt>
                <c:pt idx="5">
                  <c:v>3</c:v>
                </c:pt>
                <c:pt idx="6">
                  <c:v>5</c:v>
                </c:pt>
                <c:pt idx="7">
                  <c:v>1</c:v>
                </c:pt>
                <c:pt idx="8">
                  <c:v>21</c:v>
                </c:pt>
                <c:pt idx="9">
                  <c:v>19</c:v>
                </c:pt>
                <c:pt idx="10">
                  <c:v>11</c:v>
                </c:pt>
                <c:pt idx="11">
                  <c:v>10</c:v>
                </c:pt>
                <c:pt idx="12">
                  <c:v>4</c:v>
                </c:pt>
                <c:pt idx="13">
                  <c:v>22</c:v>
                </c:pt>
                <c:pt idx="14">
                  <c:v>24</c:v>
                </c:pt>
                <c:pt idx="15">
                  <c:v>16</c:v>
                </c:pt>
                <c:pt idx="16">
                  <c:v>7</c:v>
                </c:pt>
                <c:pt idx="17">
                  <c:v>25</c:v>
                </c:pt>
                <c:pt idx="18">
                  <c:v>18</c:v>
                </c:pt>
                <c:pt idx="19">
                  <c:v>17</c:v>
                </c:pt>
                <c:pt idx="20">
                  <c:v>20</c:v>
                </c:pt>
                <c:pt idx="21">
                  <c:v>23</c:v>
                </c:pt>
                <c:pt idx="22">
                  <c:v>9</c:v>
                </c:pt>
                <c:pt idx="23">
                  <c:v>15</c:v>
                </c:pt>
                <c:pt idx="2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5-0B4D-8C42-20A445A7B81E}"/>
            </c:ext>
          </c:extLst>
        </c:ser>
        <c:ser>
          <c:idx val="1"/>
          <c:order val="1"/>
          <c:tx>
            <c:strRef>
              <c:f>まとめ!$X$3</c:f>
              <c:strCache>
                <c:ptCount val="1"/>
                <c:pt idx="0">
                  <c:v>京都府統計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まとめ!$V$4:$V$28</c:f>
              <c:strCache>
                <c:ptCount val="25"/>
                <c:pt idx="0">
                  <c:v>清水寺</c:v>
                </c:pt>
                <c:pt idx="1">
                  <c:v>二条城</c:v>
                </c:pt>
                <c:pt idx="2">
                  <c:v>伏見稲荷</c:v>
                </c:pt>
                <c:pt idx="3">
                  <c:v>金閣寺 </c:v>
                </c:pt>
                <c:pt idx="4">
                  <c:v>ギオンコーナー </c:v>
                </c:pt>
                <c:pt idx="5">
                  <c:v>嵐山</c:v>
                </c:pt>
                <c:pt idx="6">
                  <c:v>祇園 </c:v>
                </c:pt>
                <c:pt idx="7">
                  <c:v>八坂神社 </c:v>
                </c:pt>
                <c:pt idx="8">
                  <c:v>京都御所 </c:v>
                </c:pt>
                <c:pt idx="9">
                  <c:v>銀閣寺 </c:v>
                </c:pt>
                <c:pt idx="10">
                  <c:v>錦市場 </c:v>
                </c:pt>
                <c:pt idx="11">
                  <c:v>京都タワー </c:v>
                </c:pt>
                <c:pt idx="12">
                  <c:v>京都駅 </c:v>
                </c:pt>
                <c:pt idx="13">
                  <c:v>龍安寺 </c:v>
                </c:pt>
                <c:pt idx="14">
                  <c:v>伏見</c:v>
                </c:pt>
                <c:pt idx="15">
                  <c:v>東寺 </c:v>
                </c:pt>
                <c:pt idx="16">
                  <c:v>高台寺 </c:v>
                </c:pt>
                <c:pt idx="17">
                  <c:v>南禅寺</c:v>
                </c:pt>
                <c:pt idx="18">
                  <c:v>東福寺 </c:v>
                </c:pt>
                <c:pt idx="19">
                  <c:v>平安神宮 </c:v>
                </c:pt>
                <c:pt idx="20">
                  <c:v>嵐山モンキーパーク</c:v>
                </c:pt>
                <c:pt idx="21">
                  <c:v>東山 </c:v>
                </c:pt>
                <c:pt idx="22">
                  <c:v>河原町 </c:v>
                </c:pt>
                <c:pt idx="23">
                  <c:v>三十三間堂 </c:v>
                </c:pt>
                <c:pt idx="24">
                  <c:v>下鴨神社</c:v>
                </c:pt>
              </c:strCache>
            </c:strRef>
          </c:cat>
          <c:val>
            <c:numRef>
              <c:f>まとめ!$X$4:$X$28</c:f>
              <c:numCache>
                <c:formatCode>General</c:formatCode>
                <c:ptCount val="25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15</c:v>
                </c:pt>
                <c:pt idx="9">
                  <c:v>16</c:v>
                </c:pt>
                <c:pt idx="10">
                  <c:v>11</c:v>
                </c:pt>
                <c:pt idx="11">
                  <c:v>9</c:v>
                </c:pt>
                <c:pt idx="12">
                  <c:v>13</c:v>
                </c:pt>
                <c:pt idx="13">
                  <c:v>24</c:v>
                </c:pt>
                <c:pt idx="14">
                  <c:v>12</c:v>
                </c:pt>
                <c:pt idx="15">
                  <c:v>24</c:v>
                </c:pt>
                <c:pt idx="16">
                  <c:v>17</c:v>
                </c:pt>
                <c:pt idx="17">
                  <c:v>23</c:v>
                </c:pt>
                <c:pt idx="18">
                  <c:v>17</c:v>
                </c:pt>
                <c:pt idx="19">
                  <c:v>21</c:v>
                </c:pt>
                <c:pt idx="20">
                  <c:v>22</c:v>
                </c:pt>
                <c:pt idx="21">
                  <c:v>19</c:v>
                </c:pt>
                <c:pt idx="22">
                  <c:v>14</c:v>
                </c:pt>
                <c:pt idx="23">
                  <c:v>10</c:v>
                </c:pt>
                <c:pt idx="2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5-0B4D-8C42-20A445A7B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372512"/>
        <c:axId val="410604448"/>
      </c:lineChart>
      <c:catAx>
        <c:axId val="4173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0604448"/>
        <c:crosses val="autoZero"/>
        <c:auto val="1"/>
        <c:lblAlgn val="ctr"/>
        <c:lblOffset val="100"/>
        <c:noMultiLvlLbl val="0"/>
      </c:catAx>
      <c:valAx>
        <c:axId val="4106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37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203200</xdr:rowOff>
    </xdr:from>
    <xdr:to>
      <xdr:col>3</xdr:col>
      <xdr:colOff>0</xdr:colOff>
      <xdr:row>40</xdr:row>
      <xdr:rowOff>127000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6950E3B-8E6B-D143-82DF-8069A2327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468168</xdr:colOff>
      <xdr:row>31</xdr:row>
      <xdr:rowOff>15010</xdr:rowOff>
    </xdr:from>
    <xdr:to>
      <xdr:col>6</xdr:col>
      <xdr:colOff>87168</xdr:colOff>
      <xdr:row>43</xdr:row>
      <xdr:rowOff>15010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C9E068F9-123B-F643-805C-CE409C435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503959</xdr:colOff>
      <xdr:row>44</xdr:row>
      <xdr:rowOff>154709</xdr:rowOff>
    </xdr:from>
    <xdr:to>
      <xdr:col>6</xdr:col>
      <xdr:colOff>117186</xdr:colOff>
      <xdr:row>56</xdr:row>
      <xdr:rowOff>154709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BE6F9AA7-34BC-2B48-B5B7-188B03574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446232</xdr:colOff>
      <xdr:row>31</xdr:row>
      <xdr:rowOff>13854</xdr:rowOff>
    </xdr:from>
    <xdr:to>
      <xdr:col>12</xdr:col>
      <xdr:colOff>65231</xdr:colOff>
      <xdr:row>43</xdr:row>
      <xdr:rowOff>13854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72C05909-D6C6-D94C-ACB4-8D5A4997E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452005</xdr:colOff>
      <xdr:row>44</xdr:row>
      <xdr:rowOff>167409</xdr:rowOff>
    </xdr:from>
    <xdr:to>
      <xdr:col>12</xdr:col>
      <xdr:colOff>71004</xdr:colOff>
      <xdr:row>56</xdr:row>
      <xdr:rowOff>167409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9872AB08-4D9A-D044-93BF-D171E4F1A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285750</xdr:colOff>
      <xdr:row>30</xdr:row>
      <xdr:rowOff>63500</xdr:rowOff>
    </xdr:from>
    <xdr:to>
      <xdr:col>20</xdr:col>
      <xdr:colOff>730250</xdr:colOff>
      <xdr:row>42</xdr:row>
      <xdr:rowOff>63500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DE2F1512-E753-3443-9120-D12E55128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367723</xdr:colOff>
      <xdr:row>30</xdr:row>
      <xdr:rowOff>51955</xdr:rowOff>
    </xdr:from>
    <xdr:to>
      <xdr:col>26</xdr:col>
      <xdr:colOff>817995</xdr:colOff>
      <xdr:row>42</xdr:row>
      <xdr:rowOff>51955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E3FFC7D3-7EF3-834D-99AA-D281A8537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394278</xdr:colOff>
      <xdr:row>43</xdr:row>
      <xdr:rowOff>83127</xdr:rowOff>
    </xdr:from>
    <xdr:to>
      <xdr:col>27</xdr:col>
      <xdr:colOff>13277</xdr:colOff>
      <xdr:row>55</xdr:row>
      <xdr:rowOff>83127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71C23274-9D0A-B441-AD6D-A355714D4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329623</xdr:colOff>
      <xdr:row>43</xdr:row>
      <xdr:rowOff>58881</xdr:rowOff>
    </xdr:from>
    <xdr:to>
      <xdr:col>20</xdr:col>
      <xdr:colOff>774122</xdr:colOff>
      <xdr:row>55</xdr:row>
      <xdr:rowOff>58881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1DF711C-EC39-8249-A22F-D663870FF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82550</xdr:colOff>
      <xdr:row>36</xdr:row>
      <xdr:rowOff>57150</xdr:rowOff>
    </xdr:from>
    <xdr:to>
      <xdr:col>20</xdr:col>
      <xdr:colOff>527050</xdr:colOff>
      <xdr:row>48</xdr:row>
      <xdr:rowOff>57150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45F0DD4D-8EAC-0B4F-A83D-FD3C453D0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DA2F5-19A4-624F-834D-A746BB83E51B}">
  <dimension ref="B2:AK56"/>
  <sheetViews>
    <sheetView showGridLines="0" zoomScale="81" workbookViewId="0">
      <selection activeCell="H48" sqref="H48"/>
    </sheetView>
  </sheetViews>
  <sheetFormatPr defaultColWidth="8.875" defaultRowHeight="18.75" x14ac:dyDescent="0.4"/>
  <cols>
    <col min="2" max="2" width="10" customWidth="1"/>
    <col min="3" max="6" width="8.875" style="179"/>
    <col min="7" max="7" width="11" style="179" bestFit="1" customWidth="1"/>
    <col min="11" max="11" width="10.375" customWidth="1"/>
    <col min="12" max="15" width="8.875" style="179"/>
    <col min="16" max="16" width="9" style="179" bestFit="1" customWidth="1"/>
    <col min="17" max="17" width="9" bestFit="1" customWidth="1"/>
    <col min="18" max="19" width="10.5" bestFit="1" customWidth="1"/>
    <col min="20" max="21" width="9" bestFit="1" customWidth="1"/>
    <col min="23" max="23" width="9.625" bestFit="1" customWidth="1"/>
    <col min="25" max="36" width="8.125" customWidth="1"/>
    <col min="62" max="62" width="9.875" customWidth="1"/>
  </cols>
  <sheetData>
    <row r="2" spans="2:37" x14ac:dyDescent="0.4">
      <c r="B2" s="187" t="s">
        <v>120</v>
      </c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</row>
    <row r="3" spans="2:37" x14ac:dyDescent="0.4">
      <c r="B3" s="107" t="s">
        <v>0</v>
      </c>
      <c r="C3" s="175" t="s">
        <v>1</v>
      </c>
      <c r="D3" s="175" t="s">
        <v>83</v>
      </c>
      <c r="E3" s="175" t="s">
        <v>84</v>
      </c>
      <c r="F3" s="175" t="s">
        <v>86</v>
      </c>
      <c r="G3" s="175" t="s">
        <v>85</v>
      </c>
      <c r="H3" s="107" t="s">
        <v>2</v>
      </c>
      <c r="I3" s="107" t="s">
        <v>9</v>
      </c>
      <c r="K3" s="107" t="s">
        <v>63</v>
      </c>
      <c r="L3" s="175" t="s">
        <v>1</v>
      </c>
      <c r="M3" s="175" t="s">
        <v>83</v>
      </c>
      <c r="N3" s="175" t="s">
        <v>84</v>
      </c>
      <c r="O3" s="175" t="s">
        <v>86</v>
      </c>
      <c r="P3" s="175" t="s">
        <v>85</v>
      </c>
      <c r="Q3" s="107" t="s">
        <v>2</v>
      </c>
      <c r="R3" s="107" t="s">
        <v>9</v>
      </c>
    </row>
    <row r="4" spans="2:37" x14ac:dyDescent="0.4">
      <c r="B4" s="103" t="s">
        <v>10</v>
      </c>
      <c r="C4" s="176">
        <v>1</v>
      </c>
      <c r="D4" s="104">
        <v>7</v>
      </c>
      <c r="E4" s="104">
        <v>5</v>
      </c>
      <c r="F4" s="104">
        <v>5</v>
      </c>
      <c r="G4" s="104">
        <v>5</v>
      </c>
      <c r="H4" s="105">
        <f>GEOMEAN(C4:G4)</f>
        <v>3.8761592419209454</v>
      </c>
      <c r="I4" s="106">
        <f t="shared" ref="I4:I9" si="0">H4/$H$9</f>
        <v>0.36409149845643668</v>
      </c>
      <c r="K4" s="103" t="s">
        <v>10</v>
      </c>
      <c r="L4" s="176">
        <v>1</v>
      </c>
      <c r="M4" s="104">
        <v>5</v>
      </c>
      <c r="N4" s="104">
        <v>1</v>
      </c>
      <c r="O4" s="104">
        <v>1</v>
      </c>
      <c r="P4" s="104">
        <v>7</v>
      </c>
      <c r="Q4" s="105">
        <f>GEOMEAN(L4:P4)</f>
        <v>2.0361680046403978</v>
      </c>
      <c r="R4" s="106">
        <f>Q4/$Q$9</f>
        <v>0.21551785040203658</v>
      </c>
    </row>
    <row r="5" spans="2:37" x14ac:dyDescent="0.4">
      <c r="B5" s="102" t="s">
        <v>81</v>
      </c>
      <c r="C5" s="100" t="s">
        <v>90</v>
      </c>
      <c r="D5" s="98">
        <v>1</v>
      </c>
      <c r="E5" s="98" t="s">
        <v>90</v>
      </c>
      <c r="F5" s="98" t="s">
        <v>92</v>
      </c>
      <c r="G5" s="98">
        <v>0.33333333333333331</v>
      </c>
      <c r="H5" s="105">
        <f>GEOMEAN(C5:G5)</f>
        <v>0.57735026918962573</v>
      </c>
      <c r="I5" s="106">
        <f t="shared" si="0"/>
        <v>5.4231085856860456E-2</v>
      </c>
      <c r="K5" s="102" t="s">
        <v>81</v>
      </c>
      <c r="L5" s="100" t="s">
        <v>92</v>
      </c>
      <c r="M5" s="98">
        <v>1</v>
      </c>
      <c r="N5" s="98" t="s">
        <v>92</v>
      </c>
      <c r="O5" s="98" t="s">
        <v>93</v>
      </c>
      <c r="P5" s="98">
        <v>5</v>
      </c>
      <c r="Q5" s="105">
        <f t="shared" ref="Q5:Q8" si="1">GEOMEAN(L5:P5)</f>
        <v>2.2360679774997898</v>
      </c>
      <c r="R5" s="106">
        <f t="shared" ref="R5:R9" si="2">Q5/$Q$9</f>
        <v>0.23667622846705791</v>
      </c>
      <c r="V5" s="165"/>
      <c r="W5" s="165"/>
      <c r="X5" s="165"/>
      <c r="Y5" s="165"/>
      <c r="Z5" s="165"/>
    </row>
    <row r="6" spans="2:37" x14ac:dyDescent="0.4">
      <c r="B6" s="101" t="s">
        <v>75</v>
      </c>
      <c r="C6" s="99" t="s">
        <v>92</v>
      </c>
      <c r="D6" s="96">
        <v>7</v>
      </c>
      <c r="E6" s="96">
        <v>1</v>
      </c>
      <c r="F6" s="177">
        <v>3</v>
      </c>
      <c r="G6" s="96">
        <v>5</v>
      </c>
      <c r="H6" s="105">
        <f>GEOMEAN(C6:G6)</f>
        <v>3.2010858729436795</v>
      </c>
      <c r="I6" s="106">
        <f t="shared" si="0"/>
        <v>0.30068118449906689</v>
      </c>
      <c r="K6" s="101" t="s">
        <v>75</v>
      </c>
      <c r="L6" s="99">
        <v>1</v>
      </c>
      <c r="M6" s="96">
        <v>5</v>
      </c>
      <c r="N6" s="96">
        <v>1</v>
      </c>
      <c r="O6" s="177">
        <v>5</v>
      </c>
      <c r="P6" s="96">
        <v>7</v>
      </c>
      <c r="Q6" s="105">
        <f t="shared" si="1"/>
        <v>2.8093613917206537</v>
      </c>
      <c r="R6" s="106">
        <f t="shared" si="2"/>
        <v>0.29735637077405075</v>
      </c>
      <c r="W6" s="165"/>
      <c r="Z6" s="165"/>
    </row>
    <row r="7" spans="2:37" x14ac:dyDescent="0.4">
      <c r="B7" s="102" t="s">
        <v>76</v>
      </c>
      <c r="C7" s="100" t="s">
        <v>92</v>
      </c>
      <c r="D7" s="98">
        <v>5</v>
      </c>
      <c r="E7" s="98" t="s">
        <v>93</v>
      </c>
      <c r="F7" s="98">
        <v>1</v>
      </c>
      <c r="G7" s="98">
        <v>3</v>
      </c>
      <c r="H7" s="105">
        <f>GEOMEAN(C7:G7)</f>
        <v>2.4662120743304699</v>
      </c>
      <c r="I7" s="106">
        <f t="shared" si="0"/>
        <v>0.23165375662155294</v>
      </c>
      <c r="K7" s="102" t="s">
        <v>76</v>
      </c>
      <c r="L7" s="100">
        <v>1</v>
      </c>
      <c r="M7" s="98">
        <v>3</v>
      </c>
      <c r="N7" s="98" t="s">
        <v>92</v>
      </c>
      <c r="O7" s="98">
        <v>1</v>
      </c>
      <c r="P7" s="98">
        <v>7</v>
      </c>
      <c r="Q7" s="105">
        <f t="shared" si="1"/>
        <v>2.1406951429280725</v>
      </c>
      <c r="R7" s="106">
        <f t="shared" si="2"/>
        <v>0.22658150728157517</v>
      </c>
      <c r="W7" s="165"/>
      <c r="X7" s="165"/>
      <c r="Y7" s="165"/>
      <c r="Z7" s="165"/>
    </row>
    <row r="8" spans="2:37" x14ac:dyDescent="0.4">
      <c r="B8" s="101" t="s">
        <v>82</v>
      </c>
      <c r="C8" s="99">
        <v>0.2</v>
      </c>
      <c r="D8" s="96">
        <v>3</v>
      </c>
      <c r="E8" s="96">
        <v>0.2</v>
      </c>
      <c r="F8" s="96">
        <v>0.33333333333333331</v>
      </c>
      <c r="G8" s="96">
        <v>1</v>
      </c>
      <c r="H8" s="105">
        <f>GEOMEAN(C8:G8)</f>
        <v>0.52530556088075342</v>
      </c>
      <c r="I8" s="106">
        <f t="shared" si="0"/>
        <v>4.9342474566083164E-2</v>
      </c>
      <c r="K8" s="101" t="s">
        <v>82</v>
      </c>
      <c r="L8" s="99">
        <v>0.14285714285714285</v>
      </c>
      <c r="M8" s="96">
        <v>0.2</v>
      </c>
      <c r="N8" s="96">
        <v>0.14285714285714285</v>
      </c>
      <c r="O8" s="96">
        <v>0.14285714285714285</v>
      </c>
      <c r="P8" s="96">
        <v>1</v>
      </c>
      <c r="Q8" s="105">
        <f t="shared" si="1"/>
        <v>0.22550032655116023</v>
      </c>
      <c r="R8" s="106">
        <f t="shared" si="2"/>
        <v>2.3868043075279708E-2</v>
      </c>
      <c r="W8" s="165"/>
      <c r="X8" s="165"/>
      <c r="Y8" s="165"/>
      <c r="Z8" s="165"/>
    </row>
    <row r="9" spans="2:37" x14ac:dyDescent="0.4">
      <c r="B9" s="101"/>
      <c r="C9" s="99"/>
      <c r="D9" s="178"/>
      <c r="E9" s="178"/>
      <c r="F9" s="178"/>
      <c r="G9" s="178"/>
      <c r="H9" s="97">
        <f>SUM(H4:H8)</f>
        <v>10.646113019265472</v>
      </c>
      <c r="I9" s="106">
        <f t="shared" si="0"/>
        <v>1</v>
      </c>
      <c r="K9" s="101"/>
      <c r="L9" s="99"/>
      <c r="M9" s="178"/>
      <c r="N9" s="178"/>
      <c r="O9" s="178"/>
      <c r="P9" s="178"/>
      <c r="Q9" s="97">
        <f>SUM(Q4:Q8)</f>
        <v>9.4477928433400731</v>
      </c>
      <c r="R9" s="106">
        <f t="shared" si="2"/>
        <v>1</v>
      </c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3"/>
      <c r="AJ9" s="183"/>
      <c r="AK9" s="183"/>
    </row>
    <row r="10" spans="2:37" x14ac:dyDescent="0.4">
      <c r="Q10" s="165"/>
      <c r="R10" s="165"/>
      <c r="S10" s="165"/>
      <c r="T10" s="165"/>
      <c r="U10" s="165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</row>
    <row r="11" spans="2:37" x14ac:dyDescent="0.4">
      <c r="B11" s="107" t="s">
        <v>4</v>
      </c>
      <c r="C11" s="175" t="s">
        <v>1</v>
      </c>
      <c r="D11" s="175" t="s">
        <v>83</v>
      </c>
      <c r="E11" s="175" t="s">
        <v>84</v>
      </c>
      <c r="F11" s="175" t="s">
        <v>86</v>
      </c>
      <c r="G11" s="175" t="s">
        <v>85</v>
      </c>
      <c r="H11" s="107" t="s">
        <v>2</v>
      </c>
      <c r="I11" s="107" t="s">
        <v>9</v>
      </c>
      <c r="K11" s="107" t="s">
        <v>7</v>
      </c>
      <c r="L11" s="175" t="s">
        <v>1</v>
      </c>
      <c r="M11" s="175" t="s">
        <v>83</v>
      </c>
      <c r="N11" s="175" t="s">
        <v>84</v>
      </c>
      <c r="O11" s="175" t="s">
        <v>86</v>
      </c>
      <c r="P11" s="175" t="s">
        <v>85</v>
      </c>
      <c r="Q11" s="107" t="s">
        <v>2</v>
      </c>
      <c r="R11" s="107" t="s">
        <v>9</v>
      </c>
      <c r="U11" s="165"/>
      <c r="W11" s="183"/>
      <c r="X11" s="183"/>
      <c r="Y11" s="183"/>
      <c r="Z11" s="183"/>
      <c r="AA11" s="183"/>
      <c r="AB11" s="183"/>
      <c r="AC11" s="183"/>
      <c r="AD11" s="183"/>
      <c r="AE11" s="183"/>
      <c r="AF11" s="183"/>
      <c r="AG11" s="183"/>
      <c r="AH11" s="183"/>
      <c r="AI11" s="183"/>
      <c r="AJ11" s="183"/>
      <c r="AK11" s="183"/>
    </row>
    <row r="12" spans="2:37" x14ac:dyDescent="0.4">
      <c r="B12" s="103" t="s">
        <v>10</v>
      </c>
      <c r="C12" s="176">
        <v>1</v>
      </c>
      <c r="D12" s="104">
        <v>7</v>
      </c>
      <c r="E12" s="104">
        <v>3</v>
      </c>
      <c r="F12" s="104">
        <v>5</v>
      </c>
      <c r="G12" s="104">
        <v>5</v>
      </c>
      <c r="H12" s="105">
        <f>GEOMEAN(C12:G12)</f>
        <v>3.4997084062277271</v>
      </c>
      <c r="I12" s="106">
        <f>H12/$H$17</f>
        <v>0.31971228898240173</v>
      </c>
      <c r="K12" s="103" t="s">
        <v>10</v>
      </c>
      <c r="L12" s="176">
        <v>1</v>
      </c>
      <c r="M12" s="104">
        <v>7</v>
      </c>
      <c r="N12" s="104">
        <v>3</v>
      </c>
      <c r="O12" s="104">
        <v>7</v>
      </c>
      <c r="P12" s="104">
        <v>7</v>
      </c>
      <c r="Q12" s="105">
        <f>GEOMEAN(L12:P12)</f>
        <v>4.0038986428810954</v>
      </c>
      <c r="R12" s="106">
        <f>Q12/$Q$17</f>
        <v>0.33374424993450957</v>
      </c>
      <c r="S12" s="165"/>
      <c r="T12" s="165"/>
      <c r="U12" s="165"/>
      <c r="W12" s="183"/>
      <c r="X12" s="175" t="s">
        <v>0</v>
      </c>
      <c r="Y12" s="175" t="s">
        <v>1</v>
      </c>
      <c r="Z12" s="175" t="s">
        <v>83</v>
      </c>
      <c r="AA12" s="175" t="s">
        <v>84</v>
      </c>
      <c r="AB12" s="175" t="s">
        <v>86</v>
      </c>
      <c r="AC12" s="175" t="s">
        <v>85</v>
      </c>
      <c r="AD12" s="183"/>
      <c r="AE12" s="175" t="s">
        <v>63</v>
      </c>
      <c r="AF12" s="175" t="s">
        <v>1</v>
      </c>
      <c r="AG12" s="175" t="s">
        <v>83</v>
      </c>
      <c r="AH12" s="175" t="s">
        <v>84</v>
      </c>
      <c r="AI12" s="175" t="s">
        <v>86</v>
      </c>
      <c r="AJ12" s="175" t="s">
        <v>85</v>
      </c>
      <c r="AK12" s="183"/>
    </row>
    <row r="13" spans="2:37" x14ac:dyDescent="0.4">
      <c r="B13" s="102" t="s">
        <v>81</v>
      </c>
      <c r="C13" s="100" t="s">
        <v>90</v>
      </c>
      <c r="D13" s="98">
        <v>1</v>
      </c>
      <c r="E13" s="98" t="s">
        <v>92</v>
      </c>
      <c r="F13" s="98" t="s">
        <v>93</v>
      </c>
      <c r="G13" s="98">
        <v>3</v>
      </c>
      <c r="H13" s="105">
        <f>GEOMEAN(C13:G13)</f>
        <v>1.7320508075688774</v>
      </c>
      <c r="I13" s="106">
        <f t="shared" ref="I13:I17" si="3">H13/$H$17</f>
        <v>0.15822973346472285</v>
      </c>
      <c r="K13" s="102" t="s">
        <v>81</v>
      </c>
      <c r="L13" s="100" t="s">
        <v>90</v>
      </c>
      <c r="M13" s="98">
        <v>1</v>
      </c>
      <c r="N13" s="98" t="s">
        <v>92</v>
      </c>
      <c r="O13" s="98">
        <v>1</v>
      </c>
      <c r="P13" s="98">
        <v>7</v>
      </c>
      <c r="Q13" s="105">
        <f t="shared" ref="Q13:Q16" si="4">GEOMEAN(L13:P13)</f>
        <v>1.9129311827723889</v>
      </c>
      <c r="R13" s="106">
        <f t="shared" ref="R13:R16" si="5">Q13/$Q$17</f>
        <v>0.1594520340583119</v>
      </c>
      <c r="T13" s="165"/>
      <c r="U13" s="165"/>
      <c r="W13" s="183"/>
      <c r="X13" s="184" t="s">
        <v>10</v>
      </c>
      <c r="Y13" s="176">
        <v>1</v>
      </c>
      <c r="Z13" s="104">
        <v>7</v>
      </c>
      <c r="AA13" s="104">
        <v>5</v>
      </c>
      <c r="AB13" s="104">
        <v>5</v>
      </c>
      <c r="AC13" s="104">
        <v>5</v>
      </c>
      <c r="AD13" s="183"/>
      <c r="AE13" s="184" t="s">
        <v>10</v>
      </c>
      <c r="AF13" s="176">
        <v>1</v>
      </c>
      <c r="AG13" s="104">
        <v>5</v>
      </c>
      <c r="AH13" s="104">
        <v>1</v>
      </c>
      <c r="AI13" s="104">
        <v>1</v>
      </c>
      <c r="AJ13" s="104">
        <v>7</v>
      </c>
      <c r="AK13" s="183"/>
    </row>
    <row r="14" spans="2:37" x14ac:dyDescent="0.4">
      <c r="B14" s="101" t="s">
        <v>75</v>
      </c>
      <c r="C14" s="99" t="s">
        <v>93</v>
      </c>
      <c r="D14" s="96">
        <v>5</v>
      </c>
      <c r="E14" s="96">
        <v>1</v>
      </c>
      <c r="F14" s="177">
        <v>3</v>
      </c>
      <c r="G14" s="96">
        <v>5</v>
      </c>
      <c r="H14" s="105">
        <f>GEOMEAN(C14:G14)</f>
        <v>2.942830956382712</v>
      </c>
      <c r="I14" s="106">
        <f t="shared" si="3"/>
        <v>0.2688393180069315</v>
      </c>
      <c r="K14" s="101" t="s">
        <v>75</v>
      </c>
      <c r="L14" s="99" t="s">
        <v>93</v>
      </c>
      <c r="M14" s="96">
        <v>5</v>
      </c>
      <c r="N14" s="96">
        <v>1</v>
      </c>
      <c r="O14" s="177">
        <v>7</v>
      </c>
      <c r="P14" s="96">
        <v>7</v>
      </c>
      <c r="Q14" s="105">
        <f t="shared" si="4"/>
        <v>3.9563209984148822</v>
      </c>
      <c r="R14" s="106">
        <f t="shared" si="5"/>
        <v>0.32977842395281065</v>
      </c>
      <c r="U14" s="165"/>
      <c r="W14" s="183"/>
      <c r="X14" s="185" t="s">
        <v>81</v>
      </c>
      <c r="Y14" s="100" t="s">
        <v>90</v>
      </c>
      <c r="Z14" s="98">
        <v>1</v>
      </c>
      <c r="AA14" s="98" t="s">
        <v>90</v>
      </c>
      <c r="AB14" s="98" t="s">
        <v>92</v>
      </c>
      <c r="AC14" s="98">
        <v>0.33333333333333331</v>
      </c>
      <c r="AD14" s="183"/>
      <c r="AE14" s="185" t="s">
        <v>81</v>
      </c>
      <c r="AF14" s="100" t="s">
        <v>92</v>
      </c>
      <c r="AG14" s="98">
        <v>1</v>
      </c>
      <c r="AH14" s="98" t="s">
        <v>92</v>
      </c>
      <c r="AI14" s="98" t="s">
        <v>93</v>
      </c>
      <c r="AJ14" s="98">
        <v>5</v>
      </c>
      <c r="AK14" s="183"/>
    </row>
    <row r="15" spans="2:37" x14ac:dyDescent="0.4">
      <c r="B15" s="102" t="s">
        <v>76</v>
      </c>
      <c r="C15" s="100" t="s">
        <v>92</v>
      </c>
      <c r="D15" s="98">
        <v>3</v>
      </c>
      <c r="E15" s="98" t="s">
        <v>93</v>
      </c>
      <c r="F15" s="98">
        <v>1</v>
      </c>
      <c r="G15" s="98">
        <v>5</v>
      </c>
      <c r="H15" s="105">
        <f>GEOMEAN(C15:G15)</f>
        <v>2.4662120743304699</v>
      </c>
      <c r="I15" s="106">
        <f t="shared" si="3"/>
        <v>0.22529828656499937</v>
      </c>
      <c r="K15" s="102" t="s">
        <v>76</v>
      </c>
      <c r="L15" s="100" t="s">
        <v>90</v>
      </c>
      <c r="M15" s="98">
        <v>1</v>
      </c>
      <c r="N15" s="98" t="s">
        <v>90</v>
      </c>
      <c r="O15" s="98">
        <v>1</v>
      </c>
      <c r="P15" s="98">
        <v>7</v>
      </c>
      <c r="Q15" s="105">
        <f t="shared" si="4"/>
        <v>1.9129311827723889</v>
      </c>
      <c r="R15" s="106">
        <f t="shared" si="5"/>
        <v>0.1594520340583119</v>
      </c>
      <c r="W15" s="183"/>
      <c r="X15" s="186" t="s">
        <v>75</v>
      </c>
      <c r="Y15" s="99" t="s">
        <v>92</v>
      </c>
      <c r="Z15" s="96">
        <v>7</v>
      </c>
      <c r="AA15" s="96">
        <v>1</v>
      </c>
      <c r="AB15" s="96">
        <v>3</v>
      </c>
      <c r="AC15" s="96">
        <v>5</v>
      </c>
      <c r="AD15" s="183"/>
      <c r="AE15" s="186" t="s">
        <v>75</v>
      </c>
      <c r="AF15" s="99">
        <v>1</v>
      </c>
      <c r="AG15" s="96">
        <v>5</v>
      </c>
      <c r="AH15" s="96">
        <v>1</v>
      </c>
      <c r="AI15" s="96">
        <v>5</v>
      </c>
      <c r="AJ15" s="96">
        <v>7</v>
      </c>
      <c r="AK15" s="183"/>
    </row>
    <row r="16" spans="2:37" x14ac:dyDescent="0.4">
      <c r="B16" s="101" t="s">
        <v>82</v>
      </c>
      <c r="C16" s="99">
        <v>0.2</v>
      </c>
      <c r="D16" s="96">
        <v>0.33333333333333331</v>
      </c>
      <c r="E16" s="96">
        <v>0.2</v>
      </c>
      <c r="F16" s="96">
        <v>0.2</v>
      </c>
      <c r="G16" s="96">
        <v>1</v>
      </c>
      <c r="H16" s="105">
        <f>GEOMEAN(C16:G16)</f>
        <v>0.30562842716315974</v>
      </c>
      <c r="I16" s="106">
        <f t="shared" si="3"/>
        <v>2.7920372980944526E-2</v>
      </c>
      <c r="K16" s="101" t="s">
        <v>82</v>
      </c>
      <c r="L16" s="99">
        <v>0.14285714285714285</v>
      </c>
      <c r="M16" s="96">
        <v>0.14285714285714285</v>
      </c>
      <c r="N16" s="96">
        <v>0.14285714285714285</v>
      </c>
      <c r="O16" s="96">
        <v>0.14285714285714285</v>
      </c>
      <c r="P16" s="96">
        <v>1</v>
      </c>
      <c r="Q16" s="105">
        <f t="shared" si="4"/>
        <v>0.21082473737065027</v>
      </c>
      <c r="R16" s="106">
        <f t="shared" si="5"/>
        <v>1.757325799605592E-2</v>
      </c>
      <c r="W16" s="183"/>
      <c r="X16" s="185" t="s">
        <v>76</v>
      </c>
      <c r="Y16" s="100" t="s">
        <v>92</v>
      </c>
      <c r="Z16" s="98">
        <v>5</v>
      </c>
      <c r="AA16" s="98" t="s">
        <v>93</v>
      </c>
      <c r="AB16" s="98">
        <v>1</v>
      </c>
      <c r="AC16" s="98">
        <v>3</v>
      </c>
      <c r="AD16" s="183"/>
      <c r="AE16" s="185" t="s">
        <v>76</v>
      </c>
      <c r="AF16" s="100">
        <v>1</v>
      </c>
      <c r="AG16" s="98">
        <v>3</v>
      </c>
      <c r="AH16" s="98" t="s">
        <v>92</v>
      </c>
      <c r="AI16" s="98">
        <v>1</v>
      </c>
      <c r="AJ16" s="98">
        <v>7</v>
      </c>
      <c r="AK16" s="183"/>
    </row>
    <row r="17" spans="2:37" x14ac:dyDescent="0.4">
      <c r="B17" s="101"/>
      <c r="C17" s="99"/>
      <c r="D17" s="178"/>
      <c r="E17" s="178"/>
      <c r="F17" s="178"/>
      <c r="G17" s="178"/>
      <c r="H17" s="97">
        <f>SUM(H12:H16)</f>
        <v>10.946430671672946</v>
      </c>
      <c r="I17" s="106">
        <f t="shared" si="3"/>
        <v>1</v>
      </c>
      <c r="K17" s="101"/>
      <c r="L17" s="99"/>
      <c r="M17" s="178"/>
      <c r="N17" s="178"/>
      <c r="O17" s="178"/>
      <c r="P17" s="178"/>
      <c r="Q17" s="97">
        <f>SUM(Q12:Q16)</f>
        <v>11.996906744211406</v>
      </c>
      <c r="R17" s="106">
        <f>Q17/$Q$17</f>
        <v>1</v>
      </c>
      <c r="W17" s="183"/>
      <c r="X17" s="186" t="s">
        <v>82</v>
      </c>
      <c r="Y17" s="99">
        <v>0.2</v>
      </c>
      <c r="Z17" s="96">
        <v>3</v>
      </c>
      <c r="AA17" s="96">
        <v>0.2</v>
      </c>
      <c r="AB17" s="96">
        <v>0.33333333333333331</v>
      </c>
      <c r="AC17" s="96">
        <v>1</v>
      </c>
      <c r="AD17" s="183"/>
      <c r="AE17" s="186" t="s">
        <v>82</v>
      </c>
      <c r="AF17" s="99">
        <v>0.14285714285714285</v>
      </c>
      <c r="AG17" s="96">
        <v>0.2</v>
      </c>
      <c r="AH17" s="96">
        <v>0.14285714285714285</v>
      </c>
      <c r="AI17" s="96">
        <v>0.14285714285714285</v>
      </c>
      <c r="AJ17" s="96">
        <v>1</v>
      </c>
      <c r="AK17" s="183"/>
    </row>
    <row r="18" spans="2:37" x14ac:dyDescent="0.4">
      <c r="W18" s="183"/>
      <c r="X18" s="183"/>
      <c r="Y18" s="183"/>
      <c r="Z18" s="183"/>
      <c r="AA18" s="183"/>
      <c r="AB18" s="183"/>
      <c r="AC18" s="183"/>
      <c r="AD18" s="183"/>
      <c r="AE18" s="183"/>
      <c r="AF18" s="183"/>
      <c r="AG18" s="183"/>
      <c r="AH18" s="183"/>
      <c r="AI18" s="183"/>
      <c r="AJ18" s="183"/>
      <c r="AK18" s="183"/>
    </row>
    <row r="19" spans="2:37" x14ac:dyDescent="0.4">
      <c r="B19" s="107" t="s">
        <v>5</v>
      </c>
      <c r="C19" s="175" t="s">
        <v>1</v>
      </c>
      <c r="D19" s="175" t="s">
        <v>83</v>
      </c>
      <c r="E19" s="175" t="s">
        <v>84</v>
      </c>
      <c r="F19" s="175" t="s">
        <v>86</v>
      </c>
      <c r="G19" s="175" t="s">
        <v>85</v>
      </c>
      <c r="H19" s="107" t="s">
        <v>2</v>
      </c>
      <c r="I19" s="107" t="s">
        <v>9</v>
      </c>
      <c r="K19" s="107" t="s">
        <v>109</v>
      </c>
      <c r="L19" s="175" t="s">
        <v>1</v>
      </c>
      <c r="M19" s="175" t="s">
        <v>83</v>
      </c>
      <c r="N19" s="175" t="s">
        <v>84</v>
      </c>
      <c r="O19" s="175" t="s">
        <v>86</v>
      </c>
      <c r="P19" s="175" t="s">
        <v>85</v>
      </c>
      <c r="Q19" s="107" t="s">
        <v>2</v>
      </c>
      <c r="R19" s="107" t="s">
        <v>9</v>
      </c>
      <c r="W19" s="183"/>
      <c r="X19" s="175" t="s">
        <v>4</v>
      </c>
      <c r="Y19" s="175" t="s">
        <v>1</v>
      </c>
      <c r="Z19" s="175" t="s">
        <v>83</v>
      </c>
      <c r="AA19" s="175" t="s">
        <v>84</v>
      </c>
      <c r="AB19" s="175" t="s">
        <v>86</v>
      </c>
      <c r="AC19" s="175" t="s">
        <v>85</v>
      </c>
      <c r="AD19" s="183"/>
      <c r="AE19" s="175" t="s">
        <v>7</v>
      </c>
      <c r="AF19" s="175" t="s">
        <v>1</v>
      </c>
      <c r="AG19" s="175" t="s">
        <v>83</v>
      </c>
      <c r="AH19" s="175" t="s">
        <v>84</v>
      </c>
      <c r="AI19" s="175" t="s">
        <v>86</v>
      </c>
      <c r="AJ19" s="175" t="s">
        <v>85</v>
      </c>
      <c r="AK19" s="183"/>
    </row>
    <row r="20" spans="2:37" x14ac:dyDescent="0.4">
      <c r="B20" s="103" t="s">
        <v>10</v>
      </c>
      <c r="C20" s="176">
        <v>1</v>
      </c>
      <c r="D20" s="104">
        <v>7</v>
      </c>
      <c r="E20" s="104">
        <v>5</v>
      </c>
      <c r="F20" s="104">
        <v>5</v>
      </c>
      <c r="G20" s="104">
        <v>5</v>
      </c>
      <c r="H20" s="105">
        <f>GEOMEAN(C20:G20)</f>
        <v>3.8761592419209454</v>
      </c>
      <c r="I20" s="106">
        <f>H20/$H$25</f>
        <v>0.42862489388372904</v>
      </c>
      <c r="K20" s="103" t="s">
        <v>10</v>
      </c>
      <c r="L20" s="176">
        <v>1</v>
      </c>
      <c r="M20" s="104">
        <v>5</v>
      </c>
      <c r="N20" s="104">
        <v>1</v>
      </c>
      <c r="O20" s="104">
        <v>3</v>
      </c>
      <c r="P20" s="104">
        <v>7</v>
      </c>
      <c r="Q20" s="105">
        <f>GEOMEAN(L20:P20)</f>
        <v>2.5365174816357361</v>
      </c>
      <c r="R20" s="106">
        <f>Q20/$Q$25</f>
        <v>0.23140495907659742</v>
      </c>
      <c r="W20" s="183"/>
      <c r="X20" s="184" t="s">
        <v>10</v>
      </c>
      <c r="Y20" s="176">
        <v>1</v>
      </c>
      <c r="Z20" s="104">
        <v>7</v>
      </c>
      <c r="AA20" s="104">
        <v>3</v>
      </c>
      <c r="AB20" s="104">
        <v>5</v>
      </c>
      <c r="AC20" s="104">
        <v>5</v>
      </c>
      <c r="AD20" s="183"/>
      <c r="AE20" s="184" t="s">
        <v>10</v>
      </c>
      <c r="AF20" s="176">
        <v>1</v>
      </c>
      <c r="AG20" s="104">
        <v>7</v>
      </c>
      <c r="AH20" s="104">
        <v>3</v>
      </c>
      <c r="AI20" s="104">
        <v>7</v>
      </c>
      <c r="AJ20" s="104">
        <v>7</v>
      </c>
      <c r="AK20" s="183"/>
    </row>
    <row r="21" spans="2:37" x14ac:dyDescent="0.4">
      <c r="B21" s="102" t="s">
        <v>81</v>
      </c>
      <c r="C21" s="100" t="s">
        <v>90</v>
      </c>
      <c r="D21" s="98">
        <v>1</v>
      </c>
      <c r="E21" s="98" t="s">
        <v>92</v>
      </c>
      <c r="F21" s="98" t="s">
        <v>93</v>
      </c>
      <c r="G21" s="98">
        <v>1</v>
      </c>
      <c r="H21" s="105">
        <f>GEOMEAN(C21:G21)</f>
        <v>1</v>
      </c>
      <c r="I21" s="106">
        <f t="shared" ref="I21:I25" si="6">H21/$H$25</f>
        <v>0.11057979487739295</v>
      </c>
      <c r="K21" s="102" t="s">
        <v>81</v>
      </c>
      <c r="L21" s="100" t="s">
        <v>92</v>
      </c>
      <c r="M21" s="98">
        <v>1</v>
      </c>
      <c r="N21" s="98" t="s">
        <v>92</v>
      </c>
      <c r="O21" s="98" t="s">
        <v>93</v>
      </c>
      <c r="P21" s="98">
        <v>7</v>
      </c>
      <c r="Q21" s="105">
        <f t="shared" ref="Q21:Q24" si="7">GEOMEAN(L21:P21)</f>
        <v>2.6457513110645907</v>
      </c>
      <c r="R21" s="106">
        <f t="shared" ref="R21:R24" si="8">Q21/$Q$25</f>
        <v>0.24137029541343333</v>
      </c>
      <c r="W21" s="183"/>
      <c r="X21" s="185" t="s">
        <v>81</v>
      </c>
      <c r="Y21" s="100" t="s">
        <v>90</v>
      </c>
      <c r="Z21" s="98">
        <v>1</v>
      </c>
      <c r="AA21" s="98" t="s">
        <v>92</v>
      </c>
      <c r="AB21" s="98" t="s">
        <v>93</v>
      </c>
      <c r="AC21" s="98">
        <v>3</v>
      </c>
      <c r="AD21" s="183"/>
      <c r="AE21" s="185" t="s">
        <v>81</v>
      </c>
      <c r="AF21" s="100" t="s">
        <v>90</v>
      </c>
      <c r="AG21" s="98">
        <v>1</v>
      </c>
      <c r="AH21" s="98" t="s">
        <v>92</v>
      </c>
      <c r="AI21" s="98">
        <v>1</v>
      </c>
      <c r="AJ21" s="98">
        <v>7</v>
      </c>
      <c r="AK21" s="183"/>
    </row>
    <row r="22" spans="2:37" x14ac:dyDescent="0.4">
      <c r="B22" s="101" t="s">
        <v>75</v>
      </c>
      <c r="C22" s="99" t="s">
        <v>92</v>
      </c>
      <c r="D22" s="96">
        <v>5</v>
      </c>
      <c r="E22" s="96">
        <v>1</v>
      </c>
      <c r="F22" s="177">
        <v>1</v>
      </c>
      <c r="G22" s="96">
        <v>3</v>
      </c>
      <c r="H22" s="105">
        <f>GEOMEAN(C22:G22)</f>
        <v>1.9679896712654303</v>
      </c>
      <c r="I22" s="106">
        <f t="shared" si="6"/>
        <v>0.21761989416935926</v>
      </c>
      <c r="K22" s="101" t="s">
        <v>75</v>
      </c>
      <c r="L22" s="99">
        <v>1</v>
      </c>
      <c r="M22" s="96">
        <v>5</v>
      </c>
      <c r="N22" s="96">
        <v>1</v>
      </c>
      <c r="O22" s="177">
        <v>5</v>
      </c>
      <c r="P22" s="96">
        <v>7</v>
      </c>
      <c r="Q22" s="105">
        <f t="shared" si="7"/>
        <v>2.8093613917206537</v>
      </c>
      <c r="R22" s="106">
        <f t="shared" si="8"/>
        <v>0.25629634433398718</v>
      </c>
      <c r="W22" s="183"/>
      <c r="X22" s="186" t="s">
        <v>75</v>
      </c>
      <c r="Y22" s="99" t="s">
        <v>93</v>
      </c>
      <c r="Z22" s="96">
        <v>5</v>
      </c>
      <c r="AA22" s="96">
        <v>1</v>
      </c>
      <c r="AB22" s="96">
        <v>3</v>
      </c>
      <c r="AC22" s="96">
        <v>5</v>
      </c>
      <c r="AD22" s="183"/>
      <c r="AE22" s="186" t="s">
        <v>75</v>
      </c>
      <c r="AF22" s="99" t="s">
        <v>93</v>
      </c>
      <c r="AG22" s="96">
        <v>5</v>
      </c>
      <c r="AH22" s="96">
        <v>1</v>
      </c>
      <c r="AI22" s="96">
        <v>7</v>
      </c>
      <c r="AJ22" s="96">
        <v>7</v>
      </c>
      <c r="AK22" s="183"/>
    </row>
    <row r="23" spans="2:37" x14ac:dyDescent="0.4">
      <c r="B23" s="102" t="s">
        <v>76</v>
      </c>
      <c r="C23" s="100" t="s">
        <v>92</v>
      </c>
      <c r="D23" s="98">
        <v>3</v>
      </c>
      <c r="E23" s="98">
        <v>1</v>
      </c>
      <c r="F23" s="98">
        <v>1</v>
      </c>
      <c r="G23" s="98">
        <v>3</v>
      </c>
      <c r="H23" s="105">
        <f>GEOMEAN(C23:G23)</f>
        <v>1.7320508075688774</v>
      </c>
      <c r="I23" s="106">
        <f t="shared" si="6"/>
        <v>0.19152982301818924</v>
      </c>
      <c r="K23" s="102" t="s">
        <v>76</v>
      </c>
      <c r="L23" s="100" t="s">
        <v>93</v>
      </c>
      <c r="M23" s="98">
        <v>3</v>
      </c>
      <c r="N23" s="98" t="s">
        <v>92</v>
      </c>
      <c r="O23" s="98">
        <v>1</v>
      </c>
      <c r="P23" s="98">
        <v>7</v>
      </c>
      <c r="Q23" s="105">
        <f t="shared" si="7"/>
        <v>2.7589241763811208</v>
      </c>
      <c r="R23" s="106">
        <f t="shared" si="8"/>
        <v>0.25169498761711745</v>
      </c>
      <c r="W23" s="183"/>
      <c r="X23" s="185" t="s">
        <v>76</v>
      </c>
      <c r="Y23" s="100" t="s">
        <v>92</v>
      </c>
      <c r="Z23" s="98">
        <v>3</v>
      </c>
      <c r="AA23" s="98" t="s">
        <v>93</v>
      </c>
      <c r="AB23" s="98">
        <v>1</v>
      </c>
      <c r="AC23" s="98">
        <v>5</v>
      </c>
      <c r="AD23" s="183"/>
      <c r="AE23" s="185" t="s">
        <v>76</v>
      </c>
      <c r="AF23" s="100" t="s">
        <v>90</v>
      </c>
      <c r="AG23" s="98">
        <v>1</v>
      </c>
      <c r="AH23" s="98" t="s">
        <v>90</v>
      </c>
      <c r="AI23" s="98">
        <v>1</v>
      </c>
      <c r="AJ23" s="98">
        <v>7</v>
      </c>
      <c r="AK23" s="183"/>
    </row>
    <row r="24" spans="2:37" x14ac:dyDescent="0.4">
      <c r="B24" s="101" t="s">
        <v>82</v>
      </c>
      <c r="C24" s="99">
        <v>0.2</v>
      </c>
      <c r="D24" s="96">
        <v>1</v>
      </c>
      <c r="E24" s="96">
        <v>0.33333333333333331</v>
      </c>
      <c r="F24" s="96">
        <v>0.33333333333333331</v>
      </c>
      <c r="G24" s="96">
        <v>1</v>
      </c>
      <c r="H24" s="105">
        <f>GEOMEAN(C24:G24)</f>
        <v>0.46704367745113423</v>
      </c>
      <c r="I24" s="106">
        <f t="shared" si="6"/>
        <v>5.1645594051329693E-2</v>
      </c>
      <c r="K24" s="101" t="s">
        <v>82</v>
      </c>
      <c r="L24" s="99">
        <v>0.14285714285714285</v>
      </c>
      <c r="M24" s="96">
        <v>0.14285714285714285</v>
      </c>
      <c r="N24" s="96">
        <v>0.14285714285714285</v>
      </c>
      <c r="O24" s="96">
        <v>0.14285714285714285</v>
      </c>
      <c r="P24" s="96">
        <v>1</v>
      </c>
      <c r="Q24" s="105">
        <f t="shared" si="7"/>
        <v>0.21082473737065027</v>
      </c>
      <c r="R24" s="106">
        <f t="shared" si="8"/>
        <v>1.923341355886455E-2</v>
      </c>
      <c r="W24" s="183"/>
      <c r="X24" s="186" t="s">
        <v>82</v>
      </c>
      <c r="Y24" s="99">
        <v>0.2</v>
      </c>
      <c r="Z24" s="96">
        <v>0.33333333333333331</v>
      </c>
      <c r="AA24" s="96">
        <v>0.2</v>
      </c>
      <c r="AB24" s="96">
        <v>0.2</v>
      </c>
      <c r="AC24" s="96">
        <v>1</v>
      </c>
      <c r="AD24" s="183"/>
      <c r="AE24" s="186" t="s">
        <v>82</v>
      </c>
      <c r="AF24" s="99">
        <v>0.14285714285714285</v>
      </c>
      <c r="AG24" s="96">
        <v>0.14285714285714285</v>
      </c>
      <c r="AH24" s="96">
        <v>0.14285714285714285</v>
      </c>
      <c r="AI24" s="96">
        <v>0.14285714285714285</v>
      </c>
      <c r="AJ24" s="96">
        <v>1</v>
      </c>
      <c r="AK24" s="183"/>
    </row>
    <row r="25" spans="2:37" x14ac:dyDescent="0.4">
      <c r="B25" s="101"/>
      <c r="C25" s="99"/>
      <c r="D25" s="178"/>
      <c r="E25" s="178"/>
      <c r="F25" s="178"/>
      <c r="G25" s="178"/>
      <c r="H25" s="97">
        <f>SUM(H20:H24)</f>
        <v>9.0432433982063856</v>
      </c>
      <c r="I25" s="106">
        <f t="shared" si="6"/>
        <v>1</v>
      </c>
      <c r="K25" s="101"/>
      <c r="L25" s="99"/>
      <c r="M25" s="178"/>
      <c r="N25" s="178"/>
      <c r="O25" s="178"/>
      <c r="P25" s="178"/>
      <c r="Q25" s="97">
        <f>SUM(Q20:Q24)</f>
        <v>10.961379098172753</v>
      </c>
      <c r="R25" s="106">
        <f>Q25/$Q$25</f>
        <v>1</v>
      </c>
      <c r="W25" s="183"/>
      <c r="X25" s="183"/>
      <c r="Y25" s="183"/>
      <c r="Z25" s="183"/>
      <c r="AA25" s="183"/>
      <c r="AB25" s="183"/>
      <c r="AC25" s="183"/>
      <c r="AD25" s="183"/>
      <c r="AE25" s="183"/>
      <c r="AF25" s="183"/>
      <c r="AG25" s="183"/>
      <c r="AH25" s="183"/>
      <c r="AI25" s="183"/>
      <c r="AJ25" s="183"/>
      <c r="AK25" s="183"/>
    </row>
    <row r="26" spans="2:37" x14ac:dyDescent="0.4">
      <c r="W26" s="183"/>
      <c r="X26" s="175" t="s">
        <v>5</v>
      </c>
      <c r="Y26" s="175" t="s">
        <v>1</v>
      </c>
      <c r="Z26" s="175" t="s">
        <v>83</v>
      </c>
      <c r="AA26" s="175" t="s">
        <v>84</v>
      </c>
      <c r="AB26" s="175" t="s">
        <v>86</v>
      </c>
      <c r="AC26" s="175" t="s">
        <v>85</v>
      </c>
      <c r="AD26" s="183"/>
      <c r="AE26" s="175" t="s">
        <v>109</v>
      </c>
      <c r="AF26" s="175" t="s">
        <v>1</v>
      </c>
      <c r="AG26" s="175" t="s">
        <v>83</v>
      </c>
      <c r="AH26" s="175" t="s">
        <v>84</v>
      </c>
      <c r="AI26" s="175" t="s">
        <v>86</v>
      </c>
      <c r="AJ26" s="175" t="s">
        <v>85</v>
      </c>
      <c r="AK26" s="183"/>
    </row>
    <row r="27" spans="2:37" x14ac:dyDescent="0.4">
      <c r="B27" s="107" t="s">
        <v>6</v>
      </c>
      <c r="C27" s="175" t="s">
        <v>1</v>
      </c>
      <c r="D27" s="175" t="s">
        <v>83</v>
      </c>
      <c r="E27" s="175" t="s">
        <v>84</v>
      </c>
      <c r="F27" s="175" t="s">
        <v>86</v>
      </c>
      <c r="G27" s="175" t="s">
        <v>85</v>
      </c>
      <c r="H27" s="107" t="s">
        <v>2</v>
      </c>
      <c r="I27" s="107" t="s">
        <v>9</v>
      </c>
      <c r="K27" s="107" t="s">
        <v>69</v>
      </c>
      <c r="L27" s="175" t="s">
        <v>1</v>
      </c>
      <c r="M27" s="175" t="s">
        <v>83</v>
      </c>
      <c r="N27" s="175" t="s">
        <v>84</v>
      </c>
      <c r="O27" s="175" t="s">
        <v>86</v>
      </c>
      <c r="P27" s="175" t="s">
        <v>85</v>
      </c>
      <c r="Q27" s="107" t="s">
        <v>2</v>
      </c>
      <c r="R27" s="107" t="s">
        <v>9</v>
      </c>
      <c r="W27" s="183"/>
      <c r="X27" s="184" t="s">
        <v>10</v>
      </c>
      <c r="Y27" s="176">
        <v>1</v>
      </c>
      <c r="Z27" s="104">
        <v>7</v>
      </c>
      <c r="AA27" s="104">
        <v>5</v>
      </c>
      <c r="AB27" s="104">
        <v>5</v>
      </c>
      <c r="AC27" s="104">
        <v>5</v>
      </c>
      <c r="AD27" s="183"/>
      <c r="AE27" s="184" t="s">
        <v>10</v>
      </c>
      <c r="AF27" s="176">
        <v>1</v>
      </c>
      <c r="AG27" s="104">
        <v>5</v>
      </c>
      <c r="AH27" s="104">
        <v>1</v>
      </c>
      <c r="AI27" s="104">
        <v>3</v>
      </c>
      <c r="AJ27" s="104">
        <v>7</v>
      </c>
      <c r="AK27" s="183"/>
    </row>
    <row r="28" spans="2:37" x14ac:dyDescent="0.4">
      <c r="B28" s="103" t="s">
        <v>10</v>
      </c>
      <c r="C28" s="176">
        <v>1</v>
      </c>
      <c r="D28" s="104">
        <v>5</v>
      </c>
      <c r="E28" s="104" t="s">
        <v>93</v>
      </c>
      <c r="F28" s="104">
        <v>3</v>
      </c>
      <c r="G28" s="104">
        <v>7</v>
      </c>
      <c r="H28" s="105">
        <f>GEOMEAN(C28:G28)</f>
        <v>3.2010858729436795</v>
      </c>
      <c r="I28" s="106">
        <f t="shared" ref="I28:I33" si="9">H28/$H$33</f>
        <v>0.29812260054615775</v>
      </c>
      <c r="K28" s="103" t="s">
        <v>10</v>
      </c>
      <c r="L28" s="176">
        <v>1</v>
      </c>
      <c r="M28" s="104">
        <v>7</v>
      </c>
      <c r="N28" s="104">
        <v>1</v>
      </c>
      <c r="O28" s="104">
        <v>5</v>
      </c>
      <c r="P28" s="104">
        <v>7</v>
      </c>
      <c r="Q28" s="105">
        <f>GEOMEAN(L28:P28)</f>
        <v>3.0049220937458307</v>
      </c>
      <c r="R28" s="106">
        <f>Q28/$Q$33</f>
        <v>0.27484743343380696</v>
      </c>
      <c r="W28" s="183"/>
      <c r="X28" s="185" t="s">
        <v>81</v>
      </c>
      <c r="Y28" s="100" t="s">
        <v>90</v>
      </c>
      <c r="Z28" s="98">
        <v>1</v>
      </c>
      <c r="AA28" s="98" t="s">
        <v>92</v>
      </c>
      <c r="AB28" s="98" t="s">
        <v>93</v>
      </c>
      <c r="AC28" s="98">
        <v>1</v>
      </c>
      <c r="AD28" s="183"/>
      <c r="AE28" s="185" t="s">
        <v>81</v>
      </c>
      <c r="AF28" s="100" t="s">
        <v>92</v>
      </c>
      <c r="AG28" s="98">
        <v>1</v>
      </c>
      <c r="AH28" s="98" t="s">
        <v>92</v>
      </c>
      <c r="AI28" s="98" t="s">
        <v>93</v>
      </c>
      <c r="AJ28" s="98">
        <v>7</v>
      </c>
      <c r="AK28" s="183"/>
    </row>
    <row r="29" spans="2:37" x14ac:dyDescent="0.4">
      <c r="B29" s="102" t="s">
        <v>81</v>
      </c>
      <c r="C29" s="100" t="s">
        <v>92</v>
      </c>
      <c r="D29" s="98">
        <v>1</v>
      </c>
      <c r="E29" s="98" t="s">
        <v>92</v>
      </c>
      <c r="F29" s="98">
        <v>1</v>
      </c>
      <c r="G29" s="98">
        <v>7</v>
      </c>
      <c r="H29" s="105">
        <f t="shared" ref="H29:H32" si="10">GEOMEAN(C29:G29)</f>
        <v>1.9129311827723889</v>
      </c>
      <c r="I29" s="106">
        <f t="shared" si="9"/>
        <v>0.17815455177074399</v>
      </c>
      <c r="K29" s="102" t="s">
        <v>81</v>
      </c>
      <c r="L29" s="100" t="s">
        <v>90</v>
      </c>
      <c r="M29" s="98">
        <v>1</v>
      </c>
      <c r="N29" s="98" t="s">
        <v>90</v>
      </c>
      <c r="O29" s="98" t="s">
        <v>92</v>
      </c>
      <c r="P29" s="98">
        <v>3</v>
      </c>
      <c r="Q29" s="105">
        <f t="shared" ref="Q29:Q32" si="11">GEOMEAN(L29:P29)</f>
        <v>1.7320508075688774</v>
      </c>
      <c r="R29" s="106">
        <f t="shared" ref="R29:R33" si="12">Q29/$Q$33</f>
        <v>0.15842331487663686</v>
      </c>
      <c r="W29" s="183"/>
      <c r="X29" s="186" t="s">
        <v>75</v>
      </c>
      <c r="Y29" s="99" t="s">
        <v>92</v>
      </c>
      <c r="Z29" s="96">
        <v>5</v>
      </c>
      <c r="AA29" s="96">
        <v>1</v>
      </c>
      <c r="AB29" s="96">
        <v>1</v>
      </c>
      <c r="AC29" s="96">
        <v>3</v>
      </c>
      <c r="AD29" s="183"/>
      <c r="AE29" s="186" t="s">
        <v>75</v>
      </c>
      <c r="AF29" s="99">
        <v>1</v>
      </c>
      <c r="AG29" s="96">
        <v>5</v>
      </c>
      <c r="AH29" s="96">
        <v>1</v>
      </c>
      <c r="AI29" s="96">
        <v>5</v>
      </c>
      <c r="AJ29" s="96">
        <v>7</v>
      </c>
      <c r="AK29" s="183"/>
    </row>
    <row r="30" spans="2:37" x14ac:dyDescent="0.4">
      <c r="B30" s="101" t="s">
        <v>75</v>
      </c>
      <c r="C30" s="99">
        <v>3</v>
      </c>
      <c r="D30" s="96">
        <v>5</v>
      </c>
      <c r="E30" s="96">
        <v>1</v>
      </c>
      <c r="F30" s="177">
        <v>5</v>
      </c>
      <c r="G30" s="96">
        <v>7</v>
      </c>
      <c r="H30" s="105">
        <f t="shared" si="10"/>
        <v>3.4997084062277271</v>
      </c>
      <c r="I30" s="106">
        <f t="shared" si="9"/>
        <v>0.3259338276540561</v>
      </c>
      <c r="K30" s="101" t="s">
        <v>75</v>
      </c>
      <c r="L30" s="99">
        <v>1</v>
      </c>
      <c r="M30" s="96">
        <v>7</v>
      </c>
      <c r="N30" s="96">
        <v>1</v>
      </c>
      <c r="O30" s="177">
        <v>5</v>
      </c>
      <c r="P30" s="96">
        <v>7</v>
      </c>
      <c r="Q30" s="105">
        <f t="shared" si="11"/>
        <v>3.0049220937458307</v>
      </c>
      <c r="R30" s="106">
        <f t="shared" si="12"/>
        <v>0.27484743343380696</v>
      </c>
      <c r="W30" s="183"/>
      <c r="X30" s="185" t="s">
        <v>76</v>
      </c>
      <c r="Y30" s="100" t="s">
        <v>92</v>
      </c>
      <c r="Z30" s="98">
        <v>3</v>
      </c>
      <c r="AA30" s="98">
        <v>1</v>
      </c>
      <c r="AB30" s="98">
        <v>1</v>
      </c>
      <c r="AC30" s="98">
        <v>3</v>
      </c>
      <c r="AD30" s="183"/>
      <c r="AE30" s="185" t="s">
        <v>76</v>
      </c>
      <c r="AF30" s="100" t="s">
        <v>93</v>
      </c>
      <c r="AG30" s="98">
        <v>3</v>
      </c>
      <c r="AH30" s="98" t="s">
        <v>92</v>
      </c>
      <c r="AI30" s="98">
        <v>1</v>
      </c>
      <c r="AJ30" s="98">
        <v>7</v>
      </c>
      <c r="AK30" s="183"/>
    </row>
    <row r="31" spans="2:37" x14ac:dyDescent="0.4">
      <c r="B31" s="102" t="s">
        <v>76</v>
      </c>
      <c r="C31" s="100" t="s">
        <v>93</v>
      </c>
      <c r="D31" s="98">
        <v>1</v>
      </c>
      <c r="E31" s="98" t="s">
        <v>92</v>
      </c>
      <c r="F31" s="98">
        <v>1</v>
      </c>
      <c r="G31" s="98">
        <v>7</v>
      </c>
      <c r="H31" s="105">
        <f t="shared" si="10"/>
        <v>1.9129311827723889</v>
      </c>
      <c r="I31" s="106">
        <f t="shared" si="9"/>
        <v>0.17815455177074399</v>
      </c>
      <c r="K31" s="102" t="s">
        <v>76</v>
      </c>
      <c r="L31" s="100" t="s">
        <v>92</v>
      </c>
      <c r="M31" s="98">
        <v>5</v>
      </c>
      <c r="N31" s="98" t="s">
        <v>92</v>
      </c>
      <c r="O31" s="98">
        <v>1</v>
      </c>
      <c r="P31" s="98">
        <v>5</v>
      </c>
      <c r="Q31" s="105">
        <f t="shared" si="11"/>
        <v>2.924017738212866</v>
      </c>
      <c r="R31" s="106">
        <f>Q31/$Q$33</f>
        <v>0.26744745640340994</v>
      </c>
      <c r="W31" s="183"/>
      <c r="X31" s="186" t="s">
        <v>82</v>
      </c>
      <c r="Y31" s="99">
        <v>0.2</v>
      </c>
      <c r="Z31" s="96">
        <v>1</v>
      </c>
      <c r="AA31" s="96">
        <v>0.33333333333333331</v>
      </c>
      <c r="AB31" s="96">
        <v>0.33333333333333331</v>
      </c>
      <c r="AC31" s="96">
        <v>1</v>
      </c>
      <c r="AD31" s="183"/>
      <c r="AE31" s="186" t="s">
        <v>82</v>
      </c>
      <c r="AF31" s="99">
        <v>0.14285714285714285</v>
      </c>
      <c r="AG31" s="96">
        <v>0.14285714285714285</v>
      </c>
      <c r="AH31" s="96">
        <v>0.14285714285714285</v>
      </c>
      <c r="AI31" s="96">
        <v>0.14285714285714285</v>
      </c>
      <c r="AJ31" s="96">
        <v>1</v>
      </c>
      <c r="AK31" s="183"/>
    </row>
    <row r="32" spans="2:37" x14ac:dyDescent="0.4">
      <c r="B32" s="101" t="s">
        <v>82</v>
      </c>
      <c r="C32" s="99">
        <v>0.14285714285714285</v>
      </c>
      <c r="D32" s="96">
        <v>0.14285714285714285</v>
      </c>
      <c r="E32" s="96">
        <v>0.14285714285714285</v>
      </c>
      <c r="F32" s="96">
        <v>0.14285714285714285</v>
      </c>
      <c r="G32" s="96">
        <v>1</v>
      </c>
      <c r="H32" s="105">
        <f t="shared" si="10"/>
        <v>0.21082473737065027</v>
      </c>
      <c r="I32" s="106">
        <f t="shared" si="9"/>
        <v>1.9634468258298052E-2</v>
      </c>
      <c r="K32" s="101" t="s">
        <v>82</v>
      </c>
      <c r="L32" s="99">
        <v>0.14285714285714285</v>
      </c>
      <c r="M32" s="96">
        <v>0.33333333333333331</v>
      </c>
      <c r="N32" s="96">
        <v>0.14285714285714285</v>
      </c>
      <c r="O32" s="96">
        <v>0.2</v>
      </c>
      <c r="P32" s="96">
        <v>1</v>
      </c>
      <c r="Q32" s="105">
        <f t="shared" si="11"/>
        <v>0.26714222090182749</v>
      </c>
      <c r="R32" s="106">
        <f t="shared" si="12"/>
        <v>2.4434361852339204E-2</v>
      </c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</row>
    <row r="33" spans="2:37" x14ac:dyDescent="0.4">
      <c r="B33" s="101"/>
      <c r="C33" s="99"/>
      <c r="D33" s="178"/>
      <c r="E33" s="178"/>
      <c r="F33" s="178"/>
      <c r="G33" s="178"/>
      <c r="H33" s="97">
        <f>SUM(H28:H32)</f>
        <v>10.737481382086836</v>
      </c>
      <c r="I33" s="106">
        <f t="shared" si="9"/>
        <v>1</v>
      </c>
      <c r="K33" s="101"/>
      <c r="L33" s="99"/>
      <c r="M33" s="178"/>
      <c r="N33" s="178"/>
      <c r="O33" s="178"/>
      <c r="P33" s="178"/>
      <c r="Q33" s="97">
        <f>SUM(Q28:Q32)</f>
        <v>10.933054954175233</v>
      </c>
      <c r="R33" s="106">
        <f t="shared" si="12"/>
        <v>1</v>
      </c>
      <c r="W33" s="183"/>
      <c r="X33" s="175" t="s">
        <v>6</v>
      </c>
      <c r="Y33" s="175" t="s">
        <v>1</v>
      </c>
      <c r="Z33" s="175" t="s">
        <v>83</v>
      </c>
      <c r="AA33" s="175" t="s">
        <v>84</v>
      </c>
      <c r="AB33" s="175" t="s">
        <v>86</v>
      </c>
      <c r="AC33" s="175" t="s">
        <v>85</v>
      </c>
      <c r="AD33" s="183"/>
      <c r="AE33" s="175" t="s">
        <v>69</v>
      </c>
      <c r="AF33" s="175" t="s">
        <v>1</v>
      </c>
      <c r="AG33" s="175" t="s">
        <v>83</v>
      </c>
      <c r="AH33" s="175" t="s">
        <v>84</v>
      </c>
      <c r="AI33" s="175" t="s">
        <v>86</v>
      </c>
      <c r="AJ33" s="175" t="s">
        <v>85</v>
      </c>
      <c r="AK33" s="183"/>
    </row>
    <row r="34" spans="2:37" x14ac:dyDescent="0.4">
      <c r="W34" s="183"/>
      <c r="X34" s="184" t="s">
        <v>10</v>
      </c>
      <c r="Y34" s="176">
        <v>1</v>
      </c>
      <c r="Z34" s="104">
        <v>5</v>
      </c>
      <c r="AA34" s="104" t="s">
        <v>93</v>
      </c>
      <c r="AB34" s="104">
        <v>3</v>
      </c>
      <c r="AC34" s="104">
        <v>7</v>
      </c>
      <c r="AD34" s="183"/>
      <c r="AE34" s="184" t="s">
        <v>10</v>
      </c>
      <c r="AF34" s="176">
        <v>1</v>
      </c>
      <c r="AG34" s="104">
        <v>7</v>
      </c>
      <c r="AH34" s="104">
        <v>1</v>
      </c>
      <c r="AI34" s="104">
        <v>5</v>
      </c>
      <c r="AJ34" s="104">
        <v>7</v>
      </c>
      <c r="AK34" s="183"/>
    </row>
    <row r="35" spans="2:37" x14ac:dyDescent="0.4">
      <c r="W35" s="183"/>
      <c r="X35" s="185" t="s">
        <v>81</v>
      </c>
      <c r="Y35" s="100" t="s">
        <v>92</v>
      </c>
      <c r="Z35" s="98">
        <v>1</v>
      </c>
      <c r="AA35" s="98" t="s">
        <v>92</v>
      </c>
      <c r="AB35" s="98">
        <v>1</v>
      </c>
      <c r="AC35" s="98">
        <v>7</v>
      </c>
      <c r="AD35" s="183"/>
      <c r="AE35" s="185" t="s">
        <v>81</v>
      </c>
      <c r="AF35" s="100" t="s">
        <v>90</v>
      </c>
      <c r="AG35" s="98">
        <v>1</v>
      </c>
      <c r="AH35" s="98" t="s">
        <v>90</v>
      </c>
      <c r="AI35" s="98" t="s">
        <v>92</v>
      </c>
      <c r="AJ35" s="98">
        <v>3</v>
      </c>
      <c r="AK35" s="183"/>
    </row>
    <row r="36" spans="2:37" x14ac:dyDescent="0.4">
      <c r="W36" s="183"/>
      <c r="X36" s="186" t="s">
        <v>75</v>
      </c>
      <c r="Y36" s="99">
        <v>3</v>
      </c>
      <c r="Z36" s="96">
        <v>5</v>
      </c>
      <c r="AA36" s="96">
        <v>1</v>
      </c>
      <c r="AB36" s="96">
        <v>5</v>
      </c>
      <c r="AC36" s="96">
        <v>7</v>
      </c>
      <c r="AD36" s="183"/>
      <c r="AE36" s="186" t="s">
        <v>75</v>
      </c>
      <c r="AF36" s="99">
        <v>1</v>
      </c>
      <c r="AG36" s="96">
        <v>7</v>
      </c>
      <c r="AH36" s="96">
        <v>1</v>
      </c>
      <c r="AI36" s="96">
        <v>5</v>
      </c>
      <c r="AJ36" s="96">
        <v>7</v>
      </c>
      <c r="AK36" s="183"/>
    </row>
    <row r="37" spans="2:37" x14ac:dyDescent="0.4">
      <c r="W37" s="183"/>
      <c r="X37" s="185" t="s">
        <v>76</v>
      </c>
      <c r="Y37" s="100" t="s">
        <v>93</v>
      </c>
      <c r="Z37" s="98">
        <v>1</v>
      </c>
      <c r="AA37" s="98" t="s">
        <v>92</v>
      </c>
      <c r="AB37" s="98">
        <v>1</v>
      </c>
      <c r="AC37" s="98">
        <v>7</v>
      </c>
      <c r="AD37" s="183"/>
      <c r="AE37" s="185" t="s">
        <v>76</v>
      </c>
      <c r="AF37" s="100" t="s">
        <v>92</v>
      </c>
      <c r="AG37" s="98">
        <v>5</v>
      </c>
      <c r="AH37" s="98" t="s">
        <v>92</v>
      </c>
      <c r="AI37" s="98">
        <v>1</v>
      </c>
      <c r="AJ37" s="98">
        <v>5</v>
      </c>
      <c r="AK37" s="183"/>
    </row>
    <row r="38" spans="2:37" x14ac:dyDescent="0.4">
      <c r="W38" s="183"/>
      <c r="X38" s="186" t="s">
        <v>82</v>
      </c>
      <c r="Y38" s="99">
        <v>0.14285714285714285</v>
      </c>
      <c r="Z38" s="96">
        <v>0.14285714285714285</v>
      </c>
      <c r="AA38" s="96">
        <v>0.14285714285714285</v>
      </c>
      <c r="AB38" s="96">
        <v>0.14285714285714285</v>
      </c>
      <c r="AC38" s="96">
        <v>1</v>
      </c>
      <c r="AD38" s="183"/>
      <c r="AE38" s="186" t="s">
        <v>82</v>
      </c>
      <c r="AF38" s="99">
        <v>0.14285714285714285</v>
      </c>
      <c r="AG38" s="96">
        <v>0.33333333333333331</v>
      </c>
      <c r="AH38" s="96">
        <v>0.14285714285714285</v>
      </c>
      <c r="AI38" s="96">
        <v>0.2</v>
      </c>
      <c r="AJ38" s="96">
        <v>1</v>
      </c>
      <c r="AK38" s="183"/>
    </row>
    <row r="39" spans="2:37" x14ac:dyDescent="0.4"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</row>
    <row r="40" spans="2:37" x14ac:dyDescent="0.4"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</row>
    <row r="41" spans="2:37" x14ac:dyDescent="0.4"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</row>
    <row r="47" spans="2:37" x14ac:dyDescent="0.4">
      <c r="K47" s="51"/>
    </row>
    <row r="48" spans="2:37" x14ac:dyDescent="0.4">
      <c r="K48" s="51"/>
    </row>
    <row r="49" spans="11:11" x14ac:dyDescent="0.4">
      <c r="K49" s="51"/>
    </row>
    <row r="50" spans="11:11" x14ac:dyDescent="0.4">
      <c r="K50" s="51"/>
    </row>
    <row r="51" spans="11:11" x14ac:dyDescent="0.4">
      <c r="K51" s="51"/>
    </row>
    <row r="52" spans="11:11" x14ac:dyDescent="0.4">
      <c r="K52" s="51"/>
    </row>
    <row r="53" spans="11:11" x14ac:dyDescent="0.4">
      <c r="K53" s="51"/>
    </row>
    <row r="54" spans="11:11" x14ac:dyDescent="0.4">
      <c r="K54" s="51"/>
    </row>
    <row r="55" spans="11:11" x14ac:dyDescent="0.4">
      <c r="K55" s="51"/>
    </row>
    <row r="56" spans="11:11" x14ac:dyDescent="0.4">
      <c r="K56" s="51"/>
    </row>
  </sheetData>
  <mergeCells count="1">
    <mergeCell ref="B2:R2"/>
  </mergeCells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Q28"/>
  <sheetViews>
    <sheetView workbookViewId="0">
      <selection activeCell="O3" sqref="O3:P27"/>
    </sheetView>
  </sheetViews>
  <sheetFormatPr defaultColWidth="11" defaultRowHeight="18.75" x14ac:dyDescent="0.4"/>
  <cols>
    <col min="2" max="2" width="18.375" customWidth="1"/>
    <col min="3" max="3" width="24.125" customWidth="1"/>
  </cols>
  <sheetData>
    <row r="2" spans="2:17" x14ac:dyDescent="0.4">
      <c r="B2" s="40" t="s">
        <v>109</v>
      </c>
      <c r="C2" s="40" t="s">
        <v>9</v>
      </c>
      <c r="E2" s="38" t="s">
        <v>64</v>
      </c>
      <c r="F2" s="50" t="s">
        <v>94</v>
      </c>
      <c r="G2" s="50" t="s">
        <v>87</v>
      </c>
      <c r="H2" s="50" t="s">
        <v>14</v>
      </c>
      <c r="I2" s="50" t="s">
        <v>15</v>
      </c>
      <c r="J2" s="50" t="s">
        <v>95</v>
      </c>
      <c r="K2" s="47" t="s">
        <v>16</v>
      </c>
      <c r="M2" s="38" t="s">
        <v>109</v>
      </c>
      <c r="N2" s="69" t="s">
        <v>16</v>
      </c>
      <c r="O2" s="69" t="s">
        <v>59</v>
      </c>
      <c r="P2" s="69" t="s">
        <v>68</v>
      </c>
      <c r="Q2" t="s">
        <v>70</v>
      </c>
    </row>
    <row r="3" spans="2:17" x14ac:dyDescent="0.4">
      <c r="B3" s="41" t="s">
        <v>10</v>
      </c>
      <c r="C3" s="88">
        <v>0.23140495907659742</v>
      </c>
      <c r="E3" s="47" t="s">
        <v>17</v>
      </c>
      <c r="F3" s="72">
        <f>C3</f>
        <v>0.23140495907659742</v>
      </c>
      <c r="G3" s="72">
        <f>C4</f>
        <v>0.24137029541343333</v>
      </c>
      <c r="H3" s="72">
        <f>C5</f>
        <v>0.25629634433398718</v>
      </c>
      <c r="I3" s="72">
        <f>C6</f>
        <v>0.25169498761711745</v>
      </c>
      <c r="J3" s="72">
        <f>C7</f>
        <v>1.923341355886455E-2</v>
      </c>
      <c r="K3" s="49"/>
      <c r="M3" s="48" t="s">
        <v>18</v>
      </c>
      <c r="N3" s="94">
        <f>K4</f>
        <v>5.1521347065295757E-2</v>
      </c>
      <c r="O3">
        <f t="shared" ref="O3:O27" si="0">RANK(N3,$N$3:$N$27)</f>
        <v>5</v>
      </c>
      <c r="P3">
        <v>1</v>
      </c>
      <c r="Q3">
        <f>CORREL(O3:O27,P3:P27)</f>
        <v>0.65585553881005709</v>
      </c>
    </row>
    <row r="4" spans="2:17" x14ac:dyDescent="0.4">
      <c r="B4" s="42" t="s">
        <v>81</v>
      </c>
      <c r="C4" s="89">
        <v>0.24137029541343333</v>
      </c>
      <c r="E4" s="48" t="s">
        <v>18</v>
      </c>
      <c r="F4" s="180">
        <v>4.7340989486644981E-2</v>
      </c>
      <c r="G4">
        <v>5.0925722086783809E-2</v>
      </c>
      <c r="H4">
        <v>2.028736917457576E-2</v>
      </c>
      <c r="I4">
        <v>8.6902909565851519E-2</v>
      </c>
      <c r="J4">
        <v>6.2487370737340869E-2</v>
      </c>
      <c r="K4" s="49">
        <f>$F$3*F4+$G$3*G4+$H$3*H4+$I$3*I4+$J$3*J4</f>
        <v>5.1521347065295757E-2</v>
      </c>
      <c r="M4" s="48" t="s">
        <v>19</v>
      </c>
      <c r="N4" s="94">
        <f t="shared" ref="N4:N26" si="1">K5</f>
        <v>5.5246285537731775E-2</v>
      </c>
      <c r="O4">
        <f t="shared" si="0"/>
        <v>3</v>
      </c>
      <c r="P4">
        <v>3</v>
      </c>
    </row>
    <row r="5" spans="2:17" x14ac:dyDescent="0.4">
      <c r="B5" s="41" t="s">
        <v>75</v>
      </c>
      <c r="C5" s="88">
        <v>0.25629634433398718</v>
      </c>
      <c r="E5" s="48" t="s">
        <v>19</v>
      </c>
      <c r="F5" s="180">
        <v>3.9157460783874998E-2</v>
      </c>
      <c r="G5">
        <v>5.3113289553218077E-2</v>
      </c>
      <c r="H5">
        <v>6.484514084469542E-2</v>
      </c>
      <c r="I5">
        <v>6.4464779343368472E-2</v>
      </c>
      <c r="J5">
        <v>2.7038889959773341E-2</v>
      </c>
      <c r="K5" s="49">
        <f t="shared" ref="K5:K27" si="2">$F$3*F5+$G$3*G5+$H$3*H5+$I$3*I5+$J$3*J5</f>
        <v>5.5246285537731775E-2</v>
      </c>
      <c r="M5" s="48" t="s">
        <v>42</v>
      </c>
      <c r="N5" s="94">
        <f t="shared" si="1"/>
        <v>4.997332708269718E-2</v>
      </c>
      <c r="O5">
        <f t="shared" si="0"/>
        <v>6</v>
      </c>
      <c r="P5">
        <v>2</v>
      </c>
    </row>
    <row r="6" spans="2:17" x14ac:dyDescent="0.4">
      <c r="B6" s="42" t="s">
        <v>76</v>
      </c>
      <c r="C6" s="89">
        <v>0.25169498761711745</v>
      </c>
      <c r="E6" s="48" t="s">
        <v>42</v>
      </c>
      <c r="F6" s="180">
        <v>3.5889336682844268E-2</v>
      </c>
      <c r="G6">
        <v>2.6217868320743565E-2</v>
      </c>
      <c r="H6">
        <v>4.8282159500300112E-2</v>
      </c>
      <c r="I6">
        <v>8.6902909565851519E-2</v>
      </c>
      <c r="J6">
        <v>5.6806049936963331E-2</v>
      </c>
      <c r="K6" s="49">
        <f t="shared" si="2"/>
        <v>4.997332708269718E-2</v>
      </c>
      <c r="M6" s="48" t="s">
        <v>20</v>
      </c>
      <c r="N6" s="94">
        <f t="shared" si="1"/>
        <v>3.6305718512032716E-2</v>
      </c>
      <c r="O6">
        <f t="shared" si="0"/>
        <v>16</v>
      </c>
      <c r="P6">
        <v>4</v>
      </c>
    </row>
    <row r="7" spans="2:17" x14ac:dyDescent="0.4">
      <c r="B7" s="41" t="s">
        <v>82</v>
      </c>
      <c r="C7" s="88">
        <v>1.923341355886455E-2</v>
      </c>
      <c r="E7" s="48" t="s">
        <v>20</v>
      </c>
      <c r="F7" s="180">
        <v>5.9755779153372712E-2</v>
      </c>
      <c r="G7">
        <v>9.3399757625699225E-3</v>
      </c>
      <c r="H7">
        <v>3.5353653733550663E-2</v>
      </c>
      <c r="I7">
        <v>4.1866808514364848E-2</v>
      </c>
      <c r="J7">
        <v>3.2488466502742563E-2</v>
      </c>
      <c r="K7" s="49">
        <f t="shared" si="2"/>
        <v>3.6305718512032716E-2</v>
      </c>
      <c r="M7" s="48" t="s">
        <v>21</v>
      </c>
      <c r="N7" s="94">
        <f t="shared" si="1"/>
        <v>3.8934455224087124E-2</v>
      </c>
      <c r="O7">
        <f t="shared" si="0"/>
        <v>13</v>
      </c>
      <c r="P7">
        <v>8</v>
      </c>
    </row>
    <row r="8" spans="2:17" x14ac:dyDescent="0.4">
      <c r="E8" s="48" t="s">
        <v>73</v>
      </c>
      <c r="F8" s="180">
        <v>4.488447719773872E-2</v>
      </c>
      <c r="G8">
        <v>4.9977072423319668E-2</v>
      </c>
      <c r="H8">
        <v>4.19812323523975E-2</v>
      </c>
      <c r="I8">
        <v>1.3570709995762886E-2</v>
      </c>
      <c r="J8">
        <v>0.12008621383259163</v>
      </c>
      <c r="K8" s="49">
        <f t="shared" si="2"/>
        <v>3.8934455224087124E-2</v>
      </c>
      <c r="M8" s="48" t="s">
        <v>41</v>
      </c>
      <c r="N8" s="94">
        <f t="shared" si="1"/>
        <v>5.8806305054864269E-2</v>
      </c>
      <c r="O8">
        <f t="shared" si="0"/>
        <v>1</v>
      </c>
      <c r="P8">
        <v>6</v>
      </c>
    </row>
    <row r="9" spans="2:17" x14ac:dyDescent="0.4">
      <c r="E9" s="48" t="s">
        <v>41</v>
      </c>
      <c r="F9" s="180">
        <v>5.1092057471575233E-2</v>
      </c>
      <c r="G9">
        <v>5.5125674370165474E-2</v>
      </c>
      <c r="H9">
        <v>2.6934393094573794E-2</v>
      </c>
      <c r="I9">
        <v>0.10355146371839426</v>
      </c>
      <c r="J9">
        <v>3.6970993808140507E-2</v>
      </c>
      <c r="K9" s="49">
        <f t="shared" si="2"/>
        <v>5.8806305054864269E-2</v>
      </c>
      <c r="M9" s="48" t="s">
        <v>22</v>
      </c>
      <c r="N9" s="94">
        <f t="shared" si="1"/>
        <v>4.97912250049167E-2</v>
      </c>
      <c r="O9">
        <f t="shared" si="0"/>
        <v>7</v>
      </c>
      <c r="P9">
        <v>7</v>
      </c>
    </row>
    <row r="10" spans="2:17" x14ac:dyDescent="0.4">
      <c r="E10" s="48" t="s">
        <v>22</v>
      </c>
      <c r="F10" s="180">
        <v>4.9383853518263895E-2</v>
      </c>
      <c r="G10">
        <v>4.9977072423319668E-2</v>
      </c>
      <c r="H10">
        <v>3.5031808434484044E-2</v>
      </c>
      <c r="I10">
        <v>6.4464779343368472E-2</v>
      </c>
      <c r="J10">
        <v>5.7014808560667422E-2</v>
      </c>
      <c r="K10" s="49">
        <f t="shared" si="2"/>
        <v>4.97912250049167E-2</v>
      </c>
      <c r="M10" s="48" t="s">
        <v>23</v>
      </c>
      <c r="N10" s="94">
        <f t="shared" si="1"/>
        <v>5.6228443487879198E-2</v>
      </c>
      <c r="O10">
        <f t="shared" si="0"/>
        <v>2</v>
      </c>
      <c r="P10">
        <v>5</v>
      </c>
    </row>
    <row r="11" spans="2:17" ht="56.1" customHeight="1" x14ac:dyDescent="0.4">
      <c r="B11" s="192" t="s">
        <v>110</v>
      </c>
      <c r="C11" s="193"/>
      <c r="E11" s="48" t="s">
        <v>23</v>
      </c>
      <c r="F11" s="180">
        <v>6.2526190466389617E-2</v>
      </c>
      <c r="G11">
        <v>4.9977072423319668E-2</v>
      </c>
      <c r="H11">
        <v>4.8282159500300112E-2</v>
      </c>
      <c r="I11">
        <v>6.4464779343368472E-2</v>
      </c>
      <c r="J11">
        <v>5.7014808560667422E-2</v>
      </c>
      <c r="K11" s="49">
        <f t="shared" si="2"/>
        <v>5.6228443487879198E-2</v>
      </c>
      <c r="M11" s="48" t="s">
        <v>24</v>
      </c>
      <c r="N11" s="94">
        <f t="shared" si="1"/>
        <v>3.6102897427132352E-2</v>
      </c>
      <c r="O11">
        <f t="shared" si="0"/>
        <v>17</v>
      </c>
      <c r="P11">
        <v>15</v>
      </c>
    </row>
    <row r="12" spans="2:17" ht="25.5" x14ac:dyDescent="0.4">
      <c r="B12" s="159" t="s">
        <v>10</v>
      </c>
      <c r="C12" s="160">
        <v>0.21132829820222179</v>
      </c>
      <c r="E12" s="48" t="s">
        <v>24</v>
      </c>
      <c r="F12" s="180">
        <v>8.3395362661707207E-3</v>
      </c>
      <c r="G12">
        <v>5.3113289553218077E-2</v>
      </c>
      <c r="H12">
        <v>4.0152722334170748E-2</v>
      </c>
      <c r="I12">
        <v>4.1866808514364848E-2</v>
      </c>
      <c r="J12">
        <v>2.7267920351207911E-2</v>
      </c>
      <c r="K12" s="49">
        <f t="shared" si="2"/>
        <v>3.6102897427132352E-2</v>
      </c>
      <c r="M12" s="48" t="s">
        <v>25</v>
      </c>
      <c r="N12" s="94">
        <f t="shared" si="1"/>
        <v>3.1928829574753098E-2</v>
      </c>
      <c r="O12">
        <f t="shared" si="0"/>
        <v>21</v>
      </c>
      <c r="P12">
        <v>16</v>
      </c>
    </row>
    <row r="13" spans="2:17" ht="25.5" x14ac:dyDescent="0.4">
      <c r="B13" s="161" t="s">
        <v>81</v>
      </c>
      <c r="C13" s="162">
        <v>0.2376906819998825</v>
      </c>
      <c r="E13" s="48" t="s">
        <v>25</v>
      </c>
      <c r="F13" s="180">
        <v>3.6202155712928348E-2</v>
      </c>
      <c r="G13">
        <v>1.4101529483015799E-2</v>
      </c>
      <c r="H13">
        <v>3.5353653733550663E-2</v>
      </c>
      <c r="I13">
        <v>4.1866808514364848E-2</v>
      </c>
      <c r="J13">
        <v>2.8549420693890541E-2</v>
      </c>
      <c r="K13" s="49">
        <f t="shared" si="2"/>
        <v>3.1928829574753098E-2</v>
      </c>
      <c r="M13" s="48" t="s">
        <v>26</v>
      </c>
      <c r="N13" s="94">
        <f t="shared" si="1"/>
        <v>4.0394995378547717E-2</v>
      </c>
      <c r="O13">
        <f t="shared" si="0"/>
        <v>10</v>
      </c>
      <c r="P13">
        <v>11</v>
      </c>
    </row>
    <row r="14" spans="2:17" ht="25.5" x14ac:dyDescent="0.4">
      <c r="B14" s="161" t="s">
        <v>75</v>
      </c>
      <c r="C14" s="162">
        <v>0.23406011046471897</v>
      </c>
      <c r="E14" s="48" t="s">
        <v>26</v>
      </c>
      <c r="F14" s="180">
        <v>4.7340989486644981E-2</v>
      </c>
      <c r="G14">
        <v>6.3463480399395991E-2</v>
      </c>
      <c r="H14">
        <v>3.6905190152115061E-2</v>
      </c>
      <c r="I14">
        <v>1.3570709995762886E-2</v>
      </c>
      <c r="J14">
        <v>6.4861685664030208E-2</v>
      </c>
      <c r="K14" s="49">
        <f t="shared" si="2"/>
        <v>4.0394995378547717E-2</v>
      </c>
      <c r="M14" s="48" t="s">
        <v>27</v>
      </c>
      <c r="N14" s="94">
        <f t="shared" si="1"/>
        <v>3.9837297725967814E-2</v>
      </c>
      <c r="O14">
        <f t="shared" si="0"/>
        <v>12</v>
      </c>
      <c r="P14">
        <v>9</v>
      </c>
    </row>
    <row r="15" spans="2:17" ht="25.5" x14ac:dyDescent="0.4">
      <c r="B15" s="161" t="s">
        <v>76</v>
      </c>
      <c r="C15" s="162">
        <v>0.2376906819998825</v>
      </c>
      <c r="E15" s="48" t="s">
        <v>27</v>
      </c>
      <c r="F15" s="180">
        <v>4.488447719773872E-2</v>
      </c>
      <c r="G15">
        <v>5.2558434446051995E-2</v>
      </c>
      <c r="H15">
        <v>5.0980227935992946E-2</v>
      </c>
      <c r="I15">
        <v>1.3570709995762886E-2</v>
      </c>
      <c r="J15">
        <v>1.4715876078149176E-2</v>
      </c>
      <c r="K15" s="49">
        <f t="shared" si="2"/>
        <v>3.9837297725967814E-2</v>
      </c>
      <c r="M15" s="48" t="s">
        <v>28</v>
      </c>
      <c r="N15" s="94">
        <f t="shared" si="1"/>
        <v>4.4602538354789729E-2</v>
      </c>
      <c r="O15">
        <f t="shared" si="0"/>
        <v>8</v>
      </c>
      <c r="P15">
        <v>13</v>
      </c>
    </row>
    <row r="16" spans="2:17" ht="25.5" x14ac:dyDescent="0.4">
      <c r="B16" s="163" t="s">
        <v>82</v>
      </c>
      <c r="C16" s="164">
        <v>7.923022733329417E-2</v>
      </c>
      <c r="E16" s="48" t="s">
        <v>28</v>
      </c>
      <c r="F16" s="180">
        <v>6.0289952957279874E-2</v>
      </c>
      <c r="G16">
        <v>5.2558434446051995E-2</v>
      </c>
      <c r="H16">
        <v>5.5663623418082162E-2</v>
      </c>
      <c r="I16">
        <v>1.3570709995762886E-2</v>
      </c>
      <c r="J16">
        <v>1.4715876078149176E-2</v>
      </c>
      <c r="K16" s="49">
        <f t="shared" si="2"/>
        <v>4.4602538354789729E-2</v>
      </c>
      <c r="M16" s="48" t="s">
        <v>29</v>
      </c>
      <c r="N16" s="94">
        <f t="shared" si="1"/>
        <v>2.8477149421277357E-2</v>
      </c>
      <c r="O16">
        <f t="shared" si="0"/>
        <v>22</v>
      </c>
      <c r="P16">
        <v>24</v>
      </c>
    </row>
    <row r="17" spans="5:16" x14ac:dyDescent="0.4">
      <c r="E17" s="48" t="s">
        <v>29</v>
      </c>
      <c r="F17" s="180">
        <v>3.3950100709573043E-2</v>
      </c>
      <c r="G17">
        <v>9.3399757625699225E-3</v>
      </c>
      <c r="H17">
        <v>2.8260681322158535E-2</v>
      </c>
      <c r="I17">
        <v>4.1866808514364848E-2</v>
      </c>
      <c r="J17">
        <v>3.0455326264648162E-2</v>
      </c>
      <c r="K17" s="49">
        <f t="shared" si="2"/>
        <v>2.8477149421277357E-2</v>
      </c>
      <c r="M17" s="48" t="s">
        <v>40</v>
      </c>
      <c r="N17" s="94">
        <f t="shared" si="1"/>
        <v>2.4274410637479843E-2</v>
      </c>
      <c r="O17">
        <f t="shared" si="0"/>
        <v>24</v>
      </c>
      <c r="P17">
        <v>12</v>
      </c>
    </row>
    <row r="18" spans="5:16" x14ac:dyDescent="0.4">
      <c r="E18" s="48" t="s">
        <v>40</v>
      </c>
      <c r="F18" s="180">
        <v>2.9882289581398703E-2</v>
      </c>
      <c r="G18">
        <v>2.6217868320743565E-2</v>
      </c>
      <c r="H18">
        <v>2.8260681322158535E-2</v>
      </c>
      <c r="I18">
        <v>1.3570709995762886E-2</v>
      </c>
      <c r="J18">
        <v>1.9367182084281374E-2</v>
      </c>
      <c r="K18" s="49">
        <f t="shared" si="2"/>
        <v>2.4274410637479843E-2</v>
      </c>
      <c r="M18" s="48" t="s">
        <v>30</v>
      </c>
      <c r="N18" s="94">
        <f t="shared" si="1"/>
        <v>3.8190545189465852E-2</v>
      </c>
      <c r="O18">
        <f t="shared" si="0"/>
        <v>14</v>
      </c>
      <c r="P18">
        <v>24</v>
      </c>
    </row>
    <row r="19" spans="5:16" x14ac:dyDescent="0.4">
      <c r="E19" s="48" t="s">
        <v>30</v>
      </c>
      <c r="F19" s="180">
        <v>2.8852664273205011E-2</v>
      </c>
      <c r="G19">
        <v>5.2558434446051995E-2</v>
      </c>
      <c r="H19">
        <v>5.5663623418082162E-2</v>
      </c>
      <c r="I19">
        <v>1.3570709995762886E-2</v>
      </c>
      <c r="J19">
        <v>5.9572777504053702E-2</v>
      </c>
      <c r="K19" s="49">
        <f t="shared" si="2"/>
        <v>3.8190545189465852E-2</v>
      </c>
      <c r="M19" s="48" t="s">
        <v>31</v>
      </c>
      <c r="N19" s="94">
        <f t="shared" si="1"/>
        <v>5.185857774029496E-2</v>
      </c>
      <c r="O19">
        <f t="shared" si="0"/>
        <v>4</v>
      </c>
      <c r="P19">
        <v>17</v>
      </c>
    </row>
    <row r="20" spans="5:16" x14ac:dyDescent="0.4">
      <c r="E20" s="48" t="s">
        <v>31</v>
      </c>
      <c r="F20" s="180">
        <v>3.9157460783874998E-2</v>
      </c>
      <c r="G20">
        <v>4.9977072423319668E-2</v>
      </c>
      <c r="H20">
        <v>3.306304186834718E-2</v>
      </c>
      <c r="I20">
        <v>8.6902909565851519E-2</v>
      </c>
      <c r="J20">
        <v>2.0142180360787174E-2</v>
      </c>
      <c r="K20" s="49">
        <f t="shared" si="2"/>
        <v>5.185857774029496E-2</v>
      </c>
      <c r="M20" s="48" t="s">
        <v>32</v>
      </c>
      <c r="N20" s="94">
        <f t="shared" si="1"/>
        <v>1.8912438051113069E-2</v>
      </c>
      <c r="O20">
        <f t="shared" si="0"/>
        <v>25</v>
      </c>
      <c r="P20">
        <v>23</v>
      </c>
    </row>
    <row r="21" spans="5:16" x14ac:dyDescent="0.4">
      <c r="E21" s="48" t="s">
        <v>32</v>
      </c>
      <c r="F21" s="180">
        <v>8.3395362661707207E-3</v>
      </c>
      <c r="G21">
        <v>1.4101529483015799E-2</v>
      </c>
      <c r="H21">
        <v>9.7531498248998854E-3</v>
      </c>
      <c r="I21">
        <v>4.1866808514364848E-2</v>
      </c>
      <c r="J21">
        <v>2.8158036924280792E-2</v>
      </c>
      <c r="K21" s="49">
        <f t="shared" si="2"/>
        <v>1.8912438051113069E-2</v>
      </c>
      <c r="M21" s="48" t="s">
        <v>33</v>
      </c>
      <c r="N21" s="94">
        <f t="shared" si="1"/>
        <v>3.4372004096101708E-2</v>
      </c>
      <c r="O21">
        <f t="shared" si="0"/>
        <v>19</v>
      </c>
      <c r="P21">
        <v>17</v>
      </c>
    </row>
    <row r="22" spans="5:16" x14ac:dyDescent="0.4">
      <c r="E22" s="48" t="s">
        <v>33</v>
      </c>
      <c r="F22" s="180">
        <v>2.8852664273205011E-2</v>
      </c>
      <c r="G22">
        <v>9.3399757625699225E-3</v>
      </c>
      <c r="H22">
        <v>5.6119590100905316E-2</v>
      </c>
      <c r="I22">
        <v>4.1866808514364848E-2</v>
      </c>
      <c r="J22">
        <v>2.7038889959773341E-2</v>
      </c>
      <c r="K22" s="49">
        <f t="shared" si="2"/>
        <v>3.4372004096101708E-2</v>
      </c>
      <c r="M22" s="48" t="s">
        <v>34</v>
      </c>
      <c r="N22" s="94">
        <f>K23</f>
        <v>3.6092309183946465E-2</v>
      </c>
      <c r="O22">
        <f t="shared" si="0"/>
        <v>18</v>
      </c>
      <c r="P22">
        <v>21</v>
      </c>
    </row>
    <row r="23" spans="5:16" x14ac:dyDescent="0.4">
      <c r="E23" s="48" t="s">
        <v>34</v>
      </c>
      <c r="F23" s="180">
        <v>5.0028835002748073E-2</v>
      </c>
      <c r="G23">
        <v>1.4101529483015799E-2</v>
      </c>
      <c r="H23">
        <v>4.0152722334170748E-2</v>
      </c>
      <c r="I23">
        <v>4.1866808514364848E-2</v>
      </c>
      <c r="J23">
        <v>1.4715876078149176E-2</v>
      </c>
      <c r="K23" s="49">
        <f t="shared" si="2"/>
        <v>3.6092309183946465E-2</v>
      </c>
      <c r="M23" s="48" t="s">
        <v>35</v>
      </c>
      <c r="N23" s="94">
        <f t="shared" si="1"/>
        <v>3.2328071639835747E-2</v>
      </c>
      <c r="O23">
        <f t="shared" si="0"/>
        <v>20</v>
      </c>
      <c r="P23">
        <v>22</v>
      </c>
    </row>
    <row r="24" spans="5:16" x14ac:dyDescent="0.4">
      <c r="E24" s="48" t="s">
        <v>35</v>
      </c>
      <c r="F24" s="180">
        <v>3.4430854369731194E-2</v>
      </c>
      <c r="G24">
        <v>5.5125674370165474E-2</v>
      </c>
      <c r="H24">
        <v>2.8701871226954008E-2</v>
      </c>
      <c r="I24">
        <v>1.3570709995762886E-2</v>
      </c>
      <c r="J24">
        <v>1.4715876078149176E-2</v>
      </c>
      <c r="K24" s="49">
        <f t="shared" si="2"/>
        <v>3.2328071639835747E-2</v>
      </c>
      <c r="M24" s="48" t="s">
        <v>36</v>
      </c>
      <c r="N24" s="94">
        <f t="shared" si="1"/>
        <v>2.4767470753483744E-2</v>
      </c>
      <c r="O24">
        <f t="shared" si="0"/>
        <v>23</v>
      </c>
      <c r="P24">
        <v>19</v>
      </c>
    </row>
    <row r="25" spans="5:16" x14ac:dyDescent="0.4">
      <c r="E25" s="48" t="s">
        <v>36</v>
      </c>
      <c r="F25" s="180">
        <v>3.0921272114970994E-2</v>
      </c>
      <c r="G25">
        <v>1.4101529483015799E-2</v>
      </c>
      <c r="H25">
        <v>4.0152722334170748E-2</v>
      </c>
      <c r="I25">
        <v>1.3570709995762886E-2</v>
      </c>
      <c r="J25">
        <v>2.6088404580157713E-2</v>
      </c>
      <c r="K25" s="49">
        <f t="shared" si="2"/>
        <v>2.4767470753483744E-2</v>
      </c>
      <c r="M25" s="48" t="s">
        <v>37</v>
      </c>
      <c r="N25" s="94">
        <f t="shared" si="1"/>
        <v>4.2883136169610821E-2</v>
      </c>
      <c r="O25">
        <f t="shared" si="0"/>
        <v>9</v>
      </c>
      <c r="P25">
        <v>14</v>
      </c>
    </row>
    <row r="26" spans="5:16" x14ac:dyDescent="0.4">
      <c r="E26" s="48" t="s">
        <v>37</v>
      </c>
      <c r="F26" s="180">
        <v>5.996458721107252E-2</v>
      </c>
      <c r="G26">
        <v>6.3463480399395991E-2</v>
      </c>
      <c r="H26">
        <v>3.8571567474029109E-2</v>
      </c>
      <c r="I26">
        <v>1.3570709995762886E-2</v>
      </c>
      <c r="J26">
        <v>2.0142180360787174E-2</v>
      </c>
      <c r="K26" s="49">
        <f t="shared" si="2"/>
        <v>4.2883136169610821E-2</v>
      </c>
      <c r="M26" s="48" t="s">
        <v>38</v>
      </c>
      <c r="N26" s="94">
        <f t="shared" si="1"/>
        <v>3.8113611813935931E-2</v>
      </c>
      <c r="O26">
        <f t="shared" si="0"/>
        <v>15</v>
      </c>
      <c r="P26">
        <v>10</v>
      </c>
    </row>
    <row r="27" spans="5:16" x14ac:dyDescent="0.4">
      <c r="E27" s="48" t="s">
        <v>38</v>
      </c>
      <c r="F27" s="180">
        <v>2.9882289581398703E-2</v>
      </c>
      <c r="G27">
        <v>5.2558434446051995E-2</v>
      </c>
      <c r="H27">
        <v>5.69466109504339E-2</v>
      </c>
      <c r="I27">
        <v>1.3570709995762886E-2</v>
      </c>
      <c r="J27">
        <v>2.6088404580157713E-2</v>
      </c>
      <c r="K27" s="49">
        <f t="shared" si="2"/>
        <v>3.8113611813935931E-2</v>
      </c>
      <c r="M27" s="48" t="s">
        <v>39</v>
      </c>
      <c r="N27" s="94">
        <f>K28</f>
        <v>4.005660987275899E-2</v>
      </c>
      <c r="O27">
        <f t="shared" si="0"/>
        <v>11</v>
      </c>
      <c r="P27">
        <v>20</v>
      </c>
    </row>
    <row r="28" spans="5:16" x14ac:dyDescent="0.4">
      <c r="E28" s="48" t="s">
        <v>39</v>
      </c>
      <c r="F28" s="180">
        <v>3.8650189451183904E-2</v>
      </c>
      <c r="G28">
        <v>5.8665579928910354E-2</v>
      </c>
      <c r="H28">
        <v>4.4300403614900896E-2</v>
      </c>
      <c r="I28">
        <v>1.3570709995762886E-2</v>
      </c>
      <c r="J28">
        <v>0.11349648446046036</v>
      </c>
      <c r="K28" s="49">
        <f>$F$3*F28+$G$3*G28+$H$3*H28+$I$3*I28+$J$3*J28</f>
        <v>4.005660987275899E-2</v>
      </c>
    </row>
  </sheetData>
  <mergeCells count="1">
    <mergeCell ref="B11:C11"/>
  </mergeCells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Q28"/>
  <sheetViews>
    <sheetView topLeftCell="C1" workbookViewId="0">
      <selection activeCell="O3" sqref="O3:P27"/>
    </sheetView>
  </sheetViews>
  <sheetFormatPr defaultColWidth="11" defaultRowHeight="18.75" x14ac:dyDescent="0.4"/>
  <cols>
    <col min="2" max="2" width="18.375" customWidth="1"/>
    <col min="3" max="3" width="24.125" customWidth="1"/>
  </cols>
  <sheetData>
    <row r="2" spans="2:17" x14ac:dyDescent="0.4">
      <c r="B2" s="40" t="s">
        <v>78</v>
      </c>
      <c r="C2" s="40" t="s">
        <v>9</v>
      </c>
      <c r="E2" s="38" t="s">
        <v>107</v>
      </c>
      <c r="F2" s="50" t="s">
        <v>94</v>
      </c>
      <c r="G2" s="50" t="s">
        <v>87</v>
      </c>
      <c r="H2" s="50" t="s">
        <v>14</v>
      </c>
      <c r="I2" s="50" t="s">
        <v>15</v>
      </c>
      <c r="J2" s="50" t="s">
        <v>95</v>
      </c>
      <c r="K2" s="47" t="s">
        <v>16</v>
      </c>
      <c r="M2" s="38" t="s">
        <v>78</v>
      </c>
      <c r="N2" s="69" t="s">
        <v>16</v>
      </c>
      <c r="O2" s="69" t="s">
        <v>59</v>
      </c>
      <c r="P2" s="69" t="s">
        <v>68</v>
      </c>
      <c r="Q2" t="s">
        <v>70</v>
      </c>
    </row>
    <row r="3" spans="2:17" x14ac:dyDescent="0.4">
      <c r="B3" s="41" t="s">
        <v>10</v>
      </c>
      <c r="C3" s="88">
        <v>0.27484743343380696</v>
      </c>
      <c r="E3" s="47" t="s">
        <v>17</v>
      </c>
      <c r="F3" s="72">
        <f>C3</f>
        <v>0.27484743343380696</v>
      </c>
      <c r="G3" s="72">
        <f>C4</f>
        <v>0.15842331487663686</v>
      </c>
      <c r="H3" s="72">
        <f>C5</f>
        <v>0.27484743343380696</v>
      </c>
      <c r="I3" s="72">
        <f>C6</f>
        <v>0.26744745640340994</v>
      </c>
      <c r="J3" s="72">
        <f>C7</f>
        <v>2.4434361852339204E-2</v>
      </c>
      <c r="K3" s="49"/>
      <c r="M3" s="48" t="s">
        <v>18</v>
      </c>
      <c r="N3" s="94">
        <f>K4</f>
        <v>5.1424103656092152E-2</v>
      </c>
      <c r="O3">
        <f t="shared" ref="O3:O27" si="0">RANK(N3,$N$3:$N$27)</f>
        <v>6</v>
      </c>
      <c r="P3">
        <v>1</v>
      </c>
      <c r="Q3">
        <f>CORREL(O3:O27,P3:P27)</f>
        <v>0.68623364571456114</v>
      </c>
    </row>
    <row r="4" spans="2:17" x14ac:dyDescent="0.4">
      <c r="B4" s="42" t="s">
        <v>81</v>
      </c>
      <c r="C4" s="89">
        <v>0.15842331487663686</v>
      </c>
      <c r="E4" s="48" t="s">
        <v>18</v>
      </c>
      <c r="F4" s="180">
        <v>4.7340989486644981E-2</v>
      </c>
      <c r="G4">
        <v>5.0925722086783809E-2</v>
      </c>
      <c r="H4">
        <v>2.028736917457576E-2</v>
      </c>
      <c r="I4">
        <v>8.6902909565851519E-2</v>
      </c>
      <c r="J4">
        <v>6.2487370737340869E-2</v>
      </c>
      <c r="K4" s="49">
        <f>$F$3*F4+$G$3*G4+$H$3*H4+$I$3*I4+$J$3*J4</f>
        <v>5.1424103656092152E-2</v>
      </c>
      <c r="M4" s="48" t="s">
        <v>19</v>
      </c>
      <c r="N4" s="94">
        <f t="shared" ref="N4:N26" si="1">K5</f>
        <v>5.4900850807428368E-2</v>
      </c>
      <c r="O4">
        <f t="shared" si="0"/>
        <v>3</v>
      </c>
      <c r="P4">
        <v>3</v>
      </c>
    </row>
    <row r="5" spans="2:17" x14ac:dyDescent="0.4">
      <c r="B5" s="41" t="s">
        <v>75</v>
      </c>
      <c r="C5" s="88">
        <v>0.27484743343380696</v>
      </c>
      <c r="E5" s="48" t="s">
        <v>19</v>
      </c>
      <c r="F5" s="180">
        <v>3.9157460783874998E-2</v>
      </c>
      <c r="G5">
        <v>5.3113289553218077E-2</v>
      </c>
      <c r="H5">
        <v>6.484514084469542E-2</v>
      </c>
      <c r="I5">
        <v>6.4464779343368472E-2</v>
      </c>
      <c r="J5">
        <v>2.7038889959773341E-2</v>
      </c>
      <c r="K5" s="49">
        <f t="shared" ref="K5:K27" si="2">$F$3*F5+$G$3*G5+$H$3*H5+$I$3*I5+$J$3*J5</f>
        <v>5.4900850807428368E-2</v>
      </c>
      <c r="M5" s="48" t="s">
        <v>42</v>
      </c>
      <c r="N5" s="94">
        <f t="shared" si="1"/>
        <v>5.1917822999596436E-2</v>
      </c>
      <c r="O5">
        <f t="shared" si="0"/>
        <v>4</v>
      </c>
      <c r="P5">
        <v>2</v>
      </c>
    </row>
    <row r="6" spans="2:17" x14ac:dyDescent="0.4">
      <c r="B6" s="42" t="s">
        <v>76</v>
      </c>
      <c r="C6" s="89">
        <v>0.26744745640340994</v>
      </c>
      <c r="E6" s="48" t="s">
        <v>42</v>
      </c>
      <c r="F6" s="180">
        <v>3.5889336682844268E-2</v>
      </c>
      <c r="G6">
        <v>2.6217868320743565E-2</v>
      </c>
      <c r="H6">
        <v>4.8282159500300112E-2</v>
      </c>
      <c r="I6">
        <v>8.6902909565851519E-2</v>
      </c>
      <c r="J6">
        <v>5.6806049936963331E-2</v>
      </c>
      <c r="K6" s="49">
        <f t="shared" si="2"/>
        <v>5.1917822999596436E-2</v>
      </c>
      <c r="M6" s="48" t="s">
        <v>20</v>
      </c>
      <c r="N6" s="94">
        <f t="shared" si="1"/>
        <v>3.9611259836940686E-2</v>
      </c>
      <c r="O6">
        <f t="shared" si="0"/>
        <v>10</v>
      </c>
      <c r="P6">
        <v>4</v>
      </c>
    </row>
    <row r="7" spans="2:17" x14ac:dyDescent="0.4">
      <c r="B7" s="41" t="s">
        <v>82</v>
      </c>
      <c r="C7" s="88">
        <v>2.4434361852339204E-2</v>
      </c>
      <c r="E7" s="48" t="s">
        <v>20</v>
      </c>
      <c r="F7" s="180">
        <v>5.9755779153372712E-2</v>
      </c>
      <c r="G7">
        <v>9.3399757625699225E-3</v>
      </c>
      <c r="H7">
        <v>3.5353653733550663E-2</v>
      </c>
      <c r="I7">
        <v>4.1866808514364848E-2</v>
      </c>
      <c r="J7">
        <v>3.2488466502742563E-2</v>
      </c>
      <c r="K7" s="49">
        <f t="shared" si="2"/>
        <v>3.9611259836940686E-2</v>
      </c>
      <c r="M7" s="48" t="s">
        <v>21</v>
      </c>
      <c r="N7" s="94">
        <f t="shared" si="1"/>
        <v>3.8356032676611571E-2</v>
      </c>
      <c r="O7">
        <f t="shared" si="0"/>
        <v>15</v>
      </c>
      <c r="P7">
        <v>8</v>
      </c>
    </row>
    <row r="8" spans="2:17" x14ac:dyDescent="0.4">
      <c r="E8" s="48" t="s">
        <v>73</v>
      </c>
      <c r="F8" s="180">
        <v>4.488447719773872E-2</v>
      </c>
      <c r="G8">
        <v>4.9977072423319668E-2</v>
      </c>
      <c r="H8">
        <v>4.19812323523975E-2</v>
      </c>
      <c r="I8">
        <v>1.3570709995762886E-2</v>
      </c>
      <c r="J8">
        <v>0.12008621383259163</v>
      </c>
      <c r="K8" s="49">
        <f t="shared" si="2"/>
        <v>3.8356032676611571E-2</v>
      </c>
      <c r="M8" s="48" t="s">
        <v>41</v>
      </c>
      <c r="N8" s="94">
        <f t="shared" si="1"/>
        <v>5.8776499965670782E-2</v>
      </c>
      <c r="O8">
        <f t="shared" si="0"/>
        <v>1</v>
      </c>
      <c r="P8">
        <v>6</v>
      </c>
    </row>
    <row r="9" spans="2:17" x14ac:dyDescent="0.4">
      <c r="E9" s="48" t="s">
        <v>41</v>
      </c>
      <c r="F9" s="180">
        <v>5.1092057471575233E-2</v>
      </c>
      <c r="G9">
        <v>5.5125674370165474E-2</v>
      </c>
      <c r="H9">
        <v>2.6934393094573794E-2</v>
      </c>
      <c r="I9">
        <v>0.10355146371839426</v>
      </c>
      <c r="J9">
        <v>3.6970993808140507E-2</v>
      </c>
      <c r="K9" s="49">
        <f t="shared" si="2"/>
        <v>5.8776499965670782E-2</v>
      </c>
      <c r="M9" s="48" t="s">
        <v>22</v>
      </c>
      <c r="N9" s="94">
        <f t="shared" si="1"/>
        <v>4.9753023236764879E-2</v>
      </c>
      <c r="O9">
        <f t="shared" si="0"/>
        <v>7</v>
      </c>
      <c r="P9">
        <v>7</v>
      </c>
    </row>
    <row r="10" spans="2:17" x14ac:dyDescent="0.4">
      <c r="E10" s="48" t="s">
        <v>22</v>
      </c>
      <c r="F10" s="180">
        <v>4.9383853518263895E-2</v>
      </c>
      <c r="G10">
        <v>4.9977072423319668E-2</v>
      </c>
      <c r="H10">
        <v>3.5031808434484044E-2</v>
      </c>
      <c r="I10">
        <v>6.4464779343368472E-2</v>
      </c>
      <c r="J10">
        <v>5.7014808560667422E-2</v>
      </c>
      <c r="K10" s="49">
        <f t="shared" si="2"/>
        <v>4.9753023236764879E-2</v>
      </c>
      <c r="M10" s="48" t="s">
        <v>23</v>
      </c>
      <c r="N10" s="94">
        <f t="shared" si="1"/>
        <v>5.7006985798815975E-2</v>
      </c>
      <c r="O10">
        <f t="shared" si="0"/>
        <v>2</v>
      </c>
      <c r="P10">
        <v>5</v>
      </c>
    </row>
    <row r="11" spans="2:17" ht="56.1" customHeight="1" x14ac:dyDescent="0.4">
      <c r="B11" s="192" t="s">
        <v>108</v>
      </c>
      <c r="C11" s="193"/>
      <c r="E11" s="48" t="s">
        <v>23</v>
      </c>
      <c r="F11" s="180">
        <v>6.2526190466389617E-2</v>
      </c>
      <c r="G11">
        <v>4.9977072423319668E-2</v>
      </c>
      <c r="H11">
        <v>4.8282159500300112E-2</v>
      </c>
      <c r="I11">
        <v>6.4464779343368472E-2</v>
      </c>
      <c r="J11">
        <v>5.7014808560667422E-2</v>
      </c>
      <c r="K11" s="49">
        <f t="shared" si="2"/>
        <v>5.7006985798815975E-2</v>
      </c>
      <c r="M11" s="48" t="s">
        <v>24</v>
      </c>
      <c r="N11" s="94">
        <f t="shared" si="1"/>
        <v>3.3605801890453445E-2</v>
      </c>
      <c r="O11">
        <f t="shared" si="0"/>
        <v>20</v>
      </c>
      <c r="P11">
        <v>15</v>
      </c>
    </row>
    <row r="12" spans="2:17" ht="25.5" x14ac:dyDescent="0.4">
      <c r="B12" s="159" t="s">
        <v>10</v>
      </c>
      <c r="C12" s="160">
        <v>0.24634557914724814</v>
      </c>
      <c r="E12" s="48" t="s">
        <v>24</v>
      </c>
      <c r="F12" s="180">
        <v>8.3395362661707207E-3</v>
      </c>
      <c r="G12">
        <v>5.3113289553218077E-2</v>
      </c>
      <c r="H12">
        <v>4.0152722334170748E-2</v>
      </c>
      <c r="I12">
        <v>4.1866808514364848E-2</v>
      </c>
      <c r="J12">
        <v>2.7267920351207911E-2</v>
      </c>
      <c r="K12" s="49">
        <f t="shared" si="2"/>
        <v>3.3605801890453445E-2</v>
      </c>
      <c r="M12" s="48" t="s">
        <v>25</v>
      </c>
      <c r="N12" s="94">
        <f t="shared" si="1"/>
        <v>3.3795699939977997E-2</v>
      </c>
      <c r="O12">
        <f t="shared" si="0"/>
        <v>19</v>
      </c>
      <c r="P12">
        <v>16</v>
      </c>
    </row>
    <row r="13" spans="2:17" ht="25.5" x14ac:dyDescent="0.4">
      <c r="B13" s="161" t="s">
        <v>81</v>
      </c>
      <c r="C13" s="162">
        <v>0.17432820739329899</v>
      </c>
      <c r="E13" s="48" t="s">
        <v>25</v>
      </c>
      <c r="F13" s="180">
        <v>3.6202155712928348E-2</v>
      </c>
      <c r="G13">
        <v>1.4101529483015799E-2</v>
      </c>
      <c r="H13">
        <v>3.5353653733550663E-2</v>
      </c>
      <c r="I13">
        <v>4.1866808514364848E-2</v>
      </c>
      <c r="J13">
        <v>2.8549420693890541E-2</v>
      </c>
      <c r="K13" s="49">
        <f t="shared" si="2"/>
        <v>3.3795699939977997E-2</v>
      </c>
      <c r="M13" s="48" t="s">
        <v>26</v>
      </c>
      <c r="N13" s="94">
        <f t="shared" si="1"/>
        <v>3.8423246956620138E-2</v>
      </c>
      <c r="O13">
        <f t="shared" si="0"/>
        <v>14</v>
      </c>
      <c r="P13">
        <v>11</v>
      </c>
    </row>
    <row r="14" spans="2:17" ht="25.5" x14ac:dyDescent="0.4">
      <c r="B14" s="161" t="s">
        <v>75</v>
      </c>
      <c r="C14" s="162">
        <v>0.24634557914724814</v>
      </c>
      <c r="E14" s="48" t="s">
        <v>26</v>
      </c>
      <c r="F14" s="180">
        <v>4.7340989486644981E-2</v>
      </c>
      <c r="G14">
        <v>6.3463480399395991E-2</v>
      </c>
      <c r="H14">
        <v>3.6905190152115061E-2</v>
      </c>
      <c r="I14">
        <v>1.3570709995762886E-2</v>
      </c>
      <c r="J14">
        <v>6.4861685664030208E-2</v>
      </c>
      <c r="K14" s="49">
        <f t="shared" si="2"/>
        <v>3.8423246956620138E-2</v>
      </c>
      <c r="M14" s="48" t="s">
        <v>27</v>
      </c>
      <c r="N14" s="94">
        <f t="shared" si="1"/>
        <v>3.8663674483587609E-2</v>
      </c>
      <c r="O14">
        <f t="shared" si="0"/>
        <v>11</v>
      </c>
      <c r="P14">
        <v>9</v>
      </c>
    </row>
    <row r="15" spans="2:17" ht="25.5" x14ac:dyDescent="0.4">
      <c r="B15" s="161" t="s">
        <v>76</v>
      </c>
      <c r="C15" s="162">
        <v>0.25501868988678511</v>
      </c>
      <c r="E15" s="48" t="s">
        <v>27</v>
      </c>
      <c r="F15" s="180">
        <v>4.488447719773872E-2</v>
      </c>
      <c r="G15">
        <v>5.2558434446051995E-2</v>
      </c>
      <c r="H15">
        <v>5.0980227935992946E-2</v>
      </c>
      <c r="I15">
        <v>1.3570709995762886E-2</v>
      </c>
      <c r="J15">
        <v>1.4715876078149176E-2</v>
      </c>
      <c r="K15" s="49">
        <f t="shared" si="2"/>
        <v>3.8663674483587609E-2</v>
      </c>
      <c r="M15" s="48" t="s">
        <v>28</v>
      </c>
      <c r="N15" s="94">
        <f t="shared" si="1"/>
        <v>4.4185049184931935E-2</v>
      </c>
      <c r="O15">
        <f t="shared" si="0"/>
        <v>8</v>
      </c>
      <c r="P15">
        <v>13</v>
      </c>
    </row>
    <row r="16" spans="2:17" ht="25.5" x14ac:dyDescent="0.4">
      <c r="B16" s="163" t="s">
        <v>82</v>
      </c>
      <c r="C16" s="164">
        <v>7.796194442541958E-2</v>
      </c>
      <c r="E16" s="48" t="s">
        <v>28</v>
      </c>
      <c r="F16" s="180">
        <v>6.0289952957279874E-2</v>
      </c>
      <c r="G16">
        <v>5.2558434446051995E-2</v>
      </c>
      <c r="H16">
        <v>5.5663623418082162E-2</v>
      </c>
      <c r="I16">
        <v>1.3570709995762886E-2</v>
      </c>
      <c r="J16">
        <v>1.4715876078149176E-2</v>
      </c>
      <c r="K16" s="49">
        <f t="shared" si="2"/>
        <v>4.4185049184931935E-2</v>
      </c>
      <c r="M16" s="48" t="s">
        <v>29</v>
      </c>
      <c r="N16" s="94">
        <f t="shared" si="1"/>
        <v>3.0519471601682158E-2</v>
      </c>
      <c r="O16">
        <f t="shared" si="0"/>
        <v>21</v>
      </c>
      <c r="P16">
        <v>24</v>
      </c>
    </row>
    <row r="17" spans="5:16" x14ac:dyDescent="0.4">
      <c r="E17" s="48" t="s">
        <v>29</v>
      </c>
      <c r="F17" s="180">
        <v>3.3950100709573043E-2</v>
      </c>
      <c r="G17">
        <v>9.3399757625699225E-3</v>
      </c>
      <c r="H17">
        <v>2.8260681322158535E-2</v>
      </c>
      <c r="I17">
        <v>4.1866808514364848E-2</v>
      </c>
      <c r="J17">
        <v>3.0455326264648162E-2</v>
      </c>
      <c r="K17" s="49">
        <f t="shared" si="2"/>
        <v>3.0519471601682158E-2</v>
      </c>
      <c r="M17" s="48" t="s">
        <v>40</v>
      </c>
      <c r="N17" s="94">
        <f t="shared" si="1"/>
        <v>2.4236644538493168E-2</v>
      </c>
      <c r="O17">
        <f t="shared" si="0"/>
        <v>24</v>
      </c>
      <c r="P17">
        <v>12</v>
      </c>
    </row>
    <row r="18" spans="5:16" x14ac:dyDescent="0.4">
      <c r="E18" s="48" t="s">
        <v>40</v>
      </c>
      <c r="F18" s="180">
        <v>2.9882289581398703E-2</v>
      </c>
      <c r="G18">
        <v>2.6217868320743565E-2</v>
      </c>
      <c r="H18">
        <v>2.8260681322158535E-2</v>
      </c>
      <c r="I18">
        <v>1.3570709995762886E-2</v>
      </c>
      <c r="J18">
        <v>1.9367182084281374E-2</v>
      </c>
      <c r="K18" s="49">
        <f t="shared" si="2"/>
        <v>2.4236644538493168E-2</v>
      </c>
      <c r="M18" s="48" t="s">
        <v>30</v>
      </c>
      <c r="N18" s="94">
        <f t="shared" si="1"/>
        <v>3.6640640837011552E-2</v>
      </c>
      <c r="O18">
        <f t="shared" si="0"/>
        <v>17</v>
      </c>
      <c r="P18">
        <v>24</v>
      </c>
    </row>
    <row r="19" spans="5:16" x14ac:dyDescent="0.4">
      <c r="E19" s="48" t="s">
        <v>30</v>
      </c>
      <c r="F19" s="180">
        <v>2.8852664273205011E-2</v>
      </c>
      <c r="G19">
        <v>5.2558434446051995E-2</v>
      </c>
      <c r="H19">
        <v>5.5663623418082162E-2</v>
      </c>
      <c r="I19">
        <v>1.3570709995762886E-2</v>
      </c>
      <c r="J19">
        <v>5.9572777504053702E-2</v>
      </c>
      <c r="K19" s="49">
        <f t="shared" si="2"/>
        <v>3.6640640837011552E-2</v>
      </c>
      <c r="M19" s="48" t="s">
        <v>31</v>
      </c>
      <c r="N19" s="94">
        <f t="shared" si="1"/>
        <v>5.1501276717267869E-2</v>
      </c>
      <c r="O19">
        <f t="shared" si="0"/>
        <v>5</v>
      </c>
      <c r="P19">
        <v>17</v>
      </c>
    </row>
    <row r="20" spans="5:16" x14ac:dyDescent="0.4">
      <c r="E20" s="48" t="s">
        <v>31</v>
      </c>
      <c r="F20" s="180">
        <v>3.9157460783874998E-2</v>
      </c>
      <c r="G20">
        <v>4.9977072423319668E-2</v>
      </c>
      <c r="H20">
        <v>3.306304186834718E-2</v>
      </c>
      <c r="I20">
        <v>8.6902909565851519E-2</v>
      </c>
      <c r="J20">
        <v>2.0142180360787174E-2</v>
      </c>
      <c r="K20" s="49">
        <f t="shared" si="2"/>
        <v>5.1501276717267869E-2</v>
      </c>
      <c r="M20" s="48" t="s">
        <v>32</v>
      </c>
      <c r="N20" s="94">
        <f t="shared" si="1"/>
        <v>1.9091934489739195E-2</v>
      </c>
      <c r="O20">
        <f t="shared" si="0"/>
        <v>25</v>
      </c>
      <c r="P20">
        <v>23</v>
      </c>
    </row>
    <row r="21" spans="5:16" x14ac:dyDescent="0.4">
      <c r="E21" s="48" t="s">
        <v>32</v>
      </c>
      <c r="F21" s="180">
        <v>8.3395362661707207E-3</v>
      </c>
      <c r="G21">
        <v>1.4101529483015799E-2</v>
      </c>
      <c r="H21">
        <v>9.7531498248998854E-3</v>
      </c>
      <c r="I21">
        <v>4.1866808514364848E-2</v>
      </c>
      <c r="J21">
        <v>2.8158036924280792E-2</v>
      </c>
      <c r="K21" s="49">
        <f t="shared" si="2"/>
        <v>1.9091934489739195E-2</v>
      </c>
      <c r="M21" s="48" t="s">
        <v>33</v>
      </c>
      <c r="N21" s="94">
        <f t="shared" si="1"/>
        <v>3.6691925415240752E-2</v>
      </c>
      <c r="O21">
        <f t="shared" si="0"/>
        <v>16</v>
      </c>
      <c r="P21">
        <v>17</v>
      </c>
    </row>
    <row r="22" spans="5:16" x14ac:dyDescent="0.4">
      <c r="E22" s="48" t="s">
        <v>33</v>
      </c>
      <c r="F22" s="180">
        <v>2.8852664273205011E-2</v>
      </c>
      <c r="G22">
        <v>9.3399757625699225E-3</v>
      </c>
      <c r="H22">
        <v>5.6119590100905316E-2</v>
      </c>
      <c r="I22">
        <v>4.1866808514364848E-2</v>
      </c>
      <c r="J22">
        <v>2.7038889959773341E-2</v>
      </c>
      <c r="K22" s="49">
        <f t="shared" si="2"/>
        <v>3.6691925415240752E-2</v>
      </c>
      <c r="M22" s="48" t="s">
        <v>34</v>
      </c>
      <c r="N22" s="94">
        <f>K23</f>
        <v>3.8576925108609016E-2</v>
      </c>
      <c r="O22">
        <f t="shared" si="0"/>
        <v>12</v>
      </c>
      <c r="P22">
        <v>21</v>
      </c>
    </row>
    <row r="23" spans="5:16" x14ac:dyDescent="0.4">
      <c r="E23" s="48" t="s">
        <v>34</v>
      </c>
      <c r="F23" s="180">
        <v>5.0028835002748073E-2</v>
      </c>
      <c r="G23">
        <v>1.4101529483015799E-2</v>
      </c>
      <c r="H23">
        <v>4.0152722334170748E-2</v>
      </c>
      <c r="I23">
        <v>4.1866808514364848E-2</v>
      </c>
      <c r="J23">
        <v>1.4715876078149176E-2</v>
      </c>
      <c r="K23" s="49">
        <f t="shared" si="2"/>
        <v>3.8576925108609016E-2</v>
      </c>
      <c r="M23" s="48" t="s">
        <v>35</v>
      </c>
      <c r="N23" s="94">
        <f t="shared" si="1"/>
        <v>3.0074084575484203E-2</v>
      </c>
      <c r="O23">
        <f t="shared" si="0"/>
        <v>22</v>
      </c>
      <c r="P23">
        <v>22</v>
      </c>
    </row>
    <row r="24" spans="5:16" x14ac:dyDescent="0.4">
      <c r="E24" s="48" t="s">
        <v>35</v>
      </c>
      <c r="F24" s="180">
        <v>3.4430854369731194E-2</v>
      </c>
      <c r="G24">
        <v>5.5125674370165474E-2</v>
      </c>
      <c r="H24">
        <v>2.8701871226954008E-2</v>
      </c>
      <c r="I24">
        <v>1.3570709995762886E-2</v>
      </c>
      <c r="J24">
        <v>1.4715876078149176E-2</v>
      </c>
      <c r="K24" s="49">
        <f t="shared" si="2"/>
        <v>3.0074084575484203E-2</v>
      </c>
      <c r="M24" s="48" t="s">
        <v>36</v>
      </c>
      <c r="N24" s="94">
        <f t="shared" si="1"/>
        <v>2.6035421391382152E-2</v>
      </c>
      <c r="O24">
        <f t="shared" si="0"/>
        <v>23</v>
      </c>
      <c r="P24">
        <v>19</v>
      </c>
    </row>
    <row r="25" spans="5:16" x14ac:dyDescent="0.4">
      <c r="E25" s="48" t="s">
        <v>36</v>
      </c>
      <c r="F25" s="180">
        <v>3.0921272114970994E-2</v>
      </c>
      <c r="G25">
        <v>1.4101529483015799E-2</v>
      </c>
      <c r="H25">
        <v>4.0152722334170748E-2</v>
      </c>
      <c r="I25">
        <v>1.3570709995762886E-2</v>
      </c>
      <c r="J25">
        <v>2.6088404580157713E-2</v>
      </c>
      <c r="K25" s="49">
        <f t="shared" si="2"/>
        <v>2.6035421391382152E-2</v>
      </c>
      <c r="M25" s="48" t="s">
        <v>37</v>
      </c>
      <c r="N25" s="94">
        <f t="shared" si="1"/>
        <v>4.1258117347503225E-2</v>
      </c>
      <c r="O25">
        <f t="shared" si="0"/>
        <v>9</v>
      </c>
      <c r="P25">
        <v>14</v>
      </c>
    </row>
    <row r="26" spans="5:16" x14ac:dyDescent="0.4">
      <c r="E26" s="48" t="s">
        <v>37</v>
      </c>
      <c r="F26" s="180">
        <v>5.996458721107252E-2</v>
      </c>
      <c r="G26">
        <v>6.3463480399395991E-2</v>
      </c>
      <c r="H26">
        <v>3.8571567474029109E-2</v>
      </c>
      <c r="I26">
        <v>1.3570709995762886E-2</v>
      </c>
      <c r="J26">
        <v>2.0142180360787174E-2</v>
      </c>
      <c r="K26" s="49">
        <f t="shared" si="2"/>
        <v>4.1258117347503225E-2</v>
      </c>
      <c r="M26" s="48" t="s">
        <v>38</v>
      </c>
      <c r="N26" s="94">
        <f t="shared" si="1"/>
        <v>3.6458087256340393E-2</v>
      </c>
      <c r="O26">
        <f t="shared" si="0"/>
        <v>18</v>
      </c>
      <c r="P26">
        <v>10</v>
      </c>
    </row>
    <row r="27" spans="5:16" x14ac:dyDescent="0.4">
      <c r="E27" s="48" t="s">
        <v>38</v>
      </c>
      <c r="F27" s="180">
        <v>2.9882289581398703E-2</v>
      </c>
      <c r="G27">
        <v>5.2558434446051995E-2</v>
      </c>
      <c r="H27">
        <v>5.69466109504339E-2</v>
      </c>
      <c r="I27">
        <v>1.3570709995762886E-2</v>
      </c>
      <c r="J27">
        <v>2.6088404580157713E-2</v>
      </c>
      <c r="K27" s="49">
        <f t="shared" si="2"/>
        <v>3.6458087256340393E-2</v>
      </c>
      <c r="M27" s="48" t="s">
        <v>39</v>
      </c>
      <c r="N27" s="94">
        <f>K28</f>
        <v>3.8495419287754219E-2</v>
      </c>
      <c r="O27">
        <f t="shared" si="0"/>
        <v>13</v>
      </c>
      <c r="P27">
        <v>20</v>
      </c>
    </row>
    <row r="28" spans="5:16" x14ac:dyDescent="0.4">
      <c r="E28" s="48" t="s">
        <v>39</v>
      </c>
      <c r="F28" s="180">
        <v>3.8650189451183904E-2</v>
      </c>
      <c r="G28">
        <v>5.8665579928910354E-2</v>
      </c>
      <c r="H28">
        <v>4.4300403614900896E-2</v>
      </c>
      <c r="I28">
        <v>1.3570709995762886E-2</v>
      </c>
      <c r="J28">
        <v>0.11349648446046036</v>
      </c>
      <c r="K28" s="49">
        <f>$F$3*F28+$G$3*G28+$H$3*H28+$I$3*I28+$J$3*J28</f>
        <v>3.8495419287754219E-2</v>
      </c>
    </row>
  </sheetData>
  <mergeCells count="1">
    <mergeCell ref="B11:C11"/>
  </mergeCells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AC32E-CC8C-D245-8314-549E797439C5}">
  <dimension ref="B2:AN35"/>
  <sheetViews>
    <sheetView showGridLines="0" topLeftCell="T1" zoomScale="93" workbookViewId="0">
      <selection activeCell="AE4" sqref="AE4:AE28"/>
    </sheetView>
  </sheetViews>
  <sheetFormatPr defaultColWidth="11" defaultRowHeight="18.75" x14ac:dyDescent="0.4"/>
  <sheetData>
    <row r="2" spans="2:40" x14ac:dyDescent="0.4">
      <c r="C2" s="194" t="s">
        <v>0</v>
      </c>
      <c r="D2" s="194"/>
      <c r="E2" s="91"/>
      <c r="G2" s="187" t="s">
        <v>4</v>
      </c>
      <c r="H2" s="187"/>
      <c r="K2" s="187" t="s">
        <v>5</v>
      </c>
      <c r="L2" s="187"/>
      <c r="O2" s="187" t="s">
        <v>62</v>
      </c>
      <c r="P2" s="187"/>
      <c r="S2" s="187" t="s">
        <v>63</v>
      </c>
      <c r="T2" s="187"/>
      <c r="W2" s="187" t="s">
        <v>7</v>
      </c>
      <c r="X2" s="187"/>
      <c r="AA2" s="187" t="s">
        <v>64</v>
      </c>
      <c r="AB2" s="187"/>
      <c r="AE2" s="187" t="s">
        <v>69</v>
      </c>
      <c r="AF2" s="187"/>
    </row>
    <row r="3" spans="2:40" x14ac:dyDescent="0.4">
      <c r="B3" s="38"/>
      <c r="C3" s="69" t="s">
        <v>59</v>
      </c>
      <c r="D3" s="69" t="s">
        <v>68</v>
      </c>
      <c r="E3" s="2"/>
      <c r="F3" s="38" t="s">
        <v>4</v>
      </c>
      <c r="G3" s="69" t="s">
        <v>59</v>
      </c>
      <c r="H3" s="69" t="s">
        <v>68</v>
      </c>
      <c r="J3" s="38" t="s">
        <v>5</v>
      </c>
      <c r="K3" s="69" t="s">
        <v>59</v>
      </c>
      <c r="L3" s="69" t="s">
        <v>68</v>
      </c>
      <c r="N3" t="s">
        <v>61</v>
      </c>
      <c r="O3" s="92" t="s">
        <v>71</v>
      </c>
      <c r="P3" s="92" t="s">
        <v>72</v>
      </c>
      <c r="R3" s="38" t="s">
        <v>63</v>
      </c>
      <c r="S3" s="69" t="s">
        <v>59</v>
      </c>
      <c r="T3" s="69" t="s">
        <v>68</v>
      </c>
      <c r="V3" s="38" t="s">
        <v>7</v>
      </c>
      <c r="W3" s="69" t="s">
        <v>59</v>
      </c>
      <c r="X3" s="69" t="s">
        <v>68</v>
      </c>
      <c r="Z3" s="38" t="s">
        <v>64</v>
      </c>
      <c r="AA3" s="69" t="s">
        <v>59</v>
      </c>
      <c r="AB3" s="69" t="s">
        <v>68</v>
      </c>
      <c r="AE3" s="92" t="s">
        <v>59</v>
      </c>
      <c r="AF3" s="92" t="s">
        <v>68</v>
      </c>
      <c r="AM3" s="187" t="s">
        <v>62</v>
      </c>
      <c r="AN3" s="187"/>
    </row>
    <row r="4" spans="2:40" x14ac:dyDescent="0.4">
      <c r="B4" s="48" t="s">
        <v>18</v>
      </c>
      <c r="C4">
        <v>5</v>
      </c>
      <c r="D4">
        <v>1</v>
      </c>
      <c r="F4" s="48" t="s">
        <v>18</v>
      </c>
      <c r="G4">
        <v>4</v>
      </c>
      <c r="H4">
        <v>1</v>
      </c>
      <c r="J4" s="48" t="s">
        <v>18</v>
      </c>
      <c r="K4">
        <v>4</v>
      </c>
      <c r="L4">
        <v>1</v>
      </c>
      <c r="N4" s="48" t="s">
        <v>18</v>
      </c>
      <c r="O4">
        <v>8</v>
      </c>
      <c r="P4">
        <v>1</v>
      </c>
      <c r="R4" s="48" t="s">
        <v>18</v>
      </c>
      <c r="S4">
        <v>5</v>
      </c>
      <c r="T4">
        <v>1</v>
      </c>
      <c r="V4" s="48" t="s">
        <v>18</v>
      </c>
      <c r="W4">
        <v>8</v>
      </c>
      <c r="X4">
        <v>1</v>
      </c>
      <c r="Z4" s="48" t="s">
        <v>18</v>
      </c>
      <c r="AA4">
        <v>5</v>
      </c>
      <c r="AB4">
        <v>1</v>
      </c>
      <c r="AD4" s="48" t="s">
        <v>18</v>
      </c>
      <c r="AE4">
        <v>6</v>
      </c>
      <c r="AF4">
        <v>1</v>
      </c>
      <c r="AL4" s="112" t="s">
        <v>61</v>
      </c>
      <c r="AM4" s="113" t="s">
        <v>71</v>
      </c>
      <c r="AN4" s="114" t="s">
        <v>72</v>
      </c>
    </row>
    <row r="5" spans="2:40" x14ac:dyDescent="0.4">
      <c r="B5" s="48" t="s">
        <v>19</v>
      </c>
      <c r="C5">
        <v>3</v>
      </c>
      <c r="D5">
        <v>3</v>
      </c>
      <c r="F5" s="48" t="s">
        <v>19</v>
      </c>
      <c r="G5">
        <v>3</v>
      </c>
      <c r="H5">
        <v>3</v>
      </c>
      <c r="J5" s="48" t="s">
        <v>19</v>
      </c>
      <c r="K5">
        <v>3</v>
      </c>
      <c r="L5">
        <v>3</v>
      </c>
      <c r="N5" s="48" t="s">
        <v>19</v>
      </c>
      <c r="O5">
        <v>2</v>
      </c>
      <c r="P5">
        <v>3</v>
      </c>
      <c r="R5" s="48" t="s">
        <v>19</v>
      </c>
      <c r="S5">
        <v>3</v>
      </c>
      <c r="T5">
        <v>3</v>
      </c>
      <c r="V5" s="48" t="s">
        <v>19</v>
      </c>
      <c r="W5">
        <v>2</v>
      </c>
      <c r="X5">
        <v>3</v>
      </c>
      <c r="Z5" s="48" t="s">
        <v>19</v>
      </c>
      <c r="AA5">
        <v>3</v>
      </c>
      <c r="AB5">
        <v>3</v>
      </c>
      <c r="AD5" s="48" t="s">
        <v>19</v>
      </c>
      <c r="AE5">
        <v>3</v>
      </c>
      <c r="AF5">
        <v>3</v>
      </c>
      <c r="AL5" s="108" t="s">
        <v>19</v>
      </c>
      <c r="AM5" s="115"/>
      <c r="AN5" s="116"/>
    </row>
    <row r="6" spans="2:40" x14ac:dyDescent="0.4">
      <c r="B6" s="48" t="s">
        <v>42</v>
      </c>
      <c r="C6">
        <v>4</v>
      </c>
      <c r="D6">
        <v>2</v>
      </c>
      <c r="F6" s="48" t="s">
        <v>42</v>
      </c>
      <c r="G6">
        <v>5</v>
      </c>
      <c r="H6">
        <v>2</v>
      </c>
      <c r="J6" s="48" t="s">
        <v>42</v>
      </c>
      <c r="K6">
        <v>6</v>
      </c>
      <c r="L6">
        <v>2</v>
      </c>
      <c r="N6" s="48" t="s">
        <v>42</v>
      </c>
      <c r="O6">
        <v>5</v>
      </c>
      <c r="P6">
        <v>2</v>
      </c>
      <c r="R6" s="48" t="s">
        <v>42</v>
      </c>
      <c r="S6">
        <v>6</v>
      </c>
      <c r="T6">
        <v>2</v>
      </c>
      <c r="V6" s="48" t="s">
        <v>42</v>
      </c>
      <c r="W6">
        <v>6</v>
      </c>
      <c r="X6">
        <v>2</v>
      </c>
      <c r="Z6" s="48" t="s">
        <v>42</v>
      </c>
      <c r="AA6">
        <v>6</v>
      </c>
      <c r="AB6">
        <v>2</v>
      </c>
      <c r="AD6" s="48" t="s">
        <v>42</v>
      </c>
      <c r="AE6">
        <v>4</v>
      </c>
      <c r="AF6">
        <v>2</v>
      </c>
      <c r="AL6" s="108" t="s">
        <v>18</v>
      </c>
      <c r="AM6" s="115"/>
      <c r="AN6" s="116"/>
    </row>
    <row r="7" spans="2:40" x14ac:dyDescent="0.4">
      <c r="B7" s="48" t="s">
        <v>20</v>
      </c>
      <c r="C7">
        <v>9</v>
      </c>
      <c r="D7">
        <v>4</v>
      </c>
      <c r="F7" s="48" t="s">
        <v>20</v>
      </c>
      <c r="G7">
        <v>10</v>
      </c>
      <c r="H7">
        <v>4</v>
      </c>
      <c r="J7" s="48" t="s">
        <v>20</v>
      </c>
      <c r="K7">
        <v>10</v>
      </c>
      <c r="L7">
        <v>4</v>
      </c>
      <c r="N7" s="48" t="s">
        <v>20</v>
      </c>
      <c r="O7">
        <v>16</v>
      </c>
      <c r="P7">
        <v>4</v>
      </c>
      <c r="R7" s="48" t="s">
        <v>20</v>
      </c>
      <c r="S7">
        <v>18</v>
      </c>
      <c r="T7">
        <v>4</v>
      </c>
      <c r="V7" s="48" t="s">
        <v>20</v>
      </c>
      <c r="W7">
        <v>14</v>
      </c>
      <c r="X7">
        <v>4</v>
      </c>
      <c r="Z7" s="48" t="s">
        <v>20</v>
      </c>
      <c r="AA7">
        <v>16</v>
      </c>
      <c r="AB7">
        <v>4</v>
      </c>
      <c r="AD7" s="48" t="s">
        <v>20</v>
      </c>
      <c r="AE7">
        <v>10</v>
      </c>
      <c r="AF7">
        <v>4</v>
      </c>
      <c r="AL7" s="108" t="s">
        <v>22</v>
      </c>
      <c r="AM7" s="115"/>
      <c r="AN7" s="116"/>
    </row>
    <row r="8" spans="2:40" x14ac:dyDescent="0.4">
      <c r="B8" s="48" t="s">
        <v>21</v>
      </c>
      <c r="C8">
        <v>12</v>
      </c>
      <c r="D8">
        <v>8</v>
      </c>
      <c r="F8" s="48" t="s">
        <v>21</v>
      </c>
      <c r="G8">
        <v>12</v>
      </c>
      <c r="H8">
        <v>8</v>
      </c>
      <c r="J8" s="48" t="s">
        <v>21</v>
      </c>
      <c r="K8">
        <v>11</v>
      </c>
      <c r="L8">
        <v>8</v>
      </c>
      <c r="N8" s="48" t="s">
        <v>21</v>
      </c>
      <c r="O8">
        <v>13</v>
      </c>
      <c r="P8">
        <v>8</v>
      </c>
      <c r="R8" s="48" t="s">
        <v>21</v>
      </c>
      <c r="S8">
        <v>13</v>
      </c>
      <c r="T8">
        <v>8</v>
      </c>
      <c r="V8" s="48" t="s">
        <v>21</v>
      </c>
      <c r="W8">
        <v>12</v>
      </c>
      <c r="X8">
        <v>8</v>
      </c>
      <c r="Z8" s="48" t="s">
        <v>21</v>
      </c>
      <c r="AA8">
        <v>13</v>
      </c>
      <c r="AB8">
        <v>8</v>
      </c>
      <c r="AD8" s="48" t="s">
        <v>21</v>
      </c>
      <c r="AE8">
        <v>15</v>
      </c>
      <c r="AF8">
        <v>8</v>
      </c>
      <c r="AL8" s="108" t="s">
        <v>42</v>
      </c>
      <c r="AM8" s="115"/>
      <c r="AN8" s="116"/>
    </row>
    <row r="9" spans="2:40" x14ac:dyDescent="0.4">
      <c r="B9" s="48" t="s">
        <v>41</v>
      </c>
      <c r="C9">
        <v>2</v>
      </c>
      <c r="D9">
        <v>6</v>
      </c>
      <c r="F9" s="48" t="s">
        <v>41</v>
      </c>
      <c r="G9">
        <v>2</v>
      </c>
      <c r="H9">
        <v>6</v>
      </c>
      <c r="J9" s="48" t="s">
        <v>41</v>
      </c>
      <c r="K9">
        <v>2</v>
      </c>
      <c r="L9">
        <v>6</v>
      </c>
      <c r="N9" s="48" t="s">
        <v>41</v>
      </c>
      <c r="O9">
        <v>3</v>
      </c>
      <c r="P9">
        <v>6</v>
      </c>
      <c r="R9" s="48" t="s">
        <v>41</v>
      </c>
      <c r="S9">
        <v>1</v>
      </c>
      <c r="T9">
        <v>6</v>
      </c>
      <c r="V9" s="48" t="s">
        <v>41</v>
      </c>
      <c r="W9">
        <v>3</v>
      </c>
      <c r="X9">
        <v>6</v>
      </c>
      <c r="Z9" s="48" t="s">
        <v>41</v>
      </c>
      <c r="AA9">
        <v>1</v>
      </c>
      <c r="AB9">
        <v>6</v>
      </c>
      <c r="AD9" s="48" t="s">
        <v>41</v>
      </c>
      <c r="AE9">
        <v>1</v>
      </c>
      <c r="AF9">
        <v>6</v>
      </c>
      <c r="AL9" s="108" t="s">
        <v>21</v>
      </c>
      <c r="AM9" s="115"/>
      <c r="AN9" s="116"/>
    </row>
    <row r="10" spans="2:40" x14ac:dyDescent="0.4">
      <c r="B10" s="48" t="s">
        <v>22</v>
      </c>
      <c r="C10">
        <v>6</v>
      </c>
      <c r="D10">
        <v>7</v>
      </c>
      <c r="F10" s="48" t="s">
        <v>22</v>
      </c>
      <c r="G10">
        <v>7</v>
      </c>
      <c r="H10">
        <v>7</v>
      </c>
      <c r="J10" s="48" t="s">
        <v>22</v>
      </c>
      <c r="K10">
        <v>5</v>
      </c>
      <c r="L10">
        <v>7</v>
      </c>
      <c r="N10" s="48" t="s">
        <v>22</v>
      </c>
      <c r="O10">
        <v>6</v>
      </c>
      <c r="P10">
        <v>7</v>
      </c>
      <c r="R10" s="48" t="s">
        <v>22</v>
      </c>
      <c r="S10">
        <v>7</v>
      </c>
      <c r="T10">
        <v>7</v>
      </c>
      <c r="V10" s="48" t="s">
        <v>22</v>
      </c>
      <c r="W10">
        <v>5</v>
      </c>
      <c r="X10">
        <v>7</v>
      </c>
      <c r="Z10" s="48" t="s">
        <v>22</v>
      </c>
      <c r="AA10">
        <v>7</v>
      </c>
      <c r="AB10">
        <v>7</v>
      </c>
      <c r="AD10" s="48" t="s">
        <v>22</v>
      </c>
      <c r="AE10">
        <v>7</v>
      </c>
      <c r="AF10">
        <v>7</v>
      </c>
      <c r="AL10" s="108" t="s">
        <v>41</v>
      </c>
      <c r="AM10" s="115"/>
      <c r="AN10" s="116"/>
    </row>
    <row r="11" spans="2:40" x14ac:dyDescent="0.4">
      <c r="B11" s="48" t="s">
        <v>23</v>
      </c>
      <c r="C11">
        <v>1</v>
      </c>
      <c r="D11">
        <v>5</v>
      </c>
      <c r="F11" s="48" t="s">
        <v>23</v>
      </c>
      <c r="G11">
        <v>1</v>
      </c>
      <c r="H11">
        <v>5</v>
      </c>
      <c r="J11" s="48" t="s">
        <v>23</v>
      </c>
      <c r="K11">
        <v>1</v>
      </c>
      <c r="L11">
        <v>5</v>
      </c>
      <c r="N11" s="48" t="s">
        <v>23</v>
      </c>
      <c r="O11">
        <v>1</v>
      </c>
      <c r="P11">
        <v>5</v>
      </c>
      <c r="R11" s="48" t="s">
        <v>23</v>
      </c>
      <c r="S11">
        <v>2</v>
      </c>
      <c r="T11">
        <v>5</v>
      </c>
      <c r="V11" s="48" t="s">
        <v>23</v>
      </c>
      <c r="W11">
        <v>1</v>
      </c>
      <c r="X11">
        <v>5</v>
      </c>
      <c r="Z11" s="48" t="s">
        <v>23</v>
      </c>
      <c r="AA11">
        <v>2</v>
      </c>
      <c r="AB11">
        <v>5</v>
      </c>
      <c r="AD11" s="48" t="s">
        <v>23</v>
      </c>
      <c r="AE11">
        <v>2</v>
      </c>
      <c r="AF11">
        <v>5</v>
      </c>
      <c r="AL11" s="108" t="s">
        <v>23</v>
      </c>
      <c r="AM11" s="115"/>
      <c r="AN11" s="116"/>
    </row>
    <row r="12" spans="2:40" x14ac:dyDescent="0.4">
      <c r="B12" s="48" t="s">
        <v>24</v>
      </c>
      <c r="C12">
        <v>21</v>
      </c>
      <c r="D12">
        <v>15</v>
      </c>
      <c r="F12" s="48" t="s">
        <v>24</v>
      </c>
      <c r="G12">
        <v>20</v>
      </c>
      <c r="H12">
        <v>15</v>
      </c>
      <c r="J12" s="48" t="s">
        <v>24</v>
      </c>
      <c r="K12">
        <v>22</v>
      </c>
      <c r="L12">
        <v>15</v>
      </c>
      <c r="N12" s="48" t="s">
        <v>24</v>
      </c>
      <c r="O12">
        <v>19</v>
      </c>
      <c r="P12">
        <v>15</v>
      </c>
      <c r="R12" s="48" t="s">
        <v>24</v>
      </c>
      <c r="S12">
        <v>16</v>
      </c>
      <c r="T12">
        <v>15</v>
      </c>
      <c r="V12" s="48" t="s">
        <v>24</v>
      </c>
      <c r="W12">
        <v>21</v>
      </c>
      <c r="X12">
        <v>15</v>
      </c>
      <c r="Z12" s="48" t="s">
        <v>24</v>
      </c>
      <c r="AA12">
        <v>17</v>
      </c>
      <c r="AB12">
        <v>15</v>
      </c>
      <c r="AD12" s="48" t="s">
        <v>24</v>
      </c>
      <c r="AE12">
        <v>20</v>
      </c>
      <c r="AF12">
        <v>15</v>
      </c>
      <c r="AL12" s="108" t="s">
        <v>26</v>
      </c>
      <c r="AM12" s="115"/>
      <c r="AN12" s="116"/>
    </row>
    <row r="13" spans="2:40" x14ac:dyDescent="0.4">
      <c r="B13" s="48" t="s">
        <v>25</v>
      </c>
      <c r="C13">
        <v>18</v>
      </c>
      <c r="D13">
        <v>16</v>
      </c>
      <c r="F13" s="48" t="s">
        <v>25</v>
      </c>
      <c r="G13">
        <v>19</v>
      </c>
      <c r="H13">
        <v>16</v>
      </c>
      <c r="J13" s="48" t="s">
        <v>25</v>
      </c>
      <c r="K13">
        <v>19</v>
      </c>
      <c r="L13">
        <v>16</v>
      </c>
      <c r="N13" s="48" t="s">
        <v>25</v>
      </c>
      <c r="O13">
        <v>20</v>
      </c>
      <c r="P13">
        <v>16</v>
      </c>
      <c r="R13" s="48" t="s">
        <v>25</v>
      </c>
      <c r="S13">
        <v>21</v>
      </c>
      <c r="T13">
        <v>16</v>
      </c>
      <c r="V13" s="48" t="s">
        <v>25</v>
      </c>
      <c r="W13">
        <v>19</v>
      </c>
      <c r="X13">
        <v>16</v>
      </c>
      <c r="Z13" s="48" t="s">
        <v>25</v>
      </c>
      <c r="AA13">
        <v>21</v>
      </c>
      <c r="AB13">
        <v>16</v>
      </c>
      <c r="AD13" s="48" t="s">
        <v>25</v>
      </c>
      <c r="AE13">
        <v>19</v>
      </c>
      <c r="AF13">
        <v>16</v>
      </c>
      <c r="AL13" s="108" t="s">
        <v>28</v>
      </c>
      <c r="AM13" s="115"/>
      <c r="AN13" s="116"/>
    </row>
    <row r="14" spans="2:40" x14ac:dyDescent="0.4">
      <c r="B14" s="48" t="s">
        <v>26</v>
      </c>
      <c r="C14">
        <v>16</v>
      </c>
      <c r="D14">
        <v>11</v>
      </c>
      <c r="F14" s="48" t="s">
        <v>26</v>
      </c>
      <c r="G14">
        <v>11</v>
      </c>
      <c r="H14">
        <v>11</v>
      </c>
      <c r="J14" s="48" t="s">
        <v>26</v>
      </c>
      <c r="K14">
        <v>12</v>
      </c>
      <c r="L14">
        <v>11</v>
      </c>
      <c r="N14" s="48" t="s">
        <v>26</v>
      </c>
      <c r="O14">
        <v>11</v>
      </c>
      <c r="P14">
        <v>11</v>
      </c>
      <c r="R14" s="48" t="s">
        <v>26</v>
      </c>
      <c r="S14">
        <v>11</v>
      </c>
      <c r="T14">
        <v>11</v>
      </c>
      <c r="V14" s="48" t="s">
        <v>26</v>
      </c>
      <c r="W14">
        <v>11</v>
      </c>
      <c r="X14">
        <v>11</v>
      </c>
      <c r="Z14" s="48" t="s">
        <v>26</v>
      </c>
      <c r="AA14">
        <v>10</v>
      </c>
      <c r="AB14">
        <v>11</v>
      </c>
      <c r="AD14" s="48" t="s">
        <v>26</v>
      </c>
      <c r="AE14">
        <v>14</v>
      </c>
      <c r="AF14">
        <v>11</v>
      </c>
      <c r="AL14" s="108" t="s">
        <v>27</v>
      </c>
      <c r="AM14" s="115"/>
      <c r="AN14" s="116"/>
    </row>
    <row r="15" spans="2:40" x14ac:dyDescent="0.4">
      <c r="B15" s="48" t="s">
        <v>27</v>
      </c>
      <c r="C15">
        <v>15</v>
      </c>
      <c r="D15">
        <v>9</v>
      </c>
      <c r="F15" s="48" t="s">
        <v>27</v>
      </c>
      <c r="G15">
        <v>13</v>
      </c>
      <c r="H15">
        <v>9</v>
      </c>
      <c r="J15" s="48" t="s">
        <v>27</v>
      </c>
      <c r="K15">
        <v>15</v>
      </c>
      <c r="L15">
        <v>9</v>
      </c>
      <c r="N15" s="48" t="s">
        <v>27</v>
      </c>
      <c r="O15">
        <v>10</v>
      </c>
      <c r="P15">
        <v>9</v>
      </c>
      <c r="R15" s="48" t="s">
        <v>27</v>
      </c>
      <c r="S15">
        <v>12</v>
      </c>
      <c r="T15">
        <v>9</v>
      </c>
      <c r="V15" s="48" t="s">
        <v>27</v>
      </c>
      <c r="W15">
        <v>10</v>
      </c>
      <c r="X15">
        <v>9</v>
      </c>
      <c r="Z15" s="48" t="s">
        <v>27</v>
      </c>
      <c r="AA15">
        <v>12</v>
      </c>
      <c r="AB15">
        <v>9</v>
      </c>
      <c r="AD15" s="48" t="s">
        <v>27</v>
      </c>
      <c r="AE15">
        <v>11</v>
      </c>
      <c r="AF15">
        <v>9</v>
      </c>
      <c r="AL15" s="108" t="s">
        <v>31</v>
      </c>
      <c r="AM15" s="115"/>
      <c r="AN15" s="116"/>
    </row>
    <row r="16" spans="2:40" x14ac:dyDescent="0.4">
      <c r="B16" s="48" t="s">
        <v>28</v>
      </c>
      <c r="C16">
        <v>8</v>
      </c>
      <c r="D16">
        <v>13</v>
      </c>
      <c r="F16" s="48" t="s">
        <v>28</v>
      </c>
      <c r="G16">
        <v>8</v>
      </c>
      <c r="H16">
        <v>13</v>
      </c>
      <c r="J16" s="48" t="s">
        <v>28</v>
      </c>
      <c r="K16">
        <v>8</v>
      </c>
      <c r="L16">
        <v>13</v>
      </c>
      <c r="N16" s="48" t="s">
        <v>28</v>
      </c>
      <c r="O16">
        <v>4</v>
      </c>
      <c r="P16">
        <v>13</v>
      </c>
      <c r="R16" s="48" t="s">
        <v>28</v>
      </c>
      <c r="S16">
        <v>8</v>
      </c>
      <c r="T16">
        <v>13</v>
      </c>
      <c r="V16" s="48" t="s">
        <v>28</v>
      </c>
      <c r="W16">
        <v>4</v>
      </c>
      <c r="X16">
        <v>13</v>
      </c>
      <c r="Z16" s="48" t="s">
        <v>28</v>
      </c>
      <c r="AA16">
        <v>8</v>
      </c>
      <c r="AB16">
        <v>13</v>
      </c>
      <c r="AD16" s="48" t="s">
        <v>28</v>
      </c>
      <c r="AE16">
        <v>8</v>
      </c>
      <c r="AF16">
        <v>13</v>
      </c>
      <c r="AL16" s="108" t="s">
        <v>24</v>
      </c>
      <c r="AM16" s="115"/>
      <c r="AN16" s="116"/>
    </row>
    <row r="17" spans="2:40" x14ac:dyDescent="0.4">
      <c r="B17" s="48" t="s">
        <v>29</v>
      </c>
      <c r="C17">
        <v>20</v>
      </c>
      <c r="D17">
        <v>24</v>
      </c>
      <c r="F17" s="48" t="s">
        <v>29</v>
      </c>
      <c r="G17">
        <v>22</v>
      </c>
      <c r="H17">
        <v>24</v>
      </c>
      <c r="J17" s="48" t="s">
        <v>29</v>
      </c>
      <c r="K17">
        <v>20</v>
      </c>
      <c r="L17">
        <v>24</v>
      </c>
      <c r="N17" s="48" t="s">
        <v>29</v>
      </c>
      <c r="O17">
        <v>22</v>
      </c>
      <c r="P17">
        <v>24</v>
      </c>
      <c r="R17" s="48" t="s">
        <v>29</v>
      </c>
      <c r="S17">
        <v>22</v>
      </c>
      <c r="T17">
        <v>24</v>
      </c>
      <c r="V17" s="48" t="s">
        <v>29</v>
      </c>
      <c r="W17">
        <v>22</v>
      </c>
      <c r="X17">
        <v>24</v>
      </c>
      <c r="Z17" s="48" t="s">
        <v>29</v>
      </c>
      <c r="AA17">
        <v>22</v>
      </c>
      <c r="AB17">
        <v>24</v>
      </c>
      <c r="AD17" s="48" t="s">
        <v>29</v>
      </c>
      <c r="AE17">
        <v>21</v>
      </c>
      <c r="AF17">
        <v>24</v>
      </c>
      <c r="AL17" s="108" t="s">
        <v>30</v>
      </c>
      <c r="AM17" s="115"/>
      <c r="AN17" s="116"/>
    </row>
    <row r="18" spans="2:40" x14ac:dyDescent="0.4">
      <c r="B18" s="48" t="s">
        <v>40</v>
      </c>
      <c r="C18">
        <v>24</v>
      </c>
      <c r="D18">
        <v>12</v>
      </c>
      <c r="F18" s="48" t="s">
        <v>40</v>
      </c>
      <c r="G18">
        <v>24</v>
      </c>
      <c r="H18">
        <v>12</v>
      </c>
      <c r="J18" s="48" t="s">
        <v>40</v>
      </c>
      <c r="K18">
        <v>24</v>
      </c>
      <c r="L18">
        <v>12</v>
      </c>
      <c r="N18" s="48" t="s">
        <v>40</v>
      </c>
      <c r="O18">
        <v>24</v>
      </c>
      <c r="P18">
        <v>12</v>
      </c>
      <c r="R18" s="48" t="s">
        <v>40</v>
      </c>
      <c r="S18">
        <v>24</v>
      </c>
      <c r="T18">
        <v>12</v>
      </c>
      <c r="V18" s="48" t="s">
        <v>40</v>
      </c>
      <c r="W18">
        <v>24</v>
      </c>
      <c r="X18">
        <v>12</v>
      </c>
      <c r="Z18" s="48" t="s">
        <v>40</v>
      </c>
      <c r="AA18">
        <v>24</v>
      </c>
      <c r="AB18">
        <v>12</v>
      </c>
      <c r="AD18" s="48" t="s">
        <v>40</v>
      </c>
      <c r="AE18">
        <v>24</v>
      </c>
      <c r="AF18">
        <v>12</v>
      </c>
      <c r="AL18" s="108" t="s">
        <v>20</v>
      </c>
      <c r="AM18" s="115"/>
      <c r="AN18" s="116"/>
    </row>
    <row r="19" spans="2:40" x14ac:dyDescent="0.4">
      <c r="B19" s="48" t="s">
        <v>30</v>
      </c>
      <c r="C19">
        <v>17</v>
      </c>
      <c r="D19">
        <v>24</v>
      </c>
      <c r="F19" s="48" t="s">
        <v>30</v>
      </c>
      <c r="G19">
        <v>16</v>
      </c>
      <c r="H19">
        <v>24</v>
      </c>
      <c r="J19" s="48" t="s">
        <v>30</v>
      </c>
      <c r="K19">
        <v>16</v>
      </c>
      <c r="L19">
        <v>24</v>
      </c>
      <c r="N19" s="48" t="s">
        <v>30</v>
      </c>
      <c r="O19">
        <v>15</v>
      </c>
      <c r="P19">
        <v>24</v>
      </c>
      <c r="R19" s="48" t="s">
        <v>30</v>
      </c>
      <c r="S19">
        <v>14</v>
      </c>
      <c r="T19">
        <v>24</v>
      </c>
      <c r="V19" s="48" t="s">
        <v>30</v>
      </c>
      <c r="W19">
        <v>16</v>
      </c>
      <c r="X19">
        <v>24</v>
      </c>
      <c r="Z19" s="48" t="s">
        <v>30</v>
      </c>
      <c r="AA19">
        <v>14</v>
      </c>
      <c r="AB19">
        <v>24</v>
      </c>
      <c r="AD19" s="48" t="s">
        <v>30</v>
      </c>
      <c r="AE19">
        <v>17</v>
      </c>
      <c r="AF19">
        <v>24</v>
      </c>
      <c r="AL19" s="108" t="s">
        <v>36</v>
      </c>
      <c r="AM19" s="115"/>
      <c r="AN19" s="116"/>
    </row>
    <row r="20" spans="2:40" x14ac:dyDescent="0.4">
      <c r="B20" s="48" t="s">
        <v>31</v>
      </c>
      <c r="C20">
        <v>7</v>
      </c>
      <c r="D20">
        <v>17</v>
      </c>
      <c r="F20" s="48" t="s">
        <v>31</v>
      </c>
      <c r="G20">
        <v>6</v>
      </c>
      <c r="H20">
        <v>17</v>
      </c>
      <c r="J20" s="48" t="s">
        <v>31</v>
      </c>
      <c r="K20">
        <v>7</v>
      </c>
      <c r="L20">
        <v>17</v>
      </c>
      <c r="N20" s="48" t="s">
        <v>31</v>
      </c>
      <c r="O20">
        <v>7</v>
      </c>
      <c r="P20">
        <v>17</v>
      </c>
      <c r="R20" s="48" t="s">
        <v>31</v>
      </c>
      <c r="S20">
        <v>4</v>
      </c>
      <c r="T20">
        <v>17</v>
      </c>
      <c r="V20" s="48" t="s">
        <v>31</v>
      </c>
      <c r="W20">
        <v>7</v>
      </c>
      <c r="X20">
        <v>17</v>
      </c>
      <c r="Z20" s="48" t="s">
        <v>31</v>
      </c>
      <c r="AA20">
        <v>4</v>
      </c>
      <c r="AB20">
        <v>17</v>
      </c>
      <c r="AD20" s="48" t="s">
        <v>31</v>
      </c>
      <c r="AE20">
        <v>5</v>
      </c>
      <c r="AF20">
        <v>17</v>
      </c>
      <c r="AL20" s="108" t="s">
        <v>37</v>
      </c>
      <c r="AM20" s="115"/>
      <c r="AN20" s="116"/>
    </row>
    <row r="21" spans="2:40" x14ac:dyDescent="0.4">
      <c r="B21" s="48" t="s">
        <v>32</v>
      </c>
      <c r="C21">
        <v>25</v>
      </c>
      <c r="D21">
        <v>23</v>
      </c>
      <c r="F21" s="48" t="s">
        <v>32</v>
      </c>
      <c r="G21">
        <v>25</v>
      </c>
      <c r="H21">
        <v>23</v>
      </c>
      <c r="J21" s="48" t="s">
        <v>32</v>
      </c>
      <c r="K21">
        <v>25</v>
      </c>
      <c r="L21">
        <v>23</v>
      </c>
      <c r="N21" s="48" t="s">
        <v>32</v>
      </c>
      <c r="O21">
        <v>25</v>
      </c>
      <c r="P21">
        <v>23</v>
      </c>
      <c r="R21" s="48" t="s">
        <v>32</v>
      </c>
      <c r="S21">
        <v>25</v>
      </c>
      <c r="T21">
        <v>23</v>
      </c>
      <c r="V21" s="48" t="s">
        <v>32</v>
      </c>
      <c r="W21">
        <v>25</v>
      </c>
      <c r="X21">
        <v>23</v>
      </c>
      <c r="Z21" s="48" t="s">
        <v>32</v>
      </c>
      <c r="AA21">
        <v>25</v>
      </c>
      <c r="AB21">
        <v>23</v>
      </c>
      <c r="AD21" s="48" t="s">
        <v>32</v>
      </c>
      <c r="AE21">
        <v>25</v>
      </c>
      <c r="AF21">
        <v>23</v>
      </c>
      <c r="AL21" s="108" t="s">
        <v>33</v>
      </c>
      <c r="AM21" s="115"/>
      <c r="AN21" s="116"/>
    </row>
    <row r="22" spans="2:40" x14ac:dyDescent="0.4">
      <c r="B22" s="48" t="s">
        <v>33</v>
      </c>
      <c r="C22">
        <v>14</v>
      </c>
      <c r="D22">
        <v>17</v>
      </c>
      <c r="F22" s="48" t="s">
        <v>33</v>
      </c>
      <c r="G22">
        <v>18</v>
      </c>
      <c r="H22">
        <v>17</v>
      </c>
      <c r="J22" s="48" t="s">
        <v>33</v>
      </c>
      <c r="K22">
        <v>17</v>
      </c>
      <c r="L22">
        <v>17</v>
      </c>
      <c r="N22" s="48" t="s">
        <v>33</v>
      </c>
      <c r="O22">
        <v>18</v>
      </c>
      <c r="P22">
        <v>17</v>
      </c>
      <c r="R22" s="48" t="s">
        <v>33</v>
      </c>
      <c r="S22">
        <v>19</v>
      </c>
      <c r="T22">
        <v>17</v>
      </c>
      <c r="V22" s="48" t="s">
        <v>33</v>
      </c>
      <c r="W22">
        <v>18</v>
      </c>
      <c r="X22">
        <v>17</v>
      </c>
      <c r="Z22" s="48" t="s">
        <v>33</v>
      </c>
      <c r="AA22">
        <v>19</v>
      </c>
      <c r="AB22">
        <v>17</v>
      </c>
      <c r="AD22" s="48" t="s">
        <v>33</v>
      </c>
      <c r="AE22">
        <v>16</v>
      </c>
      <c r="AF22">
        <v>17</v>
      </c>
      <c r="AL22" s="108" t="s">
        <v>34</v>
      </c>
      <c r="AM22" s="115"/>
      <c r="AN22" s="116"/>
    </row>
    <row r="23" spans="2:40" x14ac:dyDescent="0.4">
      <c r="B23" s="48" t="s">
        <v>34</v>
      </c>
      <c r="C23">
        <v>10</v>
      </c>
      <c r="D23">
        <v>21</v>
      </c>
      <c r="F23" s="48" t="s">
        <v>34</v>
      </c>
      <c r="G23">
        <v>15</v>
      </c>
      <c r="H23">
        <v>21</v>
      </c>
      <c r="J23" s="48" t="s">
        <v>34</v>
      </c>
      <c r="K23">
        <v>14</v>
      </c>
      <c r="L23">
        <v>21</v>
      </c>
      <c r="N23" s="48" t="s">
        <v>34</v>
      </c>
      <c r="O23">
        <v>17</v>
      </c>
      <c r="P23">
        <v>21</v>
      </c>
      <c r="R23" s="48" t="s">
        <v>34</v>
      </c>
      <c r="S23">
        <v>17</v>
      </c>
      <c r="T23">
        <v>21</v>
      </c>
      <c r="V23" s="48" t="s">
        <v>34</v>
      </c>
      <c r="W23">
        <v>17</v>
      </c>
      <c r="X23">
        <v>21</v>
      </c>
      <c r="Z23" s="48" t="s">
        <v>34</v>
      </c>
      <c r="AA23">
        <v>18</v>
      </c>
      <c r="AB23">
        <v>21</v>
      </c>
      <c r="AD23" s="48" t="s">
        <v>34</v>
      </c>
      <c r="AE23">
        <v>12</v>
      </c>
      <c r="AF23">
        <v>21</v>
      </c>
      <c r="AL23" s="108" t="s">
        <v>25</v>
      </c>
      <c r="AM23" s="115"/>
      <c r="AN23" s="116"/>
    </row>
    <row r="24" spans="2:40" x14ac:dyDescent="0.4">
      <c r="B24" s="48" t="s">
        <v>35</v>
      </c>
      <c r="C24">
        <v>23</v>
      </c>
      <c r="D24">
        <v>22</v>
      </c>
      <c r="F24" s="48" t="s">
        <v>35</v>
      </c>
      <c r="G24">
        <v>21</v>
      </c>
      <c r="H24">
        <v>22</v>
      </c>
      <c r="J24" s="48" t="s">
        <v>35</v>
      </c>
      <c r="K24">
        <v>21</v>
      </c>
      <c r="L24">
        <v>22</v>
      </c>
      <c r="N24" s="48" t="s">
        <v>35</v>
      </c>
      <c r="O24">
        <v>21</v>
      </c>
      <c r="P24">
        <v>22</v>
      </c>
      <c r="R24" s="48" t="s">
        <v>35</v>
      </c>
      <c r="S24">
        <v>20</v>
      </c>
      <c r="T24">
        <v>22</v>
      </c>
      <c r="V24" s="48" t="s">
        <v>35</v>
      </c>
      <c r="W24">
        <v>20</v>
      </c>
      <c r="X24">
        <v>22</v>
      </c>
      <c r="Z24" s="48" t="s">
        <v>35</v>
      </c>
      <c r="AA24">
        <v>20</v>
      </c>
      <c r="AB24">
        <v>22</v>
      </c>
      <c r="AD24" s="48" t="s">
        <v>35</v>
      </c>
      <c r="AE24">
        <v>22</v>
      </c>
      <c r="AF24">
        <v>22</v>
      </c>
      <c r="AL24" s="108" t="s">
        <v>38</v>
      </c>
      <c r="AM24" s="115"/>
      <c r="AN24" s="116"/>
    </row>
    <row r="25" spans="2:40" x14ac:dyDescent="0.4">
      <c r="B25" s="48" t="s">
        <v>36</v>
      </c>
      <c r="C25">
        <v>22</v>
      </c>
      <c r="D25">
        <v>19</v>
      </c>
      <c r="F25" s="48" t="s">
        <v>36</v>
      </c>
      <c r="G25">
        <v>23</v>
      </c>
      <c r="H25">
        <v>19</v>
      </c>
      <c r="J25" s="48" t="s">
        <v>36</v>
      </c>
      <c r="K25">
        <v>23</v>
      </c>
      <c r="L25">
        <v>19</v>
      </c>
      <c r="N25" s="48" t="s">
        <v>36</v>
      </c>
      <c r="O25">
        <v>23</v>
      </c>
      <c r="P25">
        <v>19</v>
      </c>
      <c r="R25" s="48" t="s">
        <v>36</v>
      </c>
      <c r="S25">
        <v>23</v>
      </c>
      <c r="T25">
        <v>19</v>
      </c>
      <c r="V25" s="48" t="s">
        <v>36</v>
      </c>
      <c r="W25">
        <v>23</v>
      </c>
      <c r="X25">
        <v>19</v>
      </c>
      <c r="Z25" s="48" t="s">
        <v>36</v>
      </c>
      <c r="AA25">
        <v>23</v>
      </c>
      <c r="AB25">
        <v>19</v>
      </c>
      <c r="AD25" s="48" t="s">
        <v>36</v>
      </c>
      <c r="AE25">
        <v>23</v>
      </c>
      <c r="AF25">
        <v>19</v>
      </c>
      <c r="AL25" s="108" t="s">
        <v>29</v>
      </c>
      <c r="AM25" s="115"/>
      <c r="AN25" s="116"/>
    </row>
    <row r="26" spans="2:40" x14ac:dyDescent="0.4">
      <c r="B26" s="48" t="s">
        <v>37</v>
      </c>
      <c r="C26">
        <v>11</v>
      </c>
      <c r="D26">
        <v>14</v>
      </c>
      <c r="F26" s="48" t="s">
        <v>37</v>
      </c>
      <c r="G26">
        <v>9</v>
      </c>
      <c r="H26">
        <v>14</v>
      </c>
      <c r="J26" s="48" t="s">
        <v>37</v>
      </c>
      <c r="K26">
        <v>9</v>
      </c>
      <c r="L26">
        <v>14</v>
      </c>
      <c r="N26" s="48" t="s">
        <v>37</v>
      </c>
      <c r="O26">
        <v>9</v>
      </c>
      <c r="P26">
        <v>14</v>
      </c>
      <c r="R26" s="48" t="s">
        <v>37</v>
      </c>
      <c r="S26">
        <v>9</v>
      </c>
      <c r="T26">
        <v>14</v>
      </c>
      <c r="V26" s="48" t="s">
        <v>37</v>
      </c>
      <c r="W26">
        <v>9</v>
      </c>
      <c r="X26">
        <v>14</v>
      </c>
      <c r="Z26" s="48" t="s">
        <v>37</v>
      </c>
      <c r="AA26">
        <v>9</v>
      </c>
      <c r="AB26">
        <v>14</v>
      </c>
      <c r="AD26" s="48" t="s">
        <v>37</v>
      </c>
      <c r="AE26">
        <v>9</v>
      </c>
      <c r="AF26">
        <v>14</v>
      </c>
      <c r="AL26" s="108" t="s">
        <v>39</v>
      </c>
      <c r="AM26" s="115"/>
      <c r="AN26" s="116"/>
    </row>
    <row r="27" spans="2:40" x14ac:dyDescent="0.4">
      <c r="B27" s="48" t="s">
        <v>38</v>
      </c>
      <c r="C27">
        <v>19</v>
      </c>
      <c r="D27">
        <v>10</v>
      </c>
      <c r="F27" s="48" t="s">
        <v>38</v>
      </c>
      <c r="G27">
        <v>17</v>
      </c>
      <c r="H27">
        <v>10</v>
      </c>
      <c r="J27" s="48" t="s">
        <v>38</v>
      </c>
      <c r="K27">
        <v>18</v>
      </c>
      <c r="L27">
        <v>10</v>
      </c>
      <c r="N27" s="48" t="s">
        <v>38</v>
      </c>
      <c r="O27">
        <v>14</v>
      </c>
      <c r="P27">
        <v>10</v>
      </c>
      <c r="R27" s="48" t="s">
        <v>38</v>
      </c>
      <c r="S27">
        <v>15</v>
      </c>
      <c r="T27">
        <v>10</v>
      </c>
      <c r="V27" s="48" t="s">
        <v>38</v>
      </c>
      <c r="W27">
        <v>15</v>
      </c>
      <c r="X27">
        <v>10</v>
      </c>
      <c r="Z27" s="48" t="s">
        <v>38</v>
      </c>
      <c r="AA27">
        <v>15</v>
      </c>
      <c r="AB27">
        <v>10</v>
      </c>
      <c r="AD27" s="48" t="s">
        <v>38</v>
      </c>
      <c r="AE27">
        <v>18</v>
      </c>
      <c r="AF27">
        <v>10</v>
      </c>
      <c r="AL27" s="108" t="s">
        <v>32</v>
      </c>
      <c r="AM27" s="115"/>
      <c r="AN27" s="116"/>
    </row>
    <row r="28" spans="2:40" x14ac:dyDescent="0.4">
      <c r="B28" s="48" t="s">
        <v>39</v>
      </c>
      <c r="C28">
        <v>13</v>
      </c>
      <c r="D28">
        <v>20</v>
      </c>
      <c r="F28" s="48" t="s">
        <v>39</v>
      </c>
      <c r="G28">
        <v>14</v>
      </c>
      <c r="H28">
        <v>20</v>
      </c>
      <c r="J28" s="48" t="s">
        <v>39</v>
      </c>
      <c r="K28">
        <v>13</v>
      </c>
      <c r="L28">
        <v>20</v>
      </c>
      <c r="N28" s="48" t="s">
        <v>39</v>
      </c>
      <c r="O28">
        <v>12</v>
      </c>
      <c r="P28">
        <v>20</v>
      </c>
      <c r="R28" s="48" t="s">
        <v>39</v>
      </c>
      <c r="S28">
        <v>10</v>
      </c>
      <c r="T28">
        <v>20</v>
      </c>
      <c r="V28" s="48" t="s">
        <v>39</v>
      </c>
      <c r="W28">
        <v>13</v>
      </c>
      <c r="X28">
        <v>20</v>
      </c>
      <c r="Z28" s="48" t="s">
        <v>39</v>
      </c>
      <c r="AA28">
        <v>11</v>
      </c>
      <c r="AB28">
        <v>20</v>
      </c>
      <c r="AD28" s="48" t="s">
        <v>39</v>
      </c>
      <c r="AE28">
        <v>13</v>
      </c>
      <c r="AF28">
        <v>20</v>
      </c>
      <c r="AL28" s="108" t="s">
        <v>40</v>
      </c>
      <c r="AM28" s="115"/>
      <c r="AN28" s="116"/>
    </row>
    <row r="29" spans="2:40" x14ac:dyDescent="0.4">
      <c r="B29" s="93" t="s">
        <v>70</v>
      </c>
      <c r="C29">
        <f>CORREL(C4:C28,D4:D28)</f>
        <v>0.68389686826036866</v>
      </c>
      <c r="F29" s="93" t="s">
        <v>70</v>
      </c>
      <c r="G29">
        <f>CORREL(G4:G28,H4:H28)</f>
        <v>0.7360848980706699</v>
      </c>
      <c r="J29" s="93" t="s">
        <v>70</v>
      </c>
      <c r="K29">
        <f>CORREL(K4:K28,L4:L28)</f>
        <v>0.70492786534810192</v>
      </c>
      <c r="N29" s="93" t="s">
        <v>70</v>
      </c>
      <c r="O29">
        <f>CORREL(O4:O28,P4:P28)</f>
        <v>0.67299190680746956</v>
      </c>
      <c r="R29" s="93" t="s">
        <v>70</v>
      </c>
      <c r="S29">
        <f>CORREL(S4:S28,T4:T28)</f>
        <v>0.62703528354168192</v>
      </c>
      <c r="V29" s="93" t="s">
        <v>70</v>
      </c>
      <c r="W29">
        <f>CORREL(W4:W28,X4:X28)</f>
        <v>0.69246505225907451</v>
      </c>
      <c r="Z29" s="93" t="s">
        <v>70</v>
      </c>
      <c r="AA29">
        <f>CORREL(AA4:AA28,AB4:AB28)</f>
        <v>0.65585553881005709</v>
      </c>
      <c r="AD29" s="93" t="s">
        <v>70</v>
      </c>
      <c r="AE29">
        <f>CORREL(AE4:AE28,AF4:AF28)</f>
        <v>0.68623364571456114</v>
      </c>
      <c r="AL29" s="108" t="s">
        <v>35</v>
      </c>
      <c r="AM29" s="115"/>
      <c r="AN29" s="116"/>
    </row>
    <row r="30" spans="2:40" x14ac:dyDescent="0.4">
      <c r="AL30" s="109" t="s">
        <v>70</v>
      </c>
      <c r="AM30" s="110">
        <v>0.75322126606808237</v>
      </c>
      <c r="AN30" s="111"/>
    </row>
    <row r="33" spans="28:36" x14ac:dyDescent="0.4">
      <c r="AC33" s="195" t="s">
        <v>70</v>
      </c>
      <c r="AD33" s="196"/>
      <c r="AE33" s="196"/>
      <c r="AF33" s="196"/>
      <c r="AG33" s="196"/>
      <c r="AH33" s="196"/>
      <c r="AI33" s="196"/>
      <c r="AJ33" s="197"/>
    </row>
    <row r="34" spans="28:36" x14ac:dyDescent="0.4">
      <c r="AB34" s="195" t="s">
        <v>70</v>
      </c>
      <c r="AC34" s="117" t="s">
        <v>0</v>
      </c>
      <c r="AD34" s="119" t="s">
        <v>4</v>
      </c>
      <c r="AE34" s="119" t="s">
        <v>5</v>
      </c>
      <c r="AF34" s="119" t="s">
        <v>62</v>
      </c>
      <c r="AG34" s="119" t="s">
        <v>63</v>
      </c>
      <c r="AH34" s="119" t="s">
        <v>7</v>
      </c>
      <c r="AI34" s="120" t="s">
        <v>64</v>
      </c>
      <c r="AJ34" s="118" t="s">
        <v>65</v>
      </c>
    </row>
    <row r="35" spans="28:36" x14ac:dyDescent="0.4">
      <c r="AB35" s="198"/>
      <c r="AC35" s="121">
        <f>北米!Q3</f>
        <v>0.68389686826036866</v>
      </c>
      <c r="AD35" s="122">
        <f>オセアニア!Q3</f>
        <v>0.7360848980706699</v>
      </c>
      <c r="AE35" s="122">
        <f>欧州!Q3</f>
        <v>0.70492786534810192</v>
      </c>
      <c r="AF35" s="122">
        <f>中国!Q3</f>
        <v>0.67299190680746956</v>
      </c>
      <c r="AG35" s="122">
        <f>台湾!Q3</f>
        <v>0.62703528354168192</v>
      </c>
      <c r="AH35" s="122">
        <f>韓国!Q3</f>
        <v>0.69246505225907451</v>
      </c>
      <c r="AI35" s="123">
        <f>香港!Q3</f>
        <v>0.65585553881005709</v>
      </c>
      <c r="AJ35" s="124">
        <f>東南アジア!Q3</f>
        <v>0.68623364571456114</v>
      </c>
    </row>
  </sheetData>
  <autoFilter ref="V3:X3" xr:uid="{97F852FB-D278-B845-A062-6027AA5EEBAB}">
    <sortState xmlns:xlrd2="http://schemas.microsoft.com/office/spreadsheetml/2017/richdata2" ref="V4:X28">
      <sortCondition ref="W3:W28"/>
    </sortState>
  </autoFilter>
  <mergeCells count="11">
    <mergeCell ref="AM3:AN3"/>
    <mergeCell ref="AC33:AJ33"/>
    <mergeCell ref="AB34:AB35"/>
    <mergeCell ref="AA2:AB2"/>
    <mergeCell ref="AE2:AF2"/>
    <mergeCell ref="W2:X2"/>
    <mergeCell ref="C2:D2"/>
    <mergeCell ref="G2:H2"/>
    <mergeCell ref="K2:L2"/>
    <mergeCell ref="O2:P2"/>
    <mergeCell ref="S2:T2"/>
  </mergeCells>
  <phoneticPr fontId="2"/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7EC8-F476-574B-9BBC-8B469330E733}">
  <dimension ref="B2:P57"/>
  <sheetViews>
    <sheetView showGridLines="0" zoomScale="75" workbookViewId="0">
      <selection activeCell="S47" sqref="S47"/>
    </sheetView>
  </sheetViews>
  <sheetFormatPr defaultColWidth="11" defaultRowHeight="18.75" x14ac:dyDescent="0.4"/>
  <sheetData>
    <row r="2" spans="2:16" x14ac:dyDescent="0.4">
      <c r="C2" s="194" t="s">
        <v>0</v>
      </c>
      <c r="D2" s="194"/>
      <c r="E2" s="181"/>
      <c r="G2" s="187" t="s">
        <v>4</v>
      </c>
      <c r="H2" s="187"/>
      <c r="K2" s="187" t="s">
        <v>5</v>
      </c>
      <c r="L2" s="187"/>
      <c r="O2" s="187" t="s">
        <v>62</v>
      </c>
      <c r="P2" s="187"/>
    </row>
    <row r="3" spans="2:16" x14ac:dyDescent="0.4">
      <c r="B3" s="38"/>
      <c r="C3" s="69" t="s">
        <v>59</v>
      </c>
      <c r="D3" s="69" t="s">
        <v>68</v>
      </c>
      <c r="E3" s="2"/>
      <c r="F3" s="38" t="s">
        <v>4</v>
      </c>
      <c r="G3" s="69" t="s">
        <v>59</v>
      </c>
      <c r="H3" s="69" t="s">
        <v>68</v>
      </c>
      <c r="J3" s="38" t="s">
        <v>5</v>
      </c>
      <c r="K3" s="69" t="s">
        <v>59</v>
      </c>
      <c r="L3" s="69" t="s">
        <v>68</v>
      </c>
      <c r="N3" t="s">
        <v>61</v>
      </c>
      <c r="O3" s="92" t="s">
        <v>71</v>
      </c>
      <c r="P3" s="92" t="s">
        <v>72</v>
      </c>
    </row>
    <row r="4" spans="2:16" x14ac:dyDescent="0.4">
      <c r="B4" s="48" t="s">
        <v>18</v>
      </c>
      <c r="C4">
        <v>5</v>
      </c>
      <c r="D4">
        <v>1</v>
      </c>
      <c r="F4" s="48" t="s">
        <v>18</v>
      </c>
      <c r="G4">
        <v>4</v>
      </c>
      <c r="H4">
        <v>1</v>
      </c>
      <c r="J4" s="48" t="s">
        <v>18</v>
      </c>
      <c r="K4">
        <v>4</v>
      </c>
      <c r="L4">
        <v>1</v>
      </c>
      <c r="N4" s="48" t="s">
        <v>18</v>
      </c>
      <c r="O4">
        <v>8</v>
      </c>
      <c r="P4">
        <v>1</v>
      </c>
    </row>
    <row r="5" spans="2:16" x14ac:dyDescent="0.4">
      <c r="B5" s="48" t="s">
        <v>19</v>
      </c>
      <c r="C5">
        <v>3</v>
      </c>
      <c r="D5">
        <v>3</v>
      </c>
      <c r="F5" s="48" t="s">
        <v>19</v>
      </c>
      <c r="G5">
        <v>3</v>
      </c>
      <c r="H5">
        <v>3</v>
      </c>
      <c r="J5" s="48" t="s">
        <v>19</v>
      </c>
      <c r="K5">
        <v>3</v>
      </c>
      <c r="L5">
        <v>3</v>
      </c>
      <c r="N5" s="48" t="s">
        <v>19</v>
      </c>
      <c r="O5">
        <v>2</v>
      </c>
      <c r="P5">
        <v>3</v>
      </c>
    </row>
    <row r="6" spans="2:16" x14ac:dyDescent="0.4">
      <c r="B6" s="48" t="s">
        <v>42</v>
      </c>
      <c r="C6">
        <v>4</v>
      </c>
      <c r="D6">
        <v>2</v>
      </c>
      <c r="F6" s="48" t="s">
        <v>42</v>
      </c>
      <c r="G6">
        <v>5</v>
      </c>
      <c r="H6">
        <v>2</v>
      </c>
      <c r="J6" s="48" t="s">
        <v>42</v>
      </c>
      <c r="K6">
        <v>6</v>
      </c>
      <c r="L6">
        <v>2</v>
      </c>
      <c r="N6" s="48" t="s">
        <v>42</v>
      </c>
      <c r="O6">
        <v>5</v>
      </c>
      <c r="P6">
        <v>2</v>
      </c>
    </row>
    <row r="7" spans="2:16" x14ac:dyDescent="0.4">
      <c r="B7" s="48" t="s">
        <v>20</v>
      </c>
      <c r="C7">
        <v>9</v>
      </c>
      <c r="D7">
        <v>4</v>
      </c>
      <c r="F7" s="48" t="s">
        <v>20</v>
      </c>
      <c r="G7">
        <v>10</v>
      </c>
      <c r="H7">
        <v>4</v>
      </c>
      <c r="J7" s="48" t="s">
        <v>20</v>
      </c>
      <c r="K7">
        <v>10</v>
      </c>
      <c r="L7">
        <v>4</v>
      </c>
      <c r="N7" s="48" t="s">
        <v>20</v>
      </c>
      <c r="O7">
        <v>16</v>
      </c>
      <c r="P7">
        <v>4</v>
      </c>
    </row>
    <row r="8" spans="2:16" x14ac:dyDescent="0.4">
      <c r="B8" s="48" t="s">
        <v>21</v>
      </c>
      <c r="C8">
        <v>12</v>
      </c>
      <c r="D8">
        <v>8</v>
      </c>
      <c r="F8" s="48" t="s">
        <v>21</v>
      </c>
      <c r="G8">
        <v>11</v>
      </c>
      <c r="H8">
        <v>8</v>
      </c>
      <c r="J8" s="48" t="s">
        <v>21</v>
      </c>
      <c r="K8">
        <v>11</v>
      </c>
      <c r="L8">
        <v>8</v>
      </c>
      <c r="N8" s="48" t="s">
        <v>21</v>
      </c>
      <c r="O8">
        <v>13</v>
      </c>
      <c r="P8">
        <v>8</v>
      </c>
    </row>
    <row r="9" spans="2:16" x14ac:dyDescent="0.4">
      <c r="B9" s="48" t="s">
        <v>41</v>
      </c>
      <c r="C9">
        <v>2</v>
      </c>
      <c r="D9">
        <v>6</v>
      </c>
      <c r="F9" s="48" t="s">
        <v>41</v>
      </c>
      <c r="G9">
        <v>2</v>
      </c>
      <c r="H9">
        <v>6</v>
      </c>
      <c r="J9" s="48" t="s">
        <v>41</v>
      </c>
      <c r="K9">
        <v>2</v>
      </c>
      <c r="L9">
        <v>6</v>
      </c>
      <c r="N9" s="48" t="s">
        <v>41</v>
      </c>
      <c r="O9">
        <v>3</v>
      </c>
      <c r="P9">
        <v>6</v>
      </c>
    </row>
    <row r="10" spans="2:16" x14ac:dyDescent="0.4">
      <c r="B10" s="48" t="s">
        <v>22</v>
      </c>
      <c r="C10">
        <v>6</v>
      </c>
      <c r="D10">
        <v>7</v>
      </c>
      <c r="F10" s="48" t="s">
        <v>22</v>
      </c>
      <c r="G10">
        <v>7</v>
      </c>
      <c r="H10">
        <v>7</v>
      </c>
      <c r="J10" s="48" t="s">
        <v>22</v>
      </c>
      <c r="K10">
        <v>5</v>
      </c>
      <c r="L10">
        <v>7</v>
      </c>
      <c r="N10" s="48" t="s">
        <v>22</v>
      </c>
      <c r="O10">
        <v>6</v>
      </c>
      <c r="P10">
        <v>7</v>
      </c>
    </row>
    <row r="11" spans="2:16" x14ac:dyDescent="0.4">
      <c r="B11" s="48" t="s">
        <v>23</v>
      </c>
      <c r="C11">
        <v>1</v>
      </c>
      <c r="D11">
        <v>5</v>
      </c>
      <c r="F11" s="48" t="s">
        <v>23</v>
      </c>
      <c r="G11">
        <v>1</v>
      </c>
      <c r="H11">
        <v>5</v>
      </c>
      <c r="J11" s="48" t="s">
        <v>23</v>
      </c>
      <c r="K11">
        <v>1</v>
      </c>
      <c r="L11">
        <v>5</v>
      </c>
      <c r="N11" s="48" t="s">
        <v>23</v>
      </c>
      <c r="O11">
        <v>1</v>
      </c>
      <c r="P11">
        <v>5</v>
      </c>
    </row>
    <row r="12" spans="2:16" x14ac:dyDescent="0.4">
      <c r="B12" s="48" t="s">
        <v>24</v>
      </c>
      <c r="C12">
        <v>21</v>
      </c>
      <c r="D12">
        <v>15</v>
      </c>
      <c r="F12" s="48" t="s">
        <v>24</v>
      </c>
      <c r="G12">
        <v>20</v>
      </c>
      <c r="H12">
        <v>15</v>
      </c>
      <c r="J12" s="48" t="s">
        <v>24</v>
      </c>
      <c r="K12">
        <v>22</v>
      </c>
      <c r="L12">
        <v>15</v>
      </c>
      <c r="N12" s="48" t="s">
        <v>24</v>
      </c>
      <c r="O12">
        <v>19</v>
      </c>
      <c r="P12">
        <v>15</v>
      </c>
    </row>
    <row r="13" spans="2:16" x14ac:dyDescent="0.4">
      <c r="B13" s="48" t="s">
        <v>25</v>
      </c>
      <c r="C13">
        <v>18</v>
      </c>
      <c r="D13">
        <v>16</v>
      </c>
      <c r="F13" s="48" t="s">
        <v>25</v>
      </c>
      <c r="G13">
        <v>19</v>
      </c>
      <c r="H13">
        <v>16</v>
      </c>
      <c r="J13" s="48" t="s">
        <v>25</v>
      </c>
      <c r="K13">
        <v>19</v>
      </c>
      <c r="L13">
        <v>16</v>
      </c>
      <c r="N13" s="48" t="s">
        <v>25</v>
      </c>
      <c r="O13">
        <v>20</v>
      </c>
      <c r="P13">
        <v>16</v>
      </c>
    </row>
    <row r="14" spans="2:16" x14ac:dyDescent="0.4">
      <c r="B14" s="48" t="s">
        <v>26</v>
      </c>
      <c r="C14">
        <v>16</v>
      </c>
      <c r="D14">
        <v>11</v>
      </c>
      <c r="F14" s="48" t="s">
        <v>26</v>
      </c>
      <c r="G14">
        <v>12</v>
      </c>
      <c r="H14">
        <v>11</v>
      </c>
      <c r="J14" s="48" t="s">
        <v>26</v>
      </c>
      <c r="K14">
        <v>12</v>
      </c>
      <c r="L14">
        <v>11</v>
      </c>
      <c r="N14" s="48" t="s">
        <v>26</v>
      </c>
      <c r="O14">
        <v>11</v>
      </c>
      <c r="P14">
        <v>11</v>
      </c>
    </row>
    <row r="15" spans="2:16" x14ac:dyDescent="0.4">
      <c r="B15" s="48" t="s">
        <v>27</v>
      </c>
      <c r="C15">
        <v>15</v>
      </c>
      <c r="D15">
        <v>9</v>
      </c>
      <c r="F15" s="48" t="s">
        <v>27</v>
      </c>
      <c r="G15">
        <v>13</v>
      </c>
      <c r="H15">
        <v>9</v>
      </c>
      <c r="J15" s="48" t="s">
        <v>27</v>
      </c>
      <c r="K15">
        <v>15</v>
      </c>
      <c r="L15">
        <v>9</v>
      </c>
      <c r="N15" s="48" t="s">
        <v>27</v>
      </c>
      <c r="O15">
        <v>10</v>
      </c>
      <c r="P15">
        <v>9</v>
      </c>
    </row>
    <row r="16" spans="2:16" x14ac:dyDescent="0.4">
      <c r="B16" s="48" t="s">
        <v>28</v>
      </c>
      <c r="C16">
        <v>8</v>
      </c>
      <c r="D16">
        <v>13</v>
      </c>
      <c r="F16" s="48" t="s">
        <v>28</v>
      </c>
      <c r="G16">
        <v>8</v>
      </c>
      <c r="H16">
        <v>13</v>
      </c>
      <c r="J16" s="48" t="s">
        <v>28</v>
      </c>
      <c r="K16">
        <v>8</v>
      </c>
      <c r="L16">
        <v>13</v>
      </c>
      <c r="N16" s="48" t="s">
        <v>28</v>
      </c>
      <c r="O16">
        <v>4</v>
      </c>
      <c r="P16">
        <v>13</v>
      </c>
    </row>
    <row r="17" spans="2:16" x14ac:dyDescent="0.4">
      <c r="B17" s="48" t="s">
        <v>29</v>
      </c>
      <c r="C17">
        <v>20</v>
      </c>
      <c r="D17">
        <v>24</v>
      </c>
      <c r="F17" s="48" t="s">
        <v>29</v>
      </c>
      <c r="G17">
        <v>22</v>
      </c>
      <c r="H17">
        <v>24</v>
      </c>
      <c r="J17" s="48" t="s">
        <v>29</v>
      </c>
      <c r="K17">
        <v>20</v>
      </c>
      <c r="L17">
        <v>24</v>
      </c>
      <c r="N17" s="48" t="s">
        <v>29</v>
      </c>
      <c r="O17">
        <v>22</v>
      </c>
      <c r="P17">
        <v>24</v>
      </c>
    </row>
    <row r="18" spans="2:16" x14ac:dyDescent="0.4">
      <c r="B18" s="48" t="s">
        <v>40</v>
      </c>
      <c r="C18">
        <v>24</v>
      </c>
      <c r="D18">
        <v>12</v>
      </c>
      <c r="F18" s="48" t="s">
        <v>40</v>
      </c>
      <c r="G18">
        <v>24</v>
      </c>
      <c r="H18">
        <v>12</v>
      </c>
      <c r="J18" s="48" t="s">
        <v>40</v>
      </c>
      <c r="K18">
        <v>24</v>
      </c>
      <c r="L18">
        <v>12</v>
      </c>
      <c r="N18" s="48" t="s">
        <v>40</v>
      </c>
      <c r="O18">
        <v>24</v>
      </c>
      <c r="P18">
        <v>12</v>
      </c>
    </row>
    <row r="19" spans="2:16" x14ac:dyDescent="0.4">
      <c r="B19" s="48" t="s">
        <v>30</v>
      </c>
      <c r="C19">
        <v>17</v>
      </c>
      <c r="D19">
        <v>24</v>
      </c>
      <c r="F19" s="48" t="s">
        <v>30</v>
      </c>
      <c r="G19">
        <v>16</v>
      </c>
      <c r="H19">
        <v>24</v>
      </c>
      <c r="J19" s="48" t="s">
        <v>30</v>
      </c>
      <c r="K19">
        <v>16</v>
      </c>
      <c r="L19">
        <v>24</v>
      </c>
      <c r="N19" s="48" t="s">
        <v>30</v>
      </c>
      <c r="O19">
        <v>15</v>
      </c>
      <c r="P19">
        <v>24</v>
      </c>
    </row>
    <row r="20" spans="2:16" x14ac:dyDescent="0.4">
      <c r="B20" s="48" t="s">
        <v>31</v>
      </c>
      <c r="C20">
        <v>7</v>
      </c>
      <c r="D20">
        <v>17</v>
      </c>
      <c r="F20" s="48" t="s">
        <v>31</v>
      </c>
      <c r="G20">
        <v>6</v>
      </c>
      <c r="H20">
        <v>17</v>
      </c>
      <c r="J20" s="48" t="s">
        <v>31</v>
      </c>
      <c r="K20">
        <v>7</v>
      </c>
      <c r="L20">
        <v>17</v>
      </c>
      <c r="N20" s="48" t="s">
        <v>31</v>
      </c>
      <c r="O20">
        <v>7</v>
      </c>
      <c r="P20">
        <v>17</v>
      </c>
    </row>
    <row r="21" spans="2:16" x14ac:dyDescent="0.4">
      <c r="B21" s="48" t="s">
        <v>32</v>
      </c>
      <c r="C21">
        <v>25</v>
      </c>
      <c r="D21">
        <v>23</v>
      </c>
      <c r="F21" s="48" t="s">
        <v>32</v>
      </c>
      <c r="G21">
        <v>25</v>
      </c>
      <c r="H21">
        <v>23</v>
      </c>
      <c r="J21" s="48" t="s">
        <v>32</v>
      </c>
      <c r="K21">
        <v>25</v>
      </c>
      <c r="L21">
        <v>23</v>
      </c>
      <c r="N21" s="48" t="s">
        <v>32</v>
      </c>
      <c r="O21">
        <v>25</v>
      </c>
      <c r="P21">
        <v>23</v>
      </c>
    </row>
    <row r="22" spans="2:16" x14ac:dyDescent="0.4">
      <c r="B22" s="48" t="s">
        <v>33</v>
      </c>
      <c r="C22">
        <v>14</v>
      </c>
      <c r="D22">
        <v>17</v>
      </c>
      <c r="F22" s="48" t="s">
        <v>33</v>
      </c>
      <c r="G22">
        <v>18</v>
      </c>
      <c r="H22">
        <v>17</v>
      </c>
      <c r="J22" s="48" t="s">
        <v>33</v>
      </c>
      <c r="K22">
        <v>17</v>
      </c>
      <c r="L22">
        <v>17</v>
      </c>
      <c r="N22" s="48" t="s">
        <v>33</v>
      </c>
      <c r="O22">
        <v>18</v>
      </c>
      <c r="P22">
        <v>17</v>
      </c>
    </row>
    <row r="23" spans="2:16" x14ac:dyDescent="0.4">
      <c r="B23" s="48" t="s">
        <v>34</v>
      </c>
      <c r="C23">
        <v>10</v>
      </c>
      <c r="D23">
        <v>21</v>
      </c>
      <c r="F23" s="48" t="s">
        <v>34</v>
      </c>
      <c r="G23">
        <v>15</v>
      </c>
      <c r="H23">
        <v>21</v>
      </c>
      <c r="J23" s="48" t="s">
        <v>34</v>
      </c>
      <c r="K23">
        <v>14</v>
      </c>
      <c r="L23">
        <v>21</v>
      </c>
      <c r="N23" s="48" t="s">
        <v>34</v>
      </c>
      <c r="O23">
        <v>17</v>
      </c>
      <c r="P23">
        <v>21</v>
      </c>
    </row>
    <row r="24" spans="2:16" x14ac:dyDescent="0.4">
      <c r="B24" s="48" t="s">
        <v>35</v>
      </c>
      <c r="C24">
        <v>23</v>
      </c>
      <c r="D24">
        <v>22</v>
      </c>
      <c r="F24" s="48" t="s">
        <v>35</v>
      </c>
      <c r="G24">
        <v>21</v>
      </c>
      <c r="H24">
        <v>22</v>
      </c>
      <c r="J24" s="48" t="s">
        <v>35</v>
      </c>
      <c r="K24">
        <v>21</v>
      </c>
      <c r="L24">
        <v>22</v>
      </c>
      <c r="N24" s="48" t="s">
        <v>35</v>
      </c>
      <c r="O24">
        <v>21</v>
      </c>
      <c r="P24">
        <v>22</v>
      </c>
    </row>
    <row r="25" spans="2:16" x14ac:dyDescent="0.4">
      <c r="B25" s="48" t="s">
        <v>36</v>
      </c>
      <c r="C25">
        <v>22</v>
      </c>
      <c r="D25">
        <v>19</v>
      </c>
      <c r="F25" s="48" t="s">
        <v>36</v>
      </c>
      <c r="G25">
        <v>23</v>
      </c>
      <c r="H25">
        <v>19</v>
      </c>
      <c r="J25" s="48" t="s">
        <v>36</v>
      </c>
      <c r="K25">
        <v>23</v>
      </c>
      <c r="L25">
        <v>19</v>
      </c>
      <c r="N25" s="48" t="s">
        <v>36</v>
      </c>
      <c r="O25">
        <v>23</v>
      </c>
      <c r="P25">
        <v>19</v>
      </c>
    </row>
    <row r="26" spans="2:16" x14ac:dyDescent="0.4">
      <c r="B26" s="48" t="s">
        <v>37</v>
      </c>
      <c r="C26">
        <v>11</v>
      </c>
      <c r="D26">
        <v>14</v>
      </c>
      <c r="F26" s="48" t="s">
        <v>37</v>
      </c>
      <c r="G26">
        <v>9</v>
      </c>
      <c r="H26">
        <v>14</v>
      </c>
      <c r="J26" s="48" t="s">
        <v>37</v>
      </c>
      <c r="K26">
        <v>9</v>
      </c>
      <c r="L26">
        <v>14</v>
      </c>
      <c r="N26" s="48" t="s">
        <v>37</v>
      </c>
      <c r="O26">
        <v>9</v>
      </c>
      <c r="P26">
        <v>14</v>
      </c>
    </row>
    <row r="27" spans="2:16" x14ac:dyDescent="0.4">
      <c r="B27" s="48" t="s">
        <v>38</v>
      </c>
      <c r="C27">
        <v>19</v>
      </c>
      <c r="D27">
        <v>10</v>
      </c>
      <c r="F27" s="48" t="s">
        <v>38</v>
      </c>
      <c r="G27">
        <v>17</v>
      </c>
      <c r="H27">
        <v>10</v>
      </c>
      <c r="J27" s="48" t="s">
        <v>38</v>
      </c>
      <c r="K27">
        <v>18</v>
      </c>
      <c r="L27">
        <v>10</v>
      </c>
      <c r="N27" s="48" t="s">
        <v>38</v>
      </c>
      <c r="O27">
        <v>14</v>
      </c>
      <c r="P27">
        <v>10</v>
      </c>
    </row>
    <row r="28" spans="2:16" x14ac:dyDescent="0.4">
      <c r="B28" s="48" t="s">
        <v>39</v>
      </c>
      <c r="C28">
        <v>13</v>
      </c>
      <c r="D28">
        <v>20</v>
      </c>
      <c r="F28" s="48" t="s">
        <v>39</v>
      </c>
      <c r="G28">
        <v>14</v>
      </c>
      <c r="H28">
        <v>20</v>
      </c>
      <c r="J28" s="48" t="s">
        <v>39</v>
      </c>
      <c r="K28">
        <v>13</v>
      </c>
      <c r="L28">
        <v>20</v>
      </c>
      <c r="N28" s="48" t="s">
        <v>39</v>
      </c>
      <c r="O28">
        <v>12</v>
      </c>
      <c r="P28">
        <v>20</v>
      </c>
    </row>
    <row r="31" spans="2:16" x14ac:dyDescent="0.4">
      <c r="C31" s="187" t="s">
        <v>63</v>
      </c>
      <c r="D31" s="187"/>
      <c r="G31" s="187" t="s">
        <v>7</v>
      </c>
      <c r="H31" s="187"/>
      <c r="K31" s="187" t="s">
        <v>64</v>
      </c>
      <c r="L31" s="187"/>
      <c r="O31" s="187" t="s">
        <v>69</v>
      </c>
      <c r="P31" s="187"/>
    </row>
    <row r="32" spans="2:16" x14ac:dyDescent="0.4">
      <c r="B32" s="38" t="s">
        <v>63</v>
      </c>
      <c r="C32" s="69" t="s">
        <v>59</v>
      </c>
      <c r="D32" s="69" t="s">
        <v>68</v>
      </c>
      <c r="F32" s="38" t="s">
        <v>7</v>
      </c>
      <c r="G32" s="69" t="s">
        <v>59</v>
      </c>
      <c r="H32" s="69" t="s">
        <v>68</v>
      </c>
      <c r="J32" s="38" t="s">
        <v>64</v>
      </c>
      <c r="K32" s="69" t="s">
        <v>59</v>
      </c>
      <c r="L32" s="69" t="s">
        <v>68</v>
      </c>
      <c r="O32" s="92" t="s">
        <v>59</v>
      </c>
      <c r="P32" s="92" t="s">
        <v>68</v>
      </c>
    </row>
    <row r="33" spans="2:16" x14ac:dyDescent="0.4">
      <c r="B33" s="48" t="s">
        <v>18</v>
      </c>
      <c r="C33">
        <v>5</v>
      </c>
      <c r="D33">
        <v>1</v>
      </c>
      <c r="F33" s="48" t="s">
        <v>18</v>
      </c>
      <c r="G33">
        <v>8</v>
      </c>
      <c r="H33">
        <v>1</v>
      </c>
      <c r="J33" s="48" t="s">
        <v>18</v>
      </c>
      <c r="K33">
        <v>5</v>
      </c>
      <c r="L33">
        <v>1</v>
      </c>
      <c r="N33" s="48" t="s">
        <v>18</v>
      </c>
      <c r="O33">
        <v>6</v>
      </c>
      <c r="P33">
        <v>1</v>
      </c>
    </row>
    <row r="34" spans="2:16" x14ac:dyDescent="0.4">
      <c r="B34" s="48" t="s">
        <v>19</v>
      </c>
      <c r="C34">
        <v>3</v>
      </c>
      <c r="D34">
        <v>3</v>
      </c>
      <c r="F34" s="48" t="s">
        <v>19</v>
      </c>
      <c r="G34">
        <v>2</v>
      </c>
      <c r="H34">
        <v>3</v>
      </c>
      <c r="J34" s="48" t="s">
        <v>19</v>
      </c>
      <c r="K34">
        <v>3</v>
      </c>
      <c r="L34">
        <v>3</v>
      </c>
      <c r="N34" s="48" t="s">
        <v>19</v>
      </c>
      <c r="O34">
        <v>3</v>
      </c>
      <c r="P34">
        <v>3</v>
      </c>
    </row>
    <row r="35" spans="2:16" x14ac:dyDescent="0.4">
      <c r="B35" s="48" t="s">
        <v>42</v>
      </c>
      <c r="C35">
        <v>6</v>
      </c>
      <c r="D35">
        <v>2</v>
      </c>
      <c r="F35" s="48" t="s">
        <v>42</v>
      </c>
      <c r="G35">
        <v>6</v>
      </c>
      <c r="H35">
        <v>2</v>
      </c>
      <c r="J35" s="48" t="s">
        <v>42</v>
      </c>
      <c r="K35">
        <v>6</v>
      </c>
      <c r="L35">
        <v>2</v>
      </c>
      <c r="N35" s="48" t="s">
        <v>42</v>
      </c>
      <c r="O35">
        <v>4</v>
      </c>
      <c r="P35">
        <v>2</v>
      </c>
    </row>
    <row r="36" spans="2:16" x14ac:dyDescent="0.4">
      <c r="B36" s="48" t="s">
        <v>20</v>
      </c>
      <c r="C36">
        <v>18</v>
      </c>
      <c r="D36">
        <v>4</v>
      </c>
      <c r="F36" s="48" t="s">
        <v>20</v>
      </c>
      <c r="G36">
        <v>14</v>
      </c>
      <c r="H36">
        <v>4</v>
      </c>
      <c r="J36" s="48" t="s">
        <v>20</v>
      </c>
      <c r="K36">
        <v>16</v>
      </c>
      <c r="L36">
        <v>4</v>
      </c>
      <c r="N36" s="48" t="s">
        <v>20</v>
      </c>
      <c r="O36">
        <v>10</v>
      </c>
      <c r="P36">
        <v>4</v>
      </c>
    </row>
    <row r="37" spans="2:16" x14ac:dyDescent="0.4">
      <c r="B37" s="48" t="s">
        <v>21</v>
      </c>
      <c r="C37">
        <v>13</v>
      </c>
      <c r="D37">
        <v>8</v>
      </c>
      <c r="F37" s="48" t="s">
        <v>21</v>
      </c>
      <c r="G37">
        <v>12</v>
      </c>
      <c r="H37">
        <v>8</v>
      </c>
      <c r="J37" s="48" t="s">
        <v>21</v>
      </c>
      <c r="K37">
        <v>13</v>
      </c>
      <c r="L37">
        <v>8</v>
      </c>
      <c r="N37" s="48" t="s">
        <v>21</v>
      </c>
      <c r="O37">
        <v>15</v>
      </c>
      <c r="P37">
        <v>8</v>
      </c>
    </row>
    <row r="38" spans="2:16" x14ac:dyDescent="0.4">
      <c r="B38" s="48" t="s">
        <v>41</v>
      </c>
      <c r="C38">
        <v>1</v>
      </c>
      <c r="D38">
        <v>6</v>
      </c>
      <c r="F38" s="48" t="s">
        <v>41</v>
      </c>
      <c r="G38">
        <v>3</v>
      </c>
      <c r="H38">
        <v>6</v>
      </c>
      <c r="J38" s="48" t="s">
        <v>41</v>
      </c>
      <c r="K38">
        <v>1</v>
      </c>
      <c r="L38">
        <v>6</v>
      </c>
      <c r="N38" s="48" t="s">
        <v>41</v>
      </c>
      <c r="O38">
        <v>1</v>
      </c>
      <c r="P38">
        <v>6</v>
      </c>
    </row>
    <row r="39" spans="2:16" x14ac:dyDescent="0.4">
      <c r="B39" s="48" t="s">
        <v>22</v>
      </c>
      <c r="C39">
        <v>7</v>
      </c>
      <c r="D39">
        <v>7</v>
      </c>
      <c r="F39" s="48" t="s">
        <v>22</v>
      </c>
      <c r="G39">
        <v>5</v>
      </c>
      <c r="H39">
        <v>7</v>
      </c>
      <c r="J39" s="48" t="s">
        <v>22</v>
      </c>
      <c r="K39">
        <v>7</v>
      </c>
      <c r="L39">
        <v>7</v>
      </c>
      <c r="N39" s="48" t="s">
        <v>22</v>
      </c>
      <c r="O39">
        <v>7</v>
      </c>
      <c r="P39">
        <v>7</v>
      </c>
    </row>
    <row r="40" spans="2:16" x14ac:dyDescent="0.4">
      <c r="B40" s="48" t="s">
        <v>23</v>
      </c>
      <c r="C40">
        <v>2</v>
      </c>
      <c r="D40">
        <v>5</v>
      </c>
      <c r="F40" s="48" t="s">
        <v>23</v>
      </c>
      <c r="G40">
        <v>1</v>
      </c>
      <c r="H40">
        <v>5</v>
      </c>
      <c r="J40" s="48" t="s">
        <v>23</v>
      </c>
      <c r="K40">
        <v>2</v>
      </c>
      <c r="L40">
        <v>5</v>
      </c>
      <c r="N40" s="48" t="s">
        <v>23</v>
      </c>
      <c r="O40">
        <v>2</v>
      </c>
      <c r="P40">
        <v>5</v>
      </c>
    </row>
    <row r="41" spans="2:16" x14ac:dyDescent="0.4">
      <c r="B41" s="48" t="s">
        <v>24</v>
      </c>
      <c r="C41">
        <v>16</v>
      </c>
      <c r="D41">
        <v>15</v>
      </c>
      <c r="F41" s="48" t="s">
        <v>24</v>
      </c>
      <c r="G41">
        <v>21</v>
      </c>
      <c r="H41">
        <v>15</v>
      </c>
      <c r="J41" s="48" t="s">
        <v>24</v>
      </c>
      <c r="K41">
        <v>17</v>
      </c>
      <c r="L41">
        <v>15</v>
      </c>
      <c r="N41" s="48" t="s">
        <v>24</v>
      </c>
      <c r="O41">
        <v>20</v>
      </c>
      <c r="P41">
        <v>15</v>
      </c>
    </row>
    <row r="42" spans="2:16" x14ac:dyDescent="0.4">
      <c r="B42" s="48" t="s">
        <v>25</v>
      </c>
      <c r="C42">
        <v>21</v>
      </c>
      <c r="D42">
        <v>16</v>
      </c>
      <c r="F42" s="48" t="s">
        <v>25</v>
      </c>
      <c r="G42">
        <v>19</v>
      </c>
      <c r="H42">
        <v>16</v>
      </c>
      <c r="J42" s="48" t="s">
        <v>25</v>
      </c>
      <c r="K42">
        <v>21</v>
      </c>
      <c r="L42">
        <v>16</v>
      </c>
      <c r="N42" s="48" t="s">
        <v>25</v>
      </c>
      <c r="O42">
        <v>19</v>
      </c>
      <c r="P42">
        <v>16</v>
      </c>
    </row>
    <row r="43" spans="2:16" x14ac:dyDescent="0.4">
      <c r="B43" s="48" t="s">
        <v>26</v>
      </c>
      <c r="C43">
        <v>11</v>
      </c>
      <c r="D43">
        <v>11</v>
      </c>
      <c r="F43" s="48" t="s">
        <v>26</v>
      </c>
      <c r="G43">
        <v>11</v>
      </c>
      <c r="H43">
        <v>11</v>
      </c>
      <c r="J43" s="48" t="s">
        <v>26</v>
      </c>
      <c r="K43">
        <v>10</v>
      </c>
      <c r="L43">
        <v>11</v>
      </c>
      <c r="N43" s="48" t="s">
        <v>26</v>
      </c>
      <c r="O43">
        <v>14</v>
      </c>
      <c r="P43">
        <v>11</v>
      </c>
    </row>
    <row r="44" spans="2:16" x14ac:dyDescent="0.4">
      <c r="B44" s="48" t="s">
        <v>27</v>
      </c>
      <c r="C44">
        <v>12</v>
      </c>
      <c r="D44">
        <v>9</v>
      </c>
      <c r="F44" s="48" t="s">
        <v>27</v>
      </c>
      <c r="G44">
        <v>10</v>
      </c>
      <c r="H44">
        <v>9</v>
      </c>
      <c r="J44" s="48" t="s">
        <v>27</v>
      </c>
      <c r="K44">
        <v>12</v>
      </c>
      <c r="L44">
        <v>9</v>
      </c>
      <c r="N44" s="48" t="s">
        <v>27</v>
      </c>
      <c r="O44">
        <v>11</v>
      </c>
      <c r="P44">
        <v>9</v>
      </c>
    </row>
    <row r="45" spans="2:16" x14ac:dyDescent="0.4">
      <c r="B45" s="48" t="s">
        <v>28</v>
      </c>
      <c r="C45">
        <v>8</v>
      </c>
      <c r="D45">
        <v>13</v>
      </c>
      <c r="F45" s="48" t="s">
        <v>28</v>
      </c>
      <c r="G45">
        <v>4</v>
      </c>
      <c r="H45">
        <v>13</v>
      </c>
      <c r="J45" s="48" t="s">
        <v>28</v>
      </c>
      <c r="K45">
        <v>8</v>
      </c>
      <c r="L45">
        <v>13</v>
      </c>
      <c r="N45" s="48" t="s">
        <v>28</v>
      </c>
      <c r="O45">
        <v>8</v>
      </c>
      <c r="P45">
        <v>13</v>
      </c>
    </row>
    <row r="46" spans="2:16" x14ac:dyDescent="0.4">
      <c r="B46" s="48" t="s">
        <v>29</v>
      </c>
      <c r="C46">
        <v>22</v>
      </c>
      <c r="D46">
        <v>24</v>
      </c>
      <c r="F46" s="48" t="s">
        <v>29</v>
      </c>
      <c r="G46">
        <v>22</v>
      </c>
      <c r="H46">
        <v>24</v>
      </c>
      <c r="J46" s="48" t="s">
        <v>29</v>
      </c>
      <c r="K46">
        <v>22</v>
      </c>
      <c r="L46">
        <v>24</v>
      </c>
      <c r="N46" s="48" t="s">
        <v>29</v>
      </c>
      <c r="O46">
        <v>21</v>
      </c>
      <c r="P46">
        <v>24</v>
      </c>
    </row>
    <row r="47" spans="2:16" x14ac:dyDescent="0.4">
      <c r="B47" s="48" t="s">
        <v>40</v>
      </c>
      <c r="C47">
        <v>24</v>
      </c>
      <c r="D47">
        <v>12</v>
      </c>
      <c r="F47" s="48" t="s">
        <v>40</v>
      </c>
      <c r="G47">
        <v>24</v>
      </c>
      <c r="H47">
        <v>12</v>
      </c>
      <c r="J47" s="48" t="s">
        <v>40</v>
      </c>
      <c r="K47">
        <v>24</v>
      </c>
      <c r="L47">
        <v>12</v>
      </c>
      <c r="N47" s="48" t="s">
        <v>40</v>
      </c>
      <c r="O47">
        <v>24</v>
      </c>
      <c r="P47">
        <v>12</v>
      </c>
    </row>
    <row r="48" spans="2:16" x14ac:dyDescent="0.4">
      <c r="B48" s="48" t="s">
        <v>30</v>
      </c>
      <c r="C48">
        <v>14</v>
      </c>
      <c r="D48">
        <v>24</v>
      </c>
      <c r="F48" s="48" t="s">
        <v>30</v>
      </c>
      <c r="G48">
        <v>16</v>
      </c>
      <c r="H48">
        <v>24</v>
      </c>
      <c r="J48" s="48" t="s">
        <v>30</v>
      </c>
      <c r="K48">
        <v>14</v>
      </c>
      <c r="L48">
        <v>24</v>
      </c>
      <c r="N48" s="48" t="s">
        <v>30</v>
      </c>
      <c r="O48">
        <v>17</v>
      </c>
      <c r="P48">
        <v>24</v>
      </c>
    </row>
    <row r="49" spans="2:16" x14ac:dyDescent="0.4">
      <c r="B49" s="48" t="s">
        <v>31</v>
      </c>
      <c r="C49">
        <v>4</v>
      </c>
      <c r="D49">
        <v>17</v>
      </c>
      <c r="F49" s="48" t="s">
        <v>31</v>
      </c>
      <c r="G49">
        <v>7</v>
      </c>
      <c r="H49">
        <v>17</v>
      </c>
      <c r="J49" s="48" t="s">
        <v>31</v>
      </c>
      <c r="K49">
        <v>4</v>
      </c>
      <c r="L49">
        <v>17</v>
      </c>
      <c r="N49" s="48" t="s">
        <v>31</v>
      </c>
      <c r="O49">
        <v>5</v>
      </c>
      <c r="P49">
        <v>17</v>
      </c>
    </row>
    <row r="50" spans="2:16" x14ac:dyDescent="0.4">
      <c r="B50" s="48" t="s">
        <v>32</v>
      </c>
      <c r="C50">
        <v>25</v>
      </c>
      <c r="D50">
        <v>23</v>
      </c>
      <c r="F50" s="48" t="s">
        <v>32</v>
      </c>
      <c r="G50">
        <v>25</v>
      </c>
      <c r="H50">
        <v>23</v>
      </c>
      <c r="J50" s="48" t="s">
        <v>32</v>
      </c>
      <c r="K50">
        <v>25</v>
      </c>
      <c r="L50">
        <v>23</v>
      </c>
      <c r="N50" s="48" t="s">
        <v>32</v>
      </c>
      <c r="O50">
        <v>25</v>
      </c>
      <c r="P50">
        <v>23</v>
      </c>
    </row>
    <row r="51" spans="2:16" x14ac:dyDescent="0.4">
      <c r="B51" s="48" t="s">
        <v>33</v>
      </c>
      <c r="C51">
        <v>19</v>
      </c>
      <c r="D51">
        <v>17</v>
      </c>
      <c r="F51" s="48" t="s">
        <v>33</v>
      </c>
      <c r="G51">
        <v>18</v>
      </c>
      <c r="H51">
        <v>17</v>
      </c>
      <c r="J51" s="48" t="s">
        <v>33</v>
      </c>
      <c r="K51">
        <v>19</v>
      </c>
      <c r="L51">
        <v>17</v>
      </c>
      <c r="N51" s="48" t="s">
        <v>33</v>
      </c>
      <c r="O51">
        <v>16</v>
      </c>
      <c r="P51">
        <v>17</v>
      </c>
    </row>
    <row r="52" spans="2:16" x14ac:dyDescent="0.4">
      <c r="B52" s="48" t="s">
        <v>34</v>
      </c>
      <c r="C52">
        <v>17</v>
      </c>
      <c r="D52">
        <v>21</v>
      </c>
      <c r="F52" s="48" t="s">
        <v>34</v>
      </c>
      <c r="G52">
        <v>17</v>
      </c>
      <c r="H52">
        <v>21</v>
      </c>
      <c r="J52" s="48" t="s">
        <v>34</v>
      </c>
      <c r="K52">
        <v>18</v>
      </c>
      <c r="L52">
        <v>21</v>
      </c>
      <c r="N52" s="48" t="s">
        <v>34</v>
      </c>
      <c r="O52">
        <v>12</v>
      </c>
      <c r="P52">
        <v>21</v>
      </c>
    </row>
    <row r="53" spans="2:16" x14ac:dyDescent="0.4">
      <c r="B53" s="48" t="s">
        <v>35</v>
      </c>
      <c r="C53">
        <v>20</v>
      </c>
      <c r="D53">
        <v>22</v>
      </c>
      <c r="F53" s="48" t="s">
        <v>35</v>
      </c>
      <c r="G53">
        <v>20</v>
      </c>
      <c r="H53">
        <v>22</v>
      </c>
      <c r="J53" s="48" t="s">
        <v>35</v>
      </c>
      <c r="K53">
        <v>20</v>
      </c>
      <c r="L53">
        <v>22</v>
      </c>
      <c r="N53" s="48" t="s">
        <v>35</v>
      </c>
      <c r="O53">
        <v>22</v>
      </c>
      <c r="P53">
        <v>22</v>
      </c>
    </row>
    <row r="54" spans="2:16" x14ac:dyDescent="0.4">
      <c r="B54" s="48" t="s">
        <v>36</v>
      </c>
      <c r="C54">
        <v>23</v>
      </c>
      <c r="D54">
        <v>19</v>
      </c>
      <c r="F54" s="48" t="s">
        <v>36</v>
      </c>
      <c r="G54">
        <v>23</v>
      </c>
      <c r="H54">
        <v>19</v>
      </c>
      <c r="J54" s="48" t="s">
        <v>36</v>
      </c>
      <c r="K54">
        <v>23</v>
      </c>
      <c r="L54">
        <v>19</v>
      </c>
      <c r="N54" s="48" t="s">
        <v>36</v>
      </c>
      <c r="O54">
        <v>23</v>
      </c>
      <c r="P54">
        <v>19</v>
      </c>
    </row>
    <row r="55" spans="2:16" x14ac:dyDescent="0.4">
      <c r="B55" s="48" t="s">
        <v>37</v>
      </c>
      <c r="C55">
        <v>9</v>
      </c>
      <c r="D55">
        <v>14</v>
      </c>
      <c r="F55" s="48" t="s">
        <v>37</v>
      </c>
      <c r="G55">
        <v>9</v>
      </c>
      <c r="H55">
        <v>14</v>
      </c>
      <c r="J55" s="48" t="s">
        <v>37</v>
      </c>
      <c r="K55">
        <v>9</v>
      </c>
      <c r="L55">
        <v>14</v>
      </c>
      <c r="N55" s="48" t="s">
        <v>37</v>
      </c>
      <c r="O55">
        <v>9</v>
      </c>
      <c r="P55">
        <v>14</v>
      </c>
    </row>
    <row r="56" spans="2:16" x14ac:dyDescent="0.4">
      <c r="B56" s="48" t="s">
        <v>38</v>
      </c>
      <c r="C56">
        <v>15</v>
      </c>
      <c r="D56">
        <v>10</v>
      </c>
      <c r="F56" s="48" t="s">
        <v>38</v>
      </c>
      <c r="G56">
        <v>15</v>
      </c>
      <c r="H56">
        <v>10</v>
      </c>
      <c r="J56" s="48" t="s">
        <v>38</v>
      </c>
      <c r="K56">
        <v>15</v>
      </c>
      <c r="L56">
        <v>10</v>
      </c>
      <c r="N56" s="48" t="s">
        <v>38</v>
      </c>
      <c r="O56">
        <v>18</v>
      </c>
      <c r="P56">
        <v>10</v>
      </c>
    </row>
    <row r="57" spans="2:16" x14ac:dyDescent="0.4">
      <c r="B57" s="48" t="s">
        <v>39</v>
      </c>
      <c r="C57">
        <v>10</v>
      </c>
      <c r="D57">
        <v>20</v>
      </c>
      <c r="F57" s="48" t="s">
        <v>39</v>
      </c>
      <c r="G57">
        <v>13</v>
      </c>
      <c r="H57">
        <v>20</v>
      </c>
      <c r="J57" s="48" t="s">
        <v>39</v>
      </c>
      <c r="K57">
        <v>11</v>
      </c>
      <c r="L57">
        <v>20</v>
      </c>
      <c r="N57" s="48" t="s">
        <v>39</v>
      </c>
      <c r="O57">
        <v>13</v>
      </c>
      <c r="P57">
        <v>20</v>
      </c>
    </row>
  </sheetData>
  <mergeCells count="8">
    <mergeCell ref="C2:D2"/>
    <mergeCell ref="G2:H2"/>
    <mergeCell ref="K2:L2"/>
    <mergeCell ref="O2:P2"/>
    <mergeCell ref="C31:D31"/>
    <mergeCell ref="G31:H31"/>
    <mergeCell ref="K31:L31"/>
    <mergeCell ref="O31:P31"/>
  </mergeCells>
  <phoneticPr fontId="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A3130-DE4D-CA48-BE2C-03C43188A440}">
  <dimension ref="A2:AN58"/>
  <sheetViews>
    <sheetView topLeftCell="A4" workbookViewId="0">
      <selection activeCell="E53" sqref="E53"/>
    </sheetView>
  </sheetViews>
  <sheetFormatPr defaultColWidth="11" defaultRowHeight="18.75" x14ac:dyDescent="0.4"/>
  <sheetData>
    <row r="2" spans="2:40" x14ac:dyDescent="0.4">
      <c r="C2" s="194" t="s">
        <v>0</v>
      </c>
      <c r="D2" s="194"/>
      <c r="E2" s="174"/>
      <c r="G2" s="187" t="s">
        <v>4</v>
      </c>
      <c r="H2" s="187"/>
      <c r="K2" s="187" t="s">
        <v>5</v>
      </c>
      <c r="L2" s="187"/>
      <c r="O2" s="187" t="s">
        <v>62</v>
      </c>
      <c r="P2" s="187"/>
      <c r="S2" s="187" t="s">
        <v>63</v>
      </c>
      <c r="T2" s="187"/>
      <c r="W2" s="187" t="s">
        <v>7</v>
      </c>
      <c r="X2" s="187"/>
      <c r="AA2" s="187" t="s">
        <v>64</v>
      </c>
      <c r="AB2" s="187"/>
      <c r="AE2" s="187" t="s">
        <v>69</v>
      </c>
      <c r="AF2" s="187"/>
    </row>
    <row r="3" spans="2:40" x14ac:dyDescent="0.4">
      <c r="B3" s="38"/>
      <c r="C3" s="69" t="s">
        <v>59</v>
      </c>
      <c r="D3" s="69" t="s">
        <v>68</v>
      </c>
      <c r="E3" s="2"/>
      <c r="F3" s="38" t="s">
        <v>4</v>
      </c>
      <c r="G3" s="69" t="s">
        <v>59</v>
      </c>
      <c r="H3" s="69" t="s">
        <v>68</v>
      </c>
      <c r="J3" s="38" t="s">
        <v>5</v>
      </c>
      <c r="K3" s="69" t="s">
        <v>59</v>
      </c>
      <c r="L3" s="69" t="s">
        <v>68</v>
      </c>
      <c r="N3" t="s">
        <v>61</v>
      </c>
      <c r="O3" s="92" t="s">
        <v>71</v>
      </c>
      <c r="P3" s="92" t="s">
        <v>72</v>
      </c>
      <c r="R3" s="38" t="s">
        <v>63</v>
      </c>
      <c r="S3" s="69" t="s">
        <v>59</v>
      </c>
      <c r="T3" s="69" t="s">
        <v>68</v>
      </c>
      <c r="V3" s="38" t="s">
        <v>7</v>
      </c>
      <c r="W3" s="69" t="s">
        <v>59</v>
      </c>
      <c r="X3" s="69" t="s">
        <v>68</v>
      </c>
      <c r="Z3" s="38" t="s">
        <v>64</v>
      </c>
      <c r="AA3" s="69" t="s">
        <v>59</v>
      </c>
      <c r="AB3" s="69" t="s">
        <v>68</v>
      </c>
      <c r="AE3" s="92" t="s">
        <v>59</v>
      </c>
      <c r="AF3" s="92" t="s">
        <v>68</v>
      </c>
      <c r="AM3" s="187" t="s">
        <v>62</v>
      </c>
      <c r="AN3" s="187"/>
    </row>
    <row r="4" spans="2:40" x14ac:dyDescent="0.4">
      <c r="B4" s="48" t="s">
        <v>18</v>
      </c>
      <c r="C4">
        <v>5</v>
      </c>
      <c r="D4">
        <v>1</v>
      </c>
      <c r="E4">
        <f>C4-D4</f>
        <v>4</v>
      </c>
      <c r="F4" s="48" t="s">
        <v>18</v>
      </c>
      <c r="G4">
        <v>4</v>
      </c>
      <c r="H4">
        <v>1</v>
      </c>
      <c r="I4">
        <f>G4-H4</f>
        <v>3</v>
      </c>
      <c r="J4" s="48" t="s">
        <v>18</v>
      </c>
      <c r="K4">
        <v>4</v>
      </c>
      <c r="L4">
        <v>1</v>
      </c>
      <c r="M4">
        <f>K4-L4</f>
        <v>3</v>
      </c>
      <c r="N4" s="48" t="s">
        <v>18</v>
      </c>
      <c r="O4">
        <v>8</v>
      </c>
      <c r="P4">
        <v>1</v>
      </c>
      <c r="Q4">
        <f>O4-P4</f>
        <v>7</v>
      </c>
      <c r="R4" s="48" t="s">
        <v>18</v>
      </c>
      <c r="S4">
        <v>5</v>
      </c>
      <c r="T4">
        <v>1</v>
      </c>
      <c r="U4">
        <f>S4-T4</f>
        <v>4</v>
      </c>
      <c r="V4" s="48" t="s">
        <v>18</v>
      </c>
      <c r="W4">
        <v>8</v>
      </c>
      <c r="X4">
        <v>1</v>
      </c>
      <c r="Y4">
        <f>W4-X4</f>
        <v>7</v>
      </c>
      <c r="Z4" s="48" t="s">
        <v>18</v>
      </c>
      <c r="AA4">
        <v>5</v>
      </c>
      <c r="AB4">
        <v>1</v>
      </c>
      <c r="AC4">
        <f>AA4-AB4</f>
        <v>4</v>
      </c>
      <c r="AD4" s="48" t="s">
        <v>18</v>
      </c>
      <c r="AE4">
        <v>6</v>
      </c>
      <c r="AF4">
        <v>1</v>
      </c>
      <c r="AG4">
        <f>AE4-AF4</f>
        <v>5</v>
      </c>
      <c r="AL4" s="112" t="s">
        <v>61</v>
      </c>
      <c r="AM4" s="113" t="s">
        <v>71</v>
      </c>
      <c r="AN4" s="114" t="s">
        <v>72</v>
      </c>
    </row>
    <row r="5" spans="2:40" x14ac:dyDescent="0.4">
      <c r="B5" s="48" t="s">
        <v>19</v>
      </c>
      <c r="C5">
        <v>3</v>
      </c>
      <c r="D5">
        <v>3</v>
      </c>
      <c r="E5">
        <f t="shared" ref="E5:E28" si="0">C5-D5</f>
        <v>0</v>
      </c>
      <c r="F5" s="48" t="s">
        <v>19</v>
      </c>
      <c r="G5">
        <v>3</v>
      </c>
      <c r="H5">
        <v>3</v>
      </c>
      <c r="I5">
        <f t="shared" ref="I5:I28" si="1">G5-H5</f>
        <v>0</v>
      </c>
      <c r="J5" s="48" t="s">
        <v>19</v>
      </c>
      <c r="K5">
        <v>3</v>
      </c>
      <c r="L5">
        <v>3</v>
      </c>
      <c r="M5">
        <f t="shared" ref="M5:M28" si="2">K5-L5</f>
        <v>0</v>
      </c>
      <c r="N5" s="48" t="s">
        <v>19</v>
      </c>
      <c r="O5">
        <v>2</v>
      </c>
      <c r="P5">
        <v>3</v>
      </c>
      <c r="Q5">
        <f t="shared" ref="Q5:Q28" si="3">O5-P5</f>
        <v>-1</v>
      </c>
      <c r="R5" s="48" t="s">
        <v>19</v>
      </c>
      <c r="S5">
        <v>3</v>
      </c>
      <c r="T5">
        <v>3</v>
      </c>
      <c r="U5">
        <f t="shared" ref="U5:U28" si="4">S5-T5</f>
        <v>0</v>
      </c>
      <c r="V5" s="48" t="s">
        <v>19</v>
      </c>
      <c r="W5">
        <v>2</v>
      </c>
      <c r="X5">
        <v>3</v>
      </c>
      <c r="Y5">
        <f t="shared" ref="Y5:Y28" si="5">W5-X5</f>
        <v>-1</v>
      </c>
      <c r="Z5" s="48" t="s">
        <v>19</v>
      </c>
      <c r="AA5">
        <v>3</v>
      </c>
      <c r="AB5">
        <v>3</v>
      </c>
      <c r="AC5">
        <f t="shared" ref="AC5:AC28" si="6">AA5-AB5</f>
        <v>0</v>
      </c>
      <c r="AD5" s="48" t="s">
        <v>19</v>
      </c>
      <c r="AE5">
        <v>3</v>
      </c>
      <c r="AF5">
        <v>3</v>
      </c>
      <c r="AG5">
        <f t="shared" ref="AG5:AG28" si="7">AE5-AF5</f>
        <v>0</v>
      </c>
      <c r="AL5" s="108" t="s">
        <v>19</v>
      </c>
      <c r="AM5" s="115"/>
      <c r="AN5" s="116"/>
    </row>
    <row r="6" spans="2:40" x14ac:dyDescent="0.4">
      <c r="B6" s="48" t="s">
        <v>42</v>
      </c>
      <c r="C6">
        <v>4</v>
      </c>
      <c r="D6">
        <v>2</v>
      </c>
      <c r="E6">
        <f t="shared" si="0"/>
        <v>2</v>
      </c>
      <c r="F6" s="48" t="s">
        <v>42</v>
      </c>
      <c r="G6">
        <v>5</v>
      </c>
      <c r="H6">
        <v>2</v>
      </c>
      <c r="I6">
        <f t="shared" si="1"/>
        <v>3</v>
      </c>
      <c r="J6" s="48" t="s">
        <v>42</v>
      </c>
      <c r="K6">
        <v>6</v>
      </c>
      <c r="L6">
        <v>2</v>
      </c>
      <c r="M6">
        <f t="shared" si="2"/>
        <v>4</v>
      </c>
      <c r="N6" s="48" t="s">
        <v>42</v>
      </c>
      <c r="O6">
        <v>5</v>
      </c>
      <c r="P6">
        <v>2</v>
      </c>
      <c r="Q6">
        <f t="shared" si="3"/>
        <v>3</v>
      </c>
      <c r="R6" s="48" t="s">
        <v>42</v>
      </c>
      <c r="S6">
        <v>6</v>
      </c>
      <c r="T6">
        <v>2</v>
      </c>
      <c r="U6">
        <f t="shared" si="4"/>
        <v>4</v>
      </c>
      <c r="V6" s="48" t="s">
        <v>42</v>
      </c>
      <c r="W6">
        <v>6</v>
      </c>
      <c r="X6">
        <v>2</v>
      </c>
      <c r="Y6">
        <f t="shared" si="5"/>
        <v>4</v>
      </c>
      <c r="Z6" s="48" t="s">
        <v>42</v>
      </c>
      <c r="AA6">
        <v>6</v>
      </c>
      <c r="AB6">
        <v>2</v>
      </c>
      <c r="AC6">
        <f t="shared" si="6"/>
        <v>4</v>
      </c>
      <c r="AD6" s="48" t="s">
        <v>42</v>
      </c>
      <c r="AE6">
        <v>4</v>
      </c>
      <c r="AF6">
        <v>2</v>
      </c>
      <c r="AG6">
        <f t="shared" si="7"/>
        <v>2</v>
      </c>
      <c r="AL6" s="108" t="s">
        <v>18</v>
      </c>
      <c r="AM6" s="115"/>
      <c r="AN6" s="116"/>
    </row>
    <row r="7" spans="2:40" x14ac:dyDescent="0.4">
      <c r="B7" s="48" t="s">
        <v>20</v>
      </c>
      <c r="C7">
        <v>9</v>
      </c>
      <c r="D7">
        <v>4</v>
      </c>
      <c r="E7">
        <f t="shared" si="0"/>
        <v>5</v>
      </c>
      <c r="F7" s="48" t="s">
        <v>20</v>
      </c>
      <c r="G7">
        <v>10</v>
      </c>
      <c r="H7">
        <v>4</v>
      </c>
      <c r="I7">
        <f t="shared" si="1"/>
        <v>6</v>
      </c>
      <c r="J7" s="48" t="s">
        <v>20</v>
      </c>
      <c r="K7">
        <v>10</v>
      </c>
      <c r="L7">
        <v>4</v>
      </c>
      <c r="M7">
        <f t="shared" si="2"/>
        <v>6</v>
      </c>
      <c r="N7" s="48" t="s">
        <v>20</v>
      </c>
      <c r="O7">
        <v>16</v>
      </c>
      <c r="P7">
        <v>4</v>
      </c>
      <c r="Q7">
        <f t="shared" si="3"/>
        <v>12</v>
      </c>
      <c r="R7" s="48" t="s">
        <v>20</v>
      </c>
      <c r="S7">
        <v>18</v>
      </c>
      <c r="T7">
        <v>4</v>
      </c>
      <c r="U7">
        <f t="shared" si="4"/>
        <v>14</v>
      </c>
      <c r="V7" s="48" t="s">
        <v>20</v>
      </c>
      <c r="W7">
        <v>14</v>
      </c>
      <c r="X7">
        <v>4</v>
      </c>
      <c r="Y7">
        <f t="shared" si="5"/>
        <v>10</v>
      </c>
      <c r="Z7" s="48" t="s">
        <v>20</v>
      </c>
      <c r="AA7">
        <v>16</v>
      </c>
      <c r="AB7">
        <v>4</v>
      </c>
      <c r="AC7">
        <f t="shared" si="6"/>
        <v>12</v>
      </c>
      <c r="AD7" s="48" t="s">
        <v>20</v>
      </c>
      <c r="AE7">
        <v>10</v>
      </c>
      <c r="AF7">
        <v>4</v>
      </c>
      <c r="AG7">
        <f t="shared" si="7"/>
        <v>6</v>
      </c>
      <c r="AL7" s="108" t="s">
        <v>22</v>
      </c>
      <c r="AM7" s="115"/>
      <c r="AN7" s="116"/>
    </row>
    <row r="8" spans="2:40" x14ac:dyDescent="0.4">
      <c r="B8" s="48" t="s">
        <v>21</v>
      </c>
      <c r="C8">
        <v>12</v>
      </c>
      <c r="D8">
        <v>8</v>
      </c>
      <c r="E8">
        <f t="shared" si="0"/>
        <v>4</v>
      </c>
      <c r="F8" s="48" t="s">
        <v>21</v>
      </c>
      <c r="G8">
        <v>12</v>
      </c>
      <c r="H8">
        <v>8</v>
      </c>
      <c r="I8">
        <f t="shared" si="1"/>
        <v>4</v>
      </c>
      <c r="J8" s="48" t="s">
        <v>21</v>
      </c>
      <c r="K8">
        <v>11</v>
      </c>
      <c r="L8">
        <v>8</v>
      </c>
      <c r="M8">
        <f t="shared" si="2"/>
        <v>3</v>
      </c>
      <c r="N8" s="48" t="s">
        <v>21</v>
      </c>
      <c r="O8">
        <v>13</v>
      </c>
      <c r="P8">
        <v>8</v>
      </c>
      <c r="Q8">
        <f t="shared" si="3"/>
        <v>5</v>
      </c>
      <c r="R8" s="48" t="s">
        <v>21</v>
      </c>
      <c r="S8">
        <v>13</v>
      </c>
      <c r="T8">
        <v>8</v>
      </c>
      <c r="U8">
        <f t="shared" si="4"/>
        <v>5</v>
      </c>
      <c r="V8" s="48" t="s">
        <v>21</v>
      </c>
      <c r="W8">
        <v>12</v>
      </c>
      <c r="X8">
        <v>8</v>
      </c>
      <c r="Y8">
        <f t="shared" si="5"/>
        <v>4</v>
      </c>
      <c r="Z8" s="48" t="s">
        <v>21</v>
      </c>
      <c r="AA8">
        <v>13</v>
      </c>
      <c r="AB8">
        <v>8</v>
      </c>
      <c r="AC8">
        <f t="shared" si="6"/>
        <v>5</v>
      </c>
      <c r="AD8" s="48" t="s">
        <v>21</v>
      </c>
      <c r="AE8">
        <v>15</v>
      </c>
      <c r="AF8">
        <v>8</v>
      </c>
      <c r="AG8">
        <f t="shared" si="7"/>
        <v>7</v>
      </c>
      <c r="AL8" s="108" t="s">
        <v>42</v>
      </c>
      <c r="AM8" s="115"/>
      <c r="AN8" s="116"/>
    </row>
    <row r="9" spans="2:40" x14ac:dyDescent="0.4">
      <c r="B9" s="48" t="s">
        <v>41</v>
      </c>
      <c r="C9">
        <v>2</v>
      </c>
      <c r="D9">
        <v>6</v>
      </c>
      <c r="E9">
        <f t="shared" si="0"/>
        <v>-4</v>
      </c>
      <c r="F9" s="48" t="s">
        <v>41</v>
      </c>
      <c r="G9">
        <v>2</v>
      </c>
      <c r="H9">
        <v>6</v>
      </c>
      <c r="I9">
        <f t="shared" si="1"/>
        <v>-4</v>
      </c>
      <c r="J9" s="48" t="s">
        <v>41</v>
      </c>
      <c r="K9">
        <v>2</v>
      </c>
      <c r="L9">
        <v>6</v>
      </c>
      <c r="M9">
        <f t="shared" si="2"/>
        <v>-4</v>
      </c>
      <c r="N9" s="48" t="s">
        <v>41</v>
      </c>
      <c r="O9">
        <v>3</v>
      </c>
      <c r="P9">
        <v>6</v>
      </c>
      <c r="Q9">
        <f t="shared" si="3"/>
        <v>-3</v>
      </c>
      <c r="R9" s="48" t="s">
        <v>41</v>
      </c>
      <c r="S9">
        <v>1</v>
      </c>
      <c r="T9">
        <v>6</v>
      </c>
      <c r="U9">
        <f t="shared" si="4"/>
        <v>-5</v>
      </c>
      <c r="V9" s="48" t="s">
        <v>41</v>
      </c>
      <c r="W9">
        <v>3</v>
      </c>
      <c r="X9">
        <v>6</v>
      </c>
      <c r="Y9">
        <f t="shared" si="5"/>
        <v>-3</v>
      </c>
      <c r="Z9" s="48" t="s">
        <v>41</v>
      </c>
      <c r="AA9">
        <v>1</v>
      </c>
      <c r="AB9">
        <v>6</v>
      </c>
      <c r="AC9">
        <f t="shared" si="6"/>
        <v>-5</v>
      </c>
      <c r="AD9" s="48" t="s">
        <v>41</v>
      </c>
      <c r="AE9">
        <v>1</v>
      </c>
      <c r="AF9">
        <v>6</v>
      </c>
      <c r="AG9">
        <f t="shared" si="7"/>
        <v>-5</v>
      </c>
      <c r="AL9" s="108" t="s">
        <v>21</v>
      </c>
      <c r="AM9" s="115"/>
      <c r="AN9" s="116"/>
    </row>
    <row r="10" spans="2:40" x14ac:dyDescent="0.4">
      <c r="B10" s="48" t="s">
        <v>22</v>
      </c>
      <c r="C10">
        <v>6</v>
      </c>
      <c r="D10">
        <v>7</v>
      </c>
      <c r="E10">
        <f t="shared" si="0"/>
        <v>-1</v>
      </c>
      <c r="F10" s="48" t="s">
        <v>22</v>
      </c>
      <c r="G10">
        <v>7</v>
      </c>
      <c r="H10">
        <v>7</v>
      </c>
      <c r="I10">
        <f t="shared" si="1"/>
        <v>0</v>
      </c>
      <c r="J10" s="48" t="s">
        <v>22</v>
      </c>
      <c r="K10">
        <v>5</v>
      </c>
      <c r="L10">
        <v>7</v>
      </c>
      <c r="M10">
        <f t="shared" si="2"/>
        <v>-2</v>
      </c>
      <c r="N10" s="48" t="s">
        <v>22</v>
      </c>
      <c r="O10">
        <v>6</v>
      </c>
      <c r="P10">
        <v>7</v>
      </c>
      <c r="Q10">
        <f t="shared" si="3"/>
        <v>-1</v>
      </c>
      <c r="R10" s="48" t="s">
        <v>22</v>
      </c>
      <c r="S10">
        <v>7</v>
      </c>
      <c r="T10">
        <v>7</v>
      </c>
      <c r="U10">
        <f t="shared" si="4"/>
        <v>0</v>
      </c>
      <c r="V10" s="48" t="s">
        <v>22</v>
      </c>
      <c r="W10">
        <v>5</v>
      </c>
      <c r="X10">
        <v>7</v>
      </c>
      <c r="Y10">
        <f t="shared" si="5"/>
        <v>-2</v>
      </c>
      <c r="Z10" s="48" t="s">
        <v>22</v>
      </c>
      <c r="AA10">
        <v>7</v>
      </c>
      <c r="AB10">
        <v>7</v>
      </c>
      <c r="AC10">
        <f t="shared" si="6"/>
        <v>0</v>
      </c>
      <c r="AD10" s="48" t="s">
        <v>22</v>
      </c>
      <c r="AE10">
        <v>7</v>
      </c>
      <c r="AF10">
        <v>7</v>
      </c>
      <c r="AG10">
        <f t="shared" si="7"/>
        <v>0</v>
      </c>
      <c r="AL10" s="108" t="s">
        <v>41</v>
      </c>
      <c r="AM10" s="115"/>
      <c r="AN10" s="116"/>
    </row>
    <row r="11" spans="2:40" x14ac:dyDescent="0.4">
      <c r="B11" s="48" t="s">
        <v>23</v>
      </c>
      <c r="C11">
        <v>1</v>
      </c>
      <c r="D11">
        <v>5</v>
      </c>
      <c r="E11">
        <f t="shared" si="0"/>
        <v>-4</v>
      </c>
      <c r="F11" s="48" t="s">
        <v>23</v>
      </c>
      <c r="G11">
        <v>1</v>
      </c>
      <c r="H11">
        <v>5</v>
      </c>
      <c r="I11">
        <f t="shared" si="1"/>
        <v>-4</v>
      </c>
      <c r="J11" s="48" t="s">
        <v>23</v>
      </c>
      <c r="K11">
        <v>1</v>
      </c>
      <c r="L11">
        <v>5</v>
      </c>
      <c r="M11">
        <f t="shared" si="2"/>
        <v>-4</v>
      </c>
      <c r="N11" s="48" t="s">
        <v>23</v>
      </c>
      <c r="O11">
        <v>1</v>
      </c>
      <c r="P11">
        <v>5</v>
      </c>
      <c r="Q11">
        <f t="shared" si="3"/>
        <v>-4</v>
      </c>
      <c r="R11" s="48" t="s">
        <v>23</v>
      </c>
      <c r="S11">
        <v>2</v>
      </c>
      <c r="T11">
        <v>5</v>
      </c>
      <c r="U11">
        <f t="shared" si="4"/>
        <v>-3</v>
      </c>
      <c r="V11" s="48" t="s">
        <v>23</v>
      </c>
      <c r="W11">
        <v>1</v>
      </c>
      <c r="X11">
        <v>5</v>
      </c>
      <c r="Y11">
        <f t="shared" si="5"/>
        <v>-4</v>
      </c>
      <c r="Z11" s="48" t="s">
        <v>23</v>
      </c>
      <c r="AA11">
        <v>2</v>
      </c>
      <c r="AB11">
        <v>5</v>
      </c>
      <c r="AC11">
        <f t="shared" si="6"/>
        <v>-3</v>
      </c>
      <c r="AD11" s="48" t="s">
        <v>23</v>
      </c>
      <c r="AE11">
        <v>2</v>
      </c>
      <c r="AF11">
        <v>5</v>
      </c>
      <c r="AG11">
        <f t="shared" si="7"/>
        <v>-3</v>
      </c>
      <c r="AL11" s="108" t="s">
        <v>23</v>
      </c>
      <c r="AM11" s="115"/>
      <c r="AN11" s="116"/>
    </row>
    <row r="12" spans="2:40" x14ac:dyDescent="0.4">
      <c r="B12" s="48" t="s">
        <v>24</v>
      </c>
      <c r="C12">
        <v>21</v>
      </c>
      <c r="D12">
        <v>15</v>
      </c>
      <c r="E12">
        <f t="shared" si="0"/>
        <v>6</v>
      </c>
      <c r="F12" s="48" t="s">
        <v>24</v>
      </c>
      <c r="G12">
        <v>20</v>
      </c>
      <c r="H12">
        <v>15</v>
      </c>
      <c r="I12">
        <f t="shared" si="1"/>
        <v>5</v>
      </c>
      <c r="J12" s="48" t="s">
        <v>24</v>
      </c>
      <c r="K12">
        <v>22</v>
      </c>
      <c r="L12">
        <v>15</v>
      </c>
      <c r="M12">
        <f t="shared" si="2"/>
        <v>7</v>
      </c>
      <c r="N12" s="48" t="s">
        <v>24</v>
      </c>
      <c r="O12">
        <v>19</v>
      </c>
      <c r="P12">
        <v>15</v>
      </c>
      <c r="Q12">
        <f t="shared" si="3"/>
        <v>4</v>
      </c>
      <c r="R12" s="48" t="s">
        <v>24</v>
      </c>
      <c r="S12">
        <v>16</v>
      </c>
      <c r="T12">
        <v>15</v>
      </c>
      <c r="U12">
        <f t="shared" si="4"/>
        <v>1</v>
      </c>
      <c r="V12" s="48" t="s">
        <v>24</v>
      </c>
      <c r="W12">
        <v>21</v>
      </c>
      <c r="X12">
        <v>15</v>
      </c>
      <c r="Y12">
        <f t="shared" si="5"/>
        <v>6</v>
      </c>
      <c r="Z12" s="48" t="s">
        <v>24</v>
      </c>
      <c r="AA12">
        <v>17</v>
      </c>
      <c r="AB12">
        <v>15</v>
      </c>
      <c r="AC12">
        <f t="shared" si="6"/>
        <v>2</v>
      </c>
      <c r="AD12" s="48" t="s">
        <v>24</v>
      </c>
      <c r="AE12">
        <v>20</v>
      </c>
      <c r="AF12">
        <v>15</v>
      </c>
      <c r="AG12">
        <f t="shared" si="7"/>
        <v>5</v>
      </c>
      <c r="AL12" s="108" t="s">
        <v>26</v>
      </c>
      <c r="AM12" s="115"/>
      <c r="AN12" s="116"/>
    </row>
    <row r="13" spans="2:40" x14ac:dyDescent="0.4">
      <c r="B13" s="48" t="s">
        <v>25</v>
      </c>
      <c r="C13">
        <v>18</v>
      </c>
      <c r="D13">
        <v>16</v>
      </c>
      <c r="E13">
        <f t="shared" si="0"/>
        <v>2</v>
      </c>
      <c r="F13" s="48" t="s">
        <v>25</v>
      </c>
      <c r="G13">
        <v>19</v>
      </c>
      <c r="H13">
        <v>16</v>
      </c>
      <c r="I13">
        <f t="shared" si="1"/>
        <v>3</v>
      </c>
      <c r="J13" s="48" t="s">
        <v>25</v>
      </c>
      <c r="K13">
        <v>19</v>
      </c>
      <c r="L13">
        <v>16</v>
      </c>
      <c r="M13">
        <f t="shared" si="2"/>
        <v>3</v>
      </c>
      <c r="N13" s="48" t="s">
        <v>25</v>
      </c>
      <c r="O13">
        <v>20</v>
      </c>
      <c r="P13">
        <v>16</v>
      </c>
      <c r="Q13">
        <f t="shared" si="3"/>
        <v>4</v>
      </c>
      <c r="R13" s="48" t="s">
        <v>25</v>
      </c>
      <c r="S13">
        <v>21</v>
      </c>
      <c r="T13">
        <v>16</v>
      </c>
      <c r="U13">
        <f t="shared" si="4"/>
        <v>5</v>
      </c>
      <c r="V13" s="48" t="s">
        <v>25</v>
      </c>
      <c r="W13">
        <v>19</v>
      </c>
      <c r="X13">
        <v>16</v>
      </c>
      <c r="Y13">
        <f t="shared" si="5"/>
        <v>3</v>
      </c>
      <c r="Z13" s="48" t="s">
        <v>25</v>
      </c>
      <c r="AA13">
        <v>21</v>
      </c>
      <c r="AB13">
        <v>16</v>
      </c>
      <c r="AC13">
        <f t="shared" si="6"/>
        <v>5</v>
      </c>
      <c r="AD13" s="48" t="s">
        <v>25</v>
      </c>
      <c r="AE13">
        <v>19</v>
      </c>
      <c r="AF13">
        <v>16</v>
      </c>
      <c r="AG13">
        <f t="shared" si="7"/>
        <v>3</v>
      </c>
      <c r="AL13" s="108" t="s">
        <v>28</v>
      </c>
      <c r="AM13" s="115"/>
      <c r="AN13" s="116"/>
    </row>
    <row r="14" spans="2:40" x14ac:dyDescent="0.4">
      <c r="B14" s="48" t="s">
        <v>26</v>
      </c>
      <c r="C14">
        <v>16</v>
      </c>
      <c r="D14">
        <v>11</v>
      </c>
      <c r="E14">
        <f t="shared" si="0"/>
        <v>5</v>
      </c>
      <c r="F14" s="48" t="s">
        <v>26</v>
      </c>
      <c r="G14">
        <v>11</v>
      </c>
      <c r="H14">
        <v>11</v>
      </c>
      <c r="I14">
        <f t="shared" si="1"/>
        <v>0</v>
      </c>
      <c r="J14" s="48" t="s">
        <v>26</v>
      </c>
      <c r="K14">
        <v>12</v>
      </c>
      <c r="L14">
        <v>11</v>
      </c>
      <c r="M14">
        <f t="shared" si="2"/>
        <v>1</v>
      </c>
      <c r="N14" s="48" t="s">
        <v>26</v>
      </c>
      <c r="O14">
        <v>11</v>
      </c>
      <c r="P14">
        <v>11</v>
      </c>
      <c r="Q14">
        <f t="shared" si="3"/>
        <v>0</v>
      </c>
      <c r="R14" s="48" t="s">
        <v>26</v>
      </c>
      <c r="S14">
        <v>11</v>
      </c>
      <c r="T14">
        <v>11</v>
      </c>
      <c r="U14">
        <f t="shared" si="4"/>
        <v>0</v>
      </c>
      <c r="V14" s="48" t="s">
        <v>26</v>
      </c>
      <c r="W14">
        <v>11</v>
      </c>
      <c r="X14">
        <v>11</v>
      </c>
      <c r="Y14">
        <f t="shared" si="5"/>
        <v>0</v>
      </c>
      <c r="Z14" s="48" t="s">
        <v>26</v>
      </c>
      <c r="AA14">
        <v>10</v>
      </c>
      <c r="AB14">
        <v>11</v>
      </c>
      <c r="AC14">
        <f t="shared" si="6"/>
        <v>-1</v>
      </c>
      <c r="AD14" s="48" t="s">
        <v>26</v>
      </c>
      <c r="AE14">
        <v>14</v>
      </c>
      <c r="AF14">
        <v>11</v>
      </c>
      <c r="AG14">
        <f t="shared" si="7"/>
        <v>3</v>
      </c>
      <c r="AL14" s="108" t="s">
        <v>27</v>
      </c>
      <c r="AM14" s="115"/>
      <c r="AN14" s="116"/>
    </row>
    <row r="15" spans="2:40" x14ac:dyDescent="0.4">
      <c r="B15" s="48" t="s">
        <v>27</v>
      </c>
      <c r="C15">
        <v>15</v>
      </c>
      <c r="D15">
        <v>9</v>
      </c>
      <c r="E15">
        <f t="shared" si="0"/>
        <v>6</v>
      </c>
      <c r="F15" s="48" t="s">
        <v>27</v>
      </c>
      <c r="G15">
        <v>13</v>
      </c>
      <c r="H15">
        <v>9</v>
      </c>
      <c r="I15">
        <f t="shared" si="1"/>
        <v>4</v>
      </c>
      <c r="J15" s="48" t="s">
        <v>27</v>
      </c>
      <c r="K15">
        <v>15</v>
      </c>
      <c r="L15">
        <v>9</v>
      </c>
      <c r="M15">
        <f t="shared" si="2"/>
        <v>6</v>
      </c>
      <c r="N15" s="48" t="s">
        <v>27</v>
      </c>
      <c r="O15">
        <v>10</v>
      </c>
      <c r="P15">
        <v>9</v>
      </c>
      <c r="Q15">
        <f t="shared" si="3"/>
        <v>1</v>
      </c>
      <c r="R15" s="48" t="s">
        <v>27</v>
      </c>
      <c r="S15">
        <v>12</v>
      </c>
      <c r="T15">
        <v>9</v>
      </c>
      <c r="U15">
        <f t="shared" si="4"/>
        <v>3</v>
      </c>
      <c r="V15" s="48" t="s">
        <v>27</v>
      </c>
      <c r="W15">
        <v>10</v>
      </c>
      <c r="X15">
        <v>9</v>
      </c>
      <c r="Y15">
        <f t="shared" si="5"/>
        <v>1</v>
      </c>
      <c r="Z15" s="48" t="s">
        <v>27</v>
      </c>
      <c r="AA15">
        <v>12</v>
      </c>
      <c r="AB15">
        <v>9</v>
      </c>
      <c r="AC15">
        <f t="shared" si="6"/>
        <v>3</v>
      </c>
      <c r="AD15" s="48" t="s">
        <v>27</v>
      </c>
      <c r="AE15">
        <v>11</v>
      </c>
      <c r="AF15">
        <v>9</v>
      </c>
      <c r="AG15">
        <f t="shared" si="7"/>
        <v>2</v>
      </c>
      <c r="AL15" s="108" t="s">
        <v>31</v>
      </c>
      <c r="AM15" s="115"/>
      <c r="AN15" s="116"/>
    </row>
    <row r="16" spans="2:40" x14ac:dyDescent="0.4">
      <c r="B16" s="48" t="s">
        <v>28</v>
      </c>
      <c r="C16">
        <v>8</v>
      </c>
      <c r="D16">
        <v>13</v>
      </c>
      <c r="E16">
        <f t="shared" si="0"/>
        <v>-5</v>
      </c>
      <c r="F16" s="48" t="s">
        <v>28</v>
      </c>
      <c r="G16">
        <v>8</v>
      </c>
      <c r="H16">
        <v>13</v>
      </c>
      <c r="I16">
        <f t="shared" si="1"/>
        <v>-5</v>
      </c>
      <c r="J16" s="48" t="s">
        <v>28</v>
      </c>
      <c r="K16">
        <v>8</v>
      </c>
      <c r="L16">
        <v>13</v>
      </c>
      <c r="M16">
        <f t="shared" si="2"/>
        <v>-5</v>
      </c>
      <c r="N16" s="48" t="s">
        <v>28</v>
      </c>
      <c r="O16">
        <v>4</v>
      </c>
      <c r="P16">
        <v>13</v>
      </c>
      <c r="Q16">
        <f t="shared" si="3"/>
        <v>-9</v>
      </c>
      <c r="R16" s="48" t="s">
        <v>28</v>
      </c>
      <c r="S16">
        <v>8</v>
      </c>
      <c r="T16">
        <v>13</v>
      </c>
      <c r="U16">
        <f t="shared" si="4"/>
        <v>-5</v>
      </c>
      <c r="V16" s="48" t="s">
        <v>28</v>
      </c>
      <c r="W16">
        <v>4</v>
      </c>
      <c r="X16">
        <v>13</v>
      </c>
      <c r="Y16">
        <f t="shared" si="5"/>
        <v>-9</v>
      </c>
      <c r="Z16" s="48" t="s">
        <v>28</v>
      </c>
      <c r="AA16">
        <v>8</v>
      </c>
      <c r="AB16">
        <v>13</v>
      </c>
      <c r="AC16">
        <f t="shared" si="6"/>
        <v>-5</v>
      </c>
      <c r="AD16" s="48" t="s">
        <v>28</v>
      </c>
      <c r="AE16">
        <v>8</v>
      </c>
      <c r="AF16">
        <v>13</v>
      </c>
      <c r="AG16">
        <f t="shared" si="7"/>
        <v>-5</v>
      </c>
      <c r="AL16" s="108" t="s">
        <v>24</v>
      </c>
      <c r="AM16" s="115"/>
      <c r="AN16" s="116"/>
    </row>
    <row r="17" spans="2:40" x14ac:dyDescent="0.4">
      <c r="B17" s="48" t="s">
        <v>29</v>
      </c>
      <c r="C17">
        <v>20</v>
      </c>
      <c r="D17">
        <v>24</v>
      </c>
      <c r="E17">
        <f t="shared" si="0"/>
        <v>-4</v>
      </c>
      <c r="F17" s="48" t="s">
        <v>29</v>
      </c>
      <c r="G17">
        <v>22</v>
      </c>
      <c r="H17">
        <v>24</v>
      </c>
      <c r="I17">
        <f t="shared" si="1"/>
        <v>-2</v>
      </c>
      <c r="J17" s="48" t="s">
        <v>29</v>
      </c>
      <c r="K17">
        <v>20</v>
      </c>
      <c r="L17">
        <v>24</v>
      </c>
      <c r="M17">
        <f t="shared" si="2"/>
        <v>-4</v>
      </c>
      <c r="N17" s="48" t="s">
        <v>29</v>
      </c>
      <c r="O17">
        <v>22</v>
      </c>
      <c r="P17">
        <v>24</v>
      </c>
      <c r="Q17">
        <f t="shared" si="3"/>
        <v>-2</v>
      </c>
      <c r="R17" s="48" t="s">
        <v>29</v>
      </c>
      <c r="S17">
        <v>22</v>
      </c>
      <c r="T17">
        <v>24</v>
      </c>
      <c r="U17">
        <f t="shared" si="4"/>
        <v>-2</v>
      </c>
      <c r="V17" s="48" t="s">
        <v>29</v>
      </c>
      <c r="W17">
        <v>22</v>
      </c>
      <c r="X17">
        <v>24</v>
      </c>
      <c r="Y17">
        <f t="shared" si="5"/>
        <v>-2</v>
      </c>
      <c r="Z17" s="48" t="s">
        <v>29</v>
      </c>
      <c r="AA17">
        <v>22</v>
      </c>
      <c r="AB17">
        <v>24</v>
      </c>
      <c r="AC17">
        <f t="shared" si="6"/>
        <v>-2</v>
      </c>
      <c r="AD17" s="48" t="s">
        <v>29</v>
      </c>
      <c r="AE17">
        <v>21</v>
      </c>
      <c r="AF17">
        <v>24</v>
      </c>
      <c r="AG17">
        <f t="shared" si="7"/>
        <v>-3</v>
      </c>
      <c r="AL17" s="108" t="s">
        <v>30</v>
      </c>
      <c r="AM17" s="115"/>
      <c r="AN17" s="116"/>
    </row>
    <row r="18" spans="2:40" x14ac:dyDescent="0.4">
      <c r="B18" s="48" t="s">
        <v>40</v>
      </c>
      <c r="C18">
        <v>24</v>
      </c>
      <c r="D18">
        <v>12</v>
      </c>
      <c r="E18">
        <f t="shared" si="0"/>
        <v>12</v>
      </c>
      <c r="F18" s="48" t="s">
        <v>40</v>
      </c>
      <c r="G18">
        <v>24</v>
      </c>
      <c r="H18">
        <v>12</v>
      </c>
      <c r="I18">
        <f t="shared" si="1"/>
        <v>12</v>
      </c>
      <c r="J18" s="48" t="s">
        <v>40</v>
      </c>
      <c r="K18">
        <v>24</v>
      </c>
      <c r="L18">
        <v>12</v>
      </c>
      <c r="M18">
        <f t="shared" si="2"/>
        <v>12</v>
      </c>
      <c r="N18" s="48" t="s">
        <v>40</v>
      </c>
      <c r="O18">
        <v>24</v>
      </c>
      <c r="P18">
        <v>12</v>
      </c>
      <c r="Q18">
        <f t="shared" si="3"/>
        <v>12</v>
      </c>
      <c r="R18" s="48" t="s">
        <v>40</v>
      </c>
      <c r="S18">
        <v>24</v>
      </c>
      <c r="T18">
        <v>12</v>
      </c>
      <c r="U18">
        <f t="shared" si="4"/>
        <v>12</v>
      </c>
      <c r="V18" s="48" t="s">
        <v>40</v>
      </c>
      <c r="W18">
        <v>24</v>
      </c>
      <c r="X18">
        <v>12</v>
      </c>
      <c r="Y18">
        <f t="shared" si="5"/>
        <v>12</v>
      </c>
      <c r="Z18" s="48" t="s">
        <v>40</v>
      </c>
      <c r="AA18">
        <v>24</v>
      </c>
      <c r="AB18">
        <v>12</v>
      </c>
      <c r="AC18">
        <f t="shared" si="6"/>
        <v>12</v>
      </c>
      <c r="AD18" s="48" t="s">
        <v>40</v>
      </c>
      <c r="AE18">
        <v>24</v>
      </c>
      <c r="AF18">
        <v>12</v>
      </c>
      <c r="AG18">
        <f t="shared" si="7"/>
        <v>12</v>
      </c>
      <c r="AL18" s="108" t="s">
        <v>20</v>
      </c>
      <c r="AM18" s="115"/>
      <c r="AN18" s="116"/>
    </row>
    <row r="19" spans="2:40" x14ac:dyDescent="0.4">
      <c r="B19" s="48" t="s">
        <v>30</v>
      </c>
      <c r="C19">
        <v>17</v>
      </c>
      <c r="D19">
        <v>24</v>
      </c>
      <c r="E19">
        <f t="shared" si="0"/>
        <v>-7</v>
      </c>
      <c r="F19" s="48" t="s">
        <v>30</v>
      </c>
      <c r="G19">
        <v>16</v>
      </c>
      <c r="H19">
        <v>24</v>
      </c>
      <c r="I19">
        <f t="shared" si="1"/>
        <v>-8</v>
      </c>
      <c r="J19" s="48" t="s">
        <v>30</v>
      </c>
      <c r="K19">
        <v>16</v>
      </c>
      <c r="L19">
        <v>24</v>
      </c>
      <c r="M19">
        <f t="shared" si="2"/>
        <v>-8</v>
      </c>
      <c r="N19" s="48" t="s">
        <v>30</v>
      </c>
      <c r="O19">
        <v>15</v>
      </c>
      <c r="P19">
        <v>24</v>
      </c>
      <c r="Q19">
        <f t="shared" si="3"/>
        <v>-9</v>
      </c>
      <c r="R19" s="48" t="s">
        <v>30</v>
      </c>
      <c r="S19">
        <v>14</v>
      </c>
      <c r="T19">
        <v>24</v>
      </c>
      <c r="U19">
        <f t="shared" si="4"/>
        <v>-10</v>
      </c>
      <c r="V19" s="48" t="s">
        <v>30</v>
      </c>
      <c r="W19">
        <v>16</v>
      </c>
      <c r="X19">
        <v>24</v>
      </c>
      <c r="Y19">
        <f t="shared" si="5"/>
        <v>-8</v>
      </c>
      <c r="Z19" s="48" t="s">
        <v>30</v>
      </c>
      <c r="AA19">
        <v>14</v>
      </c>
      <c r="AB19">
        <v>24</v>
      </c>
      <c r="AC19">
        <f t="shared" si="6"/>
        <v>-10</v>
      </c>
      <c r="AD19" s="48" t="s">
        <v>30</v>
      </c>
      <c r="AE19">
        <v>17</v>
      </c>
      <c r="AF19">
        <v>24</v>
      </c>
      <c r="AG19">
        <f t="shared" si="7"/>
        <v>-7</v>
      </c>
      <c r="AL19" s="108" t="s">
        <v>36</v>
      </c>
      <c r="AM19" s="115"/>
      <c r="AN19" s="116"/>
    </row>
    <row r="20" spans="2:40" x14ac:dyDescent="0.4">
      <c r="B20" s="48" t="s">
        <v>31</v>
      </c>
      <c r="C20">
        <v>7</v>
      </c>
      <c r="D20">
        <v>17</v>
      </c>
      <c r="E20">
        <f t="shared" si="0"/>
        <v>-10</v>
      </c>
      <c r="F20" s="48" t="s">
        <v>31</v>
      </c>
      <c r="G20">
        <v>6</v>
      </c>
      <c r="H20">
        <v>17</v>
      </c>
      <c r="I20">
        <f t="shared" si="1"/>
        <v>-11</v>
      </c>
      <c r="J20" s="48" t="s">
        <v>31</v>
      </c>
      <c r="K20">
        <v>7</v>
      </c>
      <c r="L20">
        <v>17</v>
      </c>
      <c r="M20">
        <f t="shared" si="2"/>
        <v>-10</v>
      </c>
      <c r="N20" s="48" t="s">
        <v>31</v>
      </c>
      <c r="O20">
        <v>7</v>
      </c>
      <c r="P20">
        <v>17</v>
      </c>
      <c r="Q20">
        <f t="shared" si="3"/>
        <v>-10</v>
      </c>
      <c r="R20" s="48" t="s">
        <v>31</v>
      </c>
      <c r="S20">
        <v>4</v>
      </c>
      <c r="T20">
        <v>17</v>
      </c>
      <c r="U20">
        <f t="shared" si="4"/>
        <v>-13</v>
      </c>
      <c r="V20" s="48" t="s">
        <v>31</v>
      </c>
      <c r="W20">
        <v>7</v>
      </c>
      <c r="X20">
        <v>17</v>
      </c>
      <c r="Y20">
        <f t="shared" si="5"/>
        <v>-10</v>
      </c>
      <c r="Z20" s="48" t="s">
        <v>31</v>
      </c>
      <c r="AA20">
        <v>4</v>
      </c>
      <c r="AB20">
        <v>17</v>
      </c>
      <c r="AC20">
        <f t="shared" si="6"/>
        <v>-13</v>
      </c>
      <c r="AD20" s="48" t="s">
        <v>31</v>
      </c>
      <c r="AE20">
        <v>5</v>
      </c>
      <c r="AF20">
        <v>17</v>
      </c>
      <c r="AG20">
        <f t="shared" si="7"/>
        <v>-12</v>
      </c>
      <c r="AL20" s="108" t="s">
        <v>37</v>
      </c>
      <c r="AM20" s="115"/>
      <c r="AN20" s="116"/>
    </row>
    <row r="21" spans="2:40" x14ac:dyDescent="0.4">
      <c r="B21" s="48" t="s">
        <v>32</v>
      </c>
      <c r="C21">
        <v>25</v>
      </c>
      <c r="D21">
        <v>23</v>
      </c>
      <c r="E21">
        <f t="shared" si="0"/>
        <v>2</v>
      </c>
      <c r="F21" s="48" t="s">
        <v>32</v>
      </c>
      <c r="G21">
        <v>25</v>
      </c>
      <c r="H21">
        <v>23</v>
      </c>
      <c r="I21">
        <f t="shared" si="1"/>
        <v>2</v>
      </c>
      <c r="J21" s="48" t="s">
        <v>32</v>
      </c>
      <c r="K21">
        <v>25</v>
      </c>
      <c r="L21">
        <v>23</v>
      </c>
      <c r="M21">
        <f t="shared" si="2"/>
        <v>2</v>
      </c>
      <c r="N21" s="48" t="s">
        <v>32</v>
      </c>
      <c r="O21">
        <v>25</v>
      </c>
      <c r="P21">
        <v>23</v>
      </c>
      <c r="Q21">
        <f t="shared" si="3"/>
        <v>2</v>
      </c>
      <c r="R21" s="48" t="s">
        <v>32</v>
      </c>
      <c r="S21">
        <v>25</v>
      </c>
      <c r="T21">
        <v>23</v>
      </c>
      <c r="U21">
        <f t="shared" si="4"/>
        <v>2</v>
      </c>
      <c r="V21" s="48" t="s">
        <v>32</v>
      </c>
      <c r="W21">
        <v>25</v>
      </c>
      <c r="X21">
        <v>23</v>
      </c>
      <c r="Y21">
        <f t="shared" si="5"/>
        <v>2</v>
      </c>
      <c r="Z21" s="48" t="s">
        <v>32</v>
      </c>
      <c r="AA21">
        <v>25</v>
      </c>
      <c r="AB21">
        <v>23</v>
      </c>
      <c r="AC21">
        <f t="shared" si="6"/>
        <v>2</v>
      </c>
      <c r="AD21" s="48" t="s">
        <v>32</v>
      </c>
      <c r="AE21">
        <v>25</v>
      </c>
      <c r="AF21">
        <v>23</v>
      </c>
      <c r="AG21">
        <f t="shared" si="7"/>
        <v>2</v>
      </c>
      <c r="AL21" s="108" t="s">
        <v>33</v>
      </c>
      <c r="AM21" s="115"/>
      <c r="AN21" s="116"/>
    </row>
    <row r="22" spans="2:40" x14ac:dyDescent="0.4">
      <c r="B22" s="48" t="s">
        <v>33</v>
      </c>
      <c r="C22">
        <v>14</v>
      </c>
      <c r="D22">
        <v>17</v>
      </c>
      <c r="E22">
        <f t="shared" si="0"/>
        <v>-3</v>
      </c>
      <c r="F22" s="48" t="s">
        <v>33</v>
      </c>
      <c r="G22">
        <v>18</v>
      </c>
      <c r="H22">
        <v>17</v>
      </c>
      <c r="I22">
        <f t="shared" si="1"/>
        <v>1</v>
      </c>
      <c r="J22" s="48" t="s">
        <v>33</v>
      </c>
      <c r="K22">
        <v>17</v>
      </c>
      <c r="L22">
        <v>17</v>
      </c>
      <c r="M22">
        <f t="shared" si="2"/>
        <v>0</v>
      </c>
      <c r="N22" s="48" t="s">
        <v>33</v>
      </c>
      <c r="O22">
        <v>18</v>
      </c>
      <c r="P22">
        <v>17</v>
      </c>
      <c r="Q22">
        <f t="shared" si="3"/>
        <v>1</v>
      </c>
      <c r="R22" s="48" t="s">
        <v>33</v>
      </c>
      <c r="S22">
        <v>19</v>
      </c>
      <c r="T22">
        <v>17</v>
      </c>
      <c r="U22">
        <f t="shared" si="4"/>
        <v>2</v>
      </c>
      <c r="V22" s="48" t="s">
        <v>33</v>
      </c>
      <c r="W22">
        <v>18</v>
      </c>
      <c r="X22">
        <v>17</v>
      </c>
      <c r="Y22">
        <f t="shared" si="5"/>
        <v>1</v>
      </c>
      <c r="Z22" s="48" t="s">
        <v>33</v>
      </c>
      <c r="AA22">
        <v>19</v>
      </c>
      <c r="AB22">
        <v>17</v>
      </c>
      <c r="AC22">
        <f t="shared" si="6"/>
        <v>2</v>
      </c>
      <c r="AD22" s="48" t="s">
        <v>33</v>
      </c>
      <c r="AE22">
        <v>16</v>
      </c>
      <c r="AF22">
        <v>17</v>
      </c>
      <c r="AG22">
        <f t="shared" si="7"/>
        <v>-1</v>
      </c>
      <c r="AL22" s="108" t="s">
        <v>34</v>
      </c>
      <c r="AM22" s="115"/>
      <c r="AN22" s="116"/>
    </row>
    <row r="23" spans="2:40" x14ac:dyDescent="0.4">
      <c r="B23" s="48" t="s">
        <v>34</v>
      </c>
      <c r="C23">
        <v>10</v>
      </c>
      <c r="D23">
        <v>21</v>
      </c>
      <c r="E23">
        <f t="shared" si="0"/>
        <v>-11</v>
      </c>
      <c r="F23" s="48" t="s">
        <v>34</v>
      </c>
      <c r="G23">
        <v>15</v>
      </c>
      <c r="H23">
        <v>21</v>
      </c>
      <c r="I23">
        <f t="shared" si="1"/>
        <v>-6</v>
      </c>
      <c r="J23" s="48" t="s">
        <v>34</v>
      </c>
      <c r="K23">
        <v>14</v>
      </c>
      <c r="L23">
        <v>21</v>
      </c>
      <c r="M23">
        <f t="shared" si="2"/>
        <v>-7</v>
      </c>
      <c r="N23" s="48" t="s">
        <v>34</v>
      </c>
      <c r="O23">
        <v>17</v>
      </c>
      <c r="P23">
        <v>21</v>
      </c>
      <c r="Q23">
        <f t="shared" si="3"/>
        <v>-4</v>
      </c>
      <c r="R23" s="48" t="s">
        <v>34</v>
      </c>
      <c r="S23">
        <v>17</v>
      </c>
      <c r="T23">
        <v>21</v>
      </c>
      <c r="U23">
        <f t="shared" si="4"/>
        <v>-4</v>
      </c>
      <c r="V23" s="48" t="s">
        <v>34</v>
      </c>
      <c r="W23">
        <v>17</v>
      </c>
      <c r="X23">
        <v>21</v>
      </c>
      <c r="Y23">
        <f t="shared" si="5"/>
        <v>-4</v>
      </c>
      <c r="Z23" s="48" t="s">
        <v>34</v>
      </c>
      <c r="AA23">
        <v>18</v>
      </c>
      <c r="AB23">
        <v>21</v>
      </c>
      <c r="AC23">
        <f t="shared" si="6"/>
        <v>-3</v>
      </c>
      <c r="AD23" s="48" t="s">
        <v>34</v>
      </c>
      <c r="AE23">
        <v>12</v>
      </c>
      <c r="AF23">
        <v>21</v>
      </c>
      <c r="AG23">
        <f t="shared" si="7"/>
        <v>-9</v>
      </c>
      <c r="AL23" s="108" t="s">
        <v>25</v>
      </c>
      <c r="AM23" s="115"/>
      <c r="AN23" s="116"/>
    </row>
    <row r="24" spans="2:40" x14ac:dyDescent="0.4">
      <c r="B24" s="48" t="s">
        <v>35</v>
      </c>
      <c r="C24">
        <v>23</v>
      </c>
      <c r="D24">
        <v>22</v>
      </c>
      <c r="E24">
        <f t="shared" si="0"/>
        <v>1</v>
      </c>
      <c r="F24" s="48" t="s">
        <v>35</v>
      </c>
      <c r="G24">
        <v>21</v>
      </c>
      <c r="H24">
        <v>22</v>
      </c>
      <c r="I24">
        <f t="shared" si="1"/>
        <v>-1</v>
      </c>
      <c r="J24" s="48" t="s">
        <v>35</v>
      </c>
      <c r="K24">
        <v>21</v>
      </c>
      <c r="L24">
        <v>22</v>
      </c>
      <c r="M24">
        <f t="shared" si="2"/>
        <v>-1</v>
      </c>
      <c r="N24" s="48" t="s">
        <v>35</v>
      </c>
      <c r="O24">
        <v>21</v>
      </c>
      <c r="P24">
        <v>22</v>
      </c>
      <c r="Q24">
        <f t="shared" si="3"/>
        <v>-1</v>
      </c>
      <c r="R24" s="48" t="s">
        <v>35</v>
      </c>
      <c r="S24">
        <v>20</v>
      </c>
      <c r="T24">
        <v>22</v>
      </c>
      <c r="U24">
        <f t="shared" si="4"/>
        <v>-2</v>
      </c>
      <c r="V24" s="48" t="s">
        <v>35</v>
      </c>
      <c r="W24">
        <v>20</v>
      </c>
      <c r="X24">
        <v>22</v>
      </c>
      <c r="Y24">
        <f t="shared" si="5"/>
        <v>-2</v>
      </c>
      <c r="Z24" s="48" t="s">
        <v>35</v>
      </c>
      <c r="AA24">
        <v>20</v>
      </c>
      <c r="AB24">
        <v>22</v>
      </c>
      <c r="AC24">
        <f t="shared" si="6"/>
        <v>-2</v>
      </c>
      <c r="AD24" s="48" t="s">
        <v>35</v>
      </c>
      <c r="AE24">
        <v>22</v>
      </c>
      <c r="AF24">
        <v>22</v>
      </c>
      <c r="AG24">
        <f t="shared" si="7"/>
        <v>0</v>
      </c>
      <c r="AL24" s="108" t="s">
        <v>38</v>
      </c>
      <c r="AM24" s="115"/>
      <c r="AN24" s="116"/>
    </row>
    <row r="25" spans="2:40" x14ac:dyDescent="0.4">
      <c r="B25" s="48" t="s">
        <v>36</v>
      </c>
      <c r="C25">
        <v>22</v>
      </c>
      <c r="D25">
        <v>19</v>
      </c>
      <c r="E25">
        <f t="shared" si="0"/>
        <v>3</v>
      </c>
      <c r="F25" s="48" t="s">
        <v>36</v>
      </c>
      <c r="G25">
        <v>23</v>
      </c>
      <c r="H25">
        <v>19</v>
      </c>
      <c r="I25">
        <f t="shared" si="1"/>
        <v>4</v>
      </c>
      <c r="J25" s="48" t="s">
        <v>36</v>
      </c>
      <c r="K25">
        <v>23</v>
      </c>
      <c r="L25">
        <v>19</v>
      </c>
      <c r="M25">
        <f t="shared" si="2"/>
        <v>4</v>
      </c>
      <c r="N25" s="48" t="s">
        <v>36</v>
      </c>
      <c r="O25">
        <v>23</v>
      </c>
      <c r="P25">
        <v>19</v>
      </c>
      <c r="Q25">
        <f t="shared" si="3"/>
        <v>4</v>
      </c>
      <c r="R25" s="48" t="s">
        <v>36</v>
      </c>
      <c r="S25">
        <v>23</v>
      </c>
      <c r="T25">
        <v>19</v>
      </c>
      <c r="U25">
        <f t="shared" si="4"/>
        <v>4</v>
      </c>
      <c r="V25" s="48" t="s">
        <v>36</v>
      </c>
      <c r="W25">
        <v>23</v>
      </c>
      <c r="X25">
        <v>19</v>
      </c>
      <c r="Y25">
        <f t="shared" si="5"/>
        <v>4</v>
      </c>
      <c r="Z25" s="48" t="s">
        <v>36</v>
      </c>
      <c r="AA25">
        <v>23</v>
      </c>
      <c r="AB25">
        <v>19</v>
      </c>
      <c r="AC25">
        <f t="shared" si="6"/>
        <v>4</v>
      </c>
      <c r="AD25" s="48" t="s">
        <v>36</v>
      </c>
      <c r="AE25">
        <v>23</v>
      </c>
      <c r="AF25">
        <v>19</v>
      </c>
      <c r="AG25">
        <f t="shared" si="7"/>
        <v>4</v>
      </c>
      <c r="AL25" s="108" t="s">
        <v>29</v>
      </c>
      <c r="AM25" s="115"/>
      <c r="AN25" s="116"/>
    </row>
    <row r="26" spans="2:40" x14ac:dyDescent="0.4">
      <c r="B26" s="48" t="s">
        <v>37</v>
      </c>
      <c r="C26">
        <v>11</v>
      </c>
      <c r="D26">
        <v>14</v>
      </c>
      <c r="E26">
        <f t="shared" si="0"/>
        <v>-3</v>
      </c>
      <c r="F26" s="48" t="s">
        <v>37</v>
      </c>
      <c r="G26">
        <v>9</v>
      </c>
      <c r="H26">
        <v>14</v>
      </c>
      <c r="I26">
        <f t="shared" si="1"/>
        <v>-5</v>
      </c>
      <c r="J26" s="48" t="s">
        <v>37</v>
      </c>
      <c r="K26">
        <v>9</v>
      </c>
      <c r="L26">
        <v>14</v>
      </c>
      <c r="M26">
        <f t="shared" si="2"/>
        <v>-5</v>
      </c>
      <c r="N26" s="48" t="s">
        <v>37</v>
      </c>
      <c r="O26">
        <v>9</v>
      </c>
      <c r="P26">
        <v>14</v>
      </c>
      <c r="Q26">
        <f t="shared" si="3"/>
        <v>-5</v>
      </c>
      <c r="R26" s="48" t="s">
        <v>37</v>
      </c>
      <c r="S26">
        <v>9</v>
      </c>
      <c r="T26">
        <v>14</v>
      </c>
      <c r="U26">
        <f t="shared" si="4"/>
        <v>-5</v>
      </c>
      <c r="V26" s="48" t="s">
        <v>37</v>
      </c>
      <c r="W26">
        <v>9</v>
      </c>
      <c r="X26">
        <v>14</v>
      </c>
      <c r="Y26">
        <f t="shared" si="5"/>
        <v>-5</v>
      </c>
      <c r="Z26" s="48" t="s">
        <v>37</v>
      </c>
      <c r="AA26">
        <v>9</v>
      </c>
      <c r="AB26">
        <v>14</v>
      </c>
      <c r="AC26">
        <f t="shared" si="6"/>
        <v>-5</v>
      </c>
      <c r="AD26" s="48" t="s">
        <v>37</v>
      </c>
      <c r="AE26">
        <v>9</v>
      </c>
      <c r="AF26">
        <v>14</v>
      </c>
      <c r="AG26">
        <f t="shared" si="7"/>
        <v>-5</v>
      </c>
      <c r="AL26" s="108" t="s">
        <v>39</v>
      </c>
      <c r="AM26" s="115"/>
      <c r="AN26" s="116"/>
    </row>
    <row r="27" spans="2:40" x14ac:dyDescent="0.4">
      <c r="B27" s="48" t="s">
        <v>38</v>
      </c>
      <c r="C27">
        <v>19</v>
      </c>
      <c r="D27">
        <v>10</v>
      </c>
      <c r="E27">
        <f t="shared" si="0"/>
        <v>9</v>
      </c>
      <c r="F27" s="48" t="s">
        <v>38</v>
      </c>
      <c r="G27">
        <v>17</v>
      </c>
      <c r="H27">
        <v>10</v>
      </c>
      <c r="I27">
        <f t="shared" si="1"/>
        <v>7</v>
      </c>
      <c r="J27" s="48" t="s">
        <v>38</v>
      </c>
      <c r="K27">
        <v>18</v>
      </c>
      <c r="L27">
        <v>10</v>
      </c>
      <c r="M27">
        <f t="shared" si="2"/>
        <v>8</v>
      </c>
      <c r="N27" s="48" t="s">
        <v>38</v>
      </c>
      <c r="O27">
        <v>14</v>
      </c>
      <c r="P27">
        <v>10</v>
      </c>
      <c r="Q27">
        <f t="shared" si="3"/>
        <v>4</v>
      </c>
      <c r="R27" s="48" t="s">
        <v>38</v>
      </c>
      <c r="S27">
        <v>15</v>
      </c>
      <c r="T27">
        <v>10</v>
      </c>
      <c r="U27">
        <f t="shared" si="4"/>
        <v>5</v>
      </c>
      <c r="V27" s="48" t="s">
        <v>38</v>
      </c>
      <c r="W27">
        <v>15</v>
      </c>
      <c r="X27">
        <v>10</v>
      </c>
      <c r="Y27">
        <f t="shared" si="5"/>
        <v>5</v>
      </c>
      <c r="Z27" s="48" t="s">
        <v>38</v>
      </c>
      <c r="AA27">
        <v>15</v>
      </c>
      <c r="AB27">
        <v>10</v>
      </c>
      <c r="AC27">
        <f t="shared" si="6"/>
        <v>5</v>
      </c>
      <c r="AD27" s="48" t="s">
        <v>38</v>
      </c>
      <c r="AE27">
        <v>18</v>
      </c>
      <c r="AF27">
        <v>10</v>
      </c>
      <c r="AG27">
        <f t="shared" si="7"/>
        <v>8</v>
      </c>
      <c r="AL27" s="108" t="s">
        <v>32</v>
      </c>
      <c r="AM27" s="115"/>
      <c r="AN27" s="116"/>
    </row>
    <row r="28" spans="2:40" x14ac:dyDescent="0.4">
      <c r="B28" s="48" t="s">
        <v>39</v>
      </c>
      <c r="C28">
        <v>13</v>
      </c>
      <c r="D28">
        <v>20</v>
      </c>
      <c r="E28">
        <f t="shared" si="0"/>
        <v>-7</v>
      </c>
      <c r="F28" s="48" t="s">
        <v>39</v>
      </c>
      <c r="G28">
        <v>14</v>
      </c>
      <c r="H28">
        <v>20</v>
      </c>
      <c r="I28">
        <f t="shared" si="1"/>
        <v>-6</v>
      </c>
      <c r="J28" s="48" t="s">
        <v>39</v>
      </c>
      <c r="K28">
        <v>13</v>
      </c>
      <c r="L28">
        <v>20</v>
      </c>
      <c r="M28">
        <f t="shared" si="2"/>
        <v>-7</v>
      </c>
      <c r="N28" s="48" t="s">
        <v>39</v>
      </c>
      <c r="O28">
        <v>12</v>
      </c>
      <c r="P28">
        <v>20</v>
      </c>
      <c r="Q28">
        <f t="shared" si="3"/>
        <v>-8</v>
      </c>
      <c r="R28" s="48" t="s">
        <v>39</v>
      </c>
      <c r="S28">
        <v>10</v>
      </c>
      <c r="T28">
        <v>20</v>
      </c>
      <c r="U28">
        <f t="shared" si="4"/>
        <v>-10</v>
      </c>
      <c r="V28" s="48" t="s">
        <v>39</v>
      </c>
      <c r="W28">
        <v>13</v>
      </c>
      <c r="X28">
        <v>20</v>
      </c>
      <c r="Y28">
        <f t="shared" si="5"/>
        <v>-7</v>
      </c>
      <c r="Z28" s="48" t="s">
        <v>39</v>
      </c>
      <c r="AA28">
        <v>11</v>
      </c>
      <c r="AB28">
        <v>20</v>
      </c>
      <c r="AC28">
        <f t="shared" si="6"/>
        <v>-9</v>
      </c>
      <c r="AD28" s="48" t="s">
        <v>39</v>
      </c>
      <c r="AE28">
        <v>13</v>
      </c>
      <c r="AF28">
        <v>20</v>
      </c>
      <c r="AG28">
        <f t="shared" si="7"/>
        <v>-7</v>
      </c>
      <c r="AL28" s="108" t="s">
        <v>40</v>
      </c>
      <c r="AM28" s="115"/>
      <c r="AN28" s="116"/>
    </row>
    <row r="29" spans="2:40" x14ac:dyDescent="0.4">
      <c r="B29" s="93" t="s">
        <v>70</v>
      </c>
      <c r="C29">
        <f>CORREL(C4:C28,D4:D28)</f>
        <v>0.68389686826036866</v>
      </c>
      <c r="F29" s="93" t="s">
        <v>70</v>
      </c>
      <c r="G29">
        <f>CORREL(G4:G28,H4:H28)</f>
        <v>0.7360848980706699</v>
      </c>
      <c r="J29" s="93" t="s">
        <v>70</v>
      </c>
      <c r="K29">
        <f>CORREL(K4:K28,L4:L28)</f>
        <v>0.70492786534810192</v>
      </c>
      <c r="N29" s="93" t="s">
        <v>70</v>
      </c>
      <c r="O29">
        <f>CORREL(O4:O28,P4:P28)</f>
        <v>0.67299190680746956</v>
      </c>
      <c r="R29" s="93" t="s">
        <v>70</v>
      </c>
      <c r="S29">
        <f>CORREL(S4:S28,T4:T28)</f>
        <v>0.62703528354168192</v>
      </c>
      <c r="V29" s="93" t="s">
        <v>70</v>
      </c>
      <c r="W29">
        <f>CORREL(W4:W28,X4:X28)</f>
        <v>0.69246505225907451</v>
      </c>
      <c r="Z29" s="93" t="s">
        <v>70</v>
      </c>
      <c r="AA29">
        <f>CORREL(AA4:AA28,AB4:AB28)</f>
        <v>0.65585553881005709</v>
      </c>
      <c r="AD29" s="93" t="s">
        <v>70</v>
      </c>
      <c r="AE29">
        <f>CORREL(AE4:AE28,AF4:AF28)</f>
        <v>0.68623364571456114</v>
      </c>
      <c r="AL29" s="108" t="s">
        <v>35</v>
      </c>
      <c r="AM29" s="115"/>
      <c r="AN29" s="116"/>
    </row>
    <row r="30" spans="2:40" x14ac:dyDescent="0.4">
      <c r="AL30" s="109" t="s">
        <v>70</v>
      </c>
      <c r="AM30" s="110">
        <v>0.75322126606808237</v>
      </c>
      <c r="AN30" s="111"/>
    </row>
    <row r="33" spans="1:14" x14ac:dyDescent="0.4">
      <c r="B33" s="117" t="s">
        <v>0</v>
      </c>
      <c r="C33" s="119" t="s">
        <v>4</v>
      </c>
      <c r="D33" s="119" t="s">
        <v>5</v>
      </c>
      <c r="E33" s="119" t="s">
        <v>62</v>
      </c>
      <c r="F33" s="119" t="s">
        <v>63</v>
      </c>
      <c r="G33" s="119" t="s">
        <v>7</v>
      </c>
      <c r="H33" s="120" t="s">
        <v>64</v>
      </c>
      <c r="I33" s="118" t="s">
        <v>65</v>
      </c>
      <c r="J33" s="182" t="s">
        <v>121</v>
      </c>
      <c r="N33" s="182" t="s">
        <v>122</v>
      </c>
    </row>
    <row r="34" spans="1:14" x14ac:dyDescent="0.4">
      <c r="A34" s="48" t="s">
        <v>18</v>
      </c>
      <c r="B34">
        <v>4</v>
      </c>
      <c r="C34">
        <v>3</v>
      </c>
      <c r="D34">
        <v>3</v>
      </c>
      <c r="E34">
        <v>7</v>
      </c>
      <c r="F34">
        <f>D34-E34</f>
        <v>-4</v>
      </c>
      <c r="G34">
        <v>7</v>
      </c>
      <c r="H34">
        <v>4</v>
      </c>
      <c r="I34">
        <v>5</v>
      </c>
      <c r="J34">
        <f>SUM(B34:I34)</f>
        <v>29</v>
      </c>
      <c r="M34" s="48" t="s">
        <v>18</v>
      </c>
      <c r="N34">
        <v>29</v>
      </c>
    </row>
    <row r="35" spans="1:14" x14ac:dyDescent="0.4">
      <c r="A35" s="48" t="s">
        <v>19</v>
      </c>
      <c r="B35">
        <v>0</v>
      </c>
      <c r="C35">
        <v>0</v>
      </c>
      <c r="D35">
        <v>0</v>
      </c>
      <c r="E35">
        <v>-1</v>
      </c>
      <c r="F35">
        <f t="shared" ref="F35:F58" si="8">D35-E35</f>
        <v>1</v>
      </c>
      <c r="G35">
        <v>-1</v>
      </c>
      <c r="H35">
        <v>0</v>
      </c>
      <c r="I35">
        <v>0</v>
      </c>
      <c r="J35">
        <f t="shared" ref="J35:J58" si="9">SUM(B35:I35)</f>
        <v>-1</v>
      </c>
      <c r="M35" s="48" t="s">
        <v>19</v>
      </c>
      <c r="N35">
        <v>1</v>
      </c>
    </row>
    <row r="36" spans="1:14" x14ac:dyDescent="0.4">
      <c r="A36" s="48" t="s">
        <v>42</v>
      </c>
      <c r="B36">
        <v>2</v>
      </c>
      <c r="C36">
        <v>3</v>
      </c>
      <c r="D36">
        <v>4</v>
      </c>
      <c r="E36">
        <v>3</v>
      </c>
      <c r="F36">
        <f t="shared" si="8"/>
        <v>1</v>
      </c>
      <c r="G36">
        <v>4</v>
      </c>
      <c r="H36">
        <v>4</v>
      </c>
      <c r="I36">
        <v>2</v>
      </c>
      <c r="J36">
        <f t="shared" si="9"/>
        <v>23</v>
      </c>
      <c r="M36" s="48" t="s">
        <v>42</v>
      </c>
      <c r="N36">
        <v>23</v>
      </c>
    </row>
    <row r="37" spans="1:14" x14ac:dyDescent="0.4">
      <c r="A37" s="48" t="s">
        <v>20</v>
      </c>
      <c r="B37">
        <v>5</v>
      </c>
      <c r="C37">
        <v>6</v>
      </c>
      <c r="D37">
        <v>6</v>
      </c>
      <c r="E37">
        <v>12</v>
      </c>
      <c r="F37">
        <f t="shared" si="8"/>
        <v>-6</v>
      </c>
      <c r="G37">
        <v>10</v>
      </c>
      <c r="H37">
        <v>12</v>
      </c>
      <c r="I37">
        <v>6</v>
      </c>
      <c r="J37">
        <f t="shared" si="9"/>
        <v>51</v>
      </c>
      <c r="M37" s="48" t="s">
        <v>20</v>
      </c>
      <c r="N37">
        <v>51</v>
      </c>
    </row>
    <row r="38" spans="1:14" x14ac:dyDescent="0.4">
      <c r="A38" s="48" t="s">
        <v>21</v>
      </c>
      <c r="B38">
        <v>4</v>
      </c>
      <c r="C38">
        <v>4</v>
      </c>
      <c r="D38">
        <v>3</v>
      </c>
      <c r="E38">
        <v>5</v>
      </c>
      <c r="F38">
        <f t="shared" si="8"/>
        <v>-2</v>
      </c>
      <c r="G38">
        <v>4</v>
      </c>
      <c r="H38">
        <v>5</v>
      </c>
      <c r="I38">
        <v>7</v>
      </c>
      <c r="J38">
        <f t="shared" si="9"/>
        <v>30</v>
      </c>
      <c r="M38" s="48" t="s">
        <v>21</v>
      </c>
      <c r="N38">
        <v>29</v>
      </c>
    </row>
    <row r="39" spans="1:14" x14ac:dyDescent="0.4">
      <c r="A39" s="48" t="s">
        <v>41</v>
      </c>
      <c r="B39">
        <v>-4</v>
      </c>
      <c r="C39">
        <v>-4</v>
      </c>
      <c r="D39">
        <v>-4</v>
      </c>
      <c r="E39">
        <v>-3</v>
      </c>
      <c r="F39">
        <f t="shared" si="8"/>
        <v>-1</v>
      </c>
      <c r="G39">
        <v>-3</v>
      </c>
      <c r="H39">
        <v>-5</v>
      </c>
      <c r="I39">
        <v>-5</v>
      </c>
      <c r="J39">
        <f t="shared" si="9"/>
        <v>-29</v>
      </c>
      <c r="M39" s="48" t="s">
        <v>41</v>
      </c>
      <c r="N39">
        <v>29</v>
      </c>
    </row>
    <row r="40" spans="1:14" x14ac:dyDescent="0.4">
      <c r="A40" s="48" t="s">
        <v>22</v>
      </c>
      <c r="B40">
        <v>-1</v>
      </c>
      <c r="C40">
        <v>0</v>
      </c>
      <c r="D40">
        <v>-2</v>
      </c>
      <c r="E40">
        <v>-1</v>
      </c>
      <c r="F40">
        <f t="shared" si="8"/>
        <v>-1</v>
      </c>
      <c r="G40">
        <v>-2</v>
      </c>
      <c r="H40">
        <v>0</v>
      </c>
      <c r="I40">
        <v>0</v>
      </c>
      <c r="J40">
        <f t="shared" si="9"/>
        <v>-7</v>
      </c>
      <c r="M40" s="48" t="s">
        <v>22</v>
      </c>
      <c r="N40">
        <v>7</v>
      </c>
    </row>
    <row r="41" spans="1:14" x14ac:dyDescent="0.4">
      <c r="A41" s="48" t="s">
        <v>23</v>
      </c>
      <c r="B41">
        <v>-4</v>
      </c>
      <c r="C41">
        <v>-4</v>
      </c>
      <c r="D41">
        <v>-4</v>
      </c>
      <c r="E41">
        <v>-4</v>
      </c>
      <c r="F41">
        <f t="shared" si="8"/>
        <v>0</v>
      </c>
      <c r="G41">
        <v>-4</v>
      </c>
      <c r="H41">
        <v>-3</v>
      </c>
      <c r="I41">
        <v>-3</v>
      </c>
      <c r="J41">
        <f t="shared" si="9"/>
        <v>-26</v>
      </c>
      <c r="M41" s="48" t="s">
        <v>23</v>
      </c>
      <c r="N41">
        <v>26</v>
      </c>
    </row>
    <row r="42" spans="1:14" x14ac:dyDescent="0.4">
      <c r="A42" s="48" t="s">
        <v>24</v>
      </c>
      <c r="B42">
        <v>6</v>
      </c>
      <c r="C42">
        <v>5</v>
      </c>
      <c r="D42">
        <v>7</v>
      </c>
      <c r="E42">
        <v>4</v>
      </c>
      <c r="F42">
        <f t="shared" si="8"/>
        <v>3</v>
      </c>
      <c r="G42">
        <v>6</v>
      </c>
      <c r="H42">
        <v>2</v>
      </c>
      <c r="I42">
        <v>5</v>
      </c>
      <c r="J42">
        <f t="shared" si="9"/>
        <v>38</v>
      </c>
      <c r="M42" s="48" t="s">
        <v>24</v>
      </c>
      <c r="N42">
        <v>39</v>
      </c>
    </row>
    <row r="43" spans="1:14" x14ac:dyDescent="0.4">
      <c r="A43" s="48" t="s">
        <v>25</v>
      </c>
      <c r="B43">
        <v>2</v>
      </c>
      <c r="C43">
        <v>3</v>
      </c>
      <c r="D43">
        <v>3</v>
      </c>
      <c r="E43">
        <v>4</v>
      </c>
      <c r="F43">
        <f t="shared" si="8"/>
        <v>-1</v>
      </c>
      <c r="G43">
        <v>3</v>
      </c>
      <c r="H43">
        <v>5</v>
      </c>
      <c r="I43">
        <v>3</v>
      </c>
      <c r="J43">
        <f t="shared" si="9"/>
        <v>22</v>
      </c>
      <c r="M43" s="48" t="s">
        <v>25</v>
      </c>
      <c r="N43">
        <v>22</v>
      </c>
    </row>
    <row r="44" spans="1:14" x14ac:dyDescent="0.4">
      <c r="A44" s="48" t="s">
        <v>26</v>
      </c>
      <c r="B44">
        <v>5</v>
      </c>
      <c r="C44">
        <v>0</v>
      </c>
      <c r="D44">
        <v>1</v>
      </c>
      <c r="E44">
        <v>0</v>
      </c>
      <c r="F44">
        <f t="shared" si="8"/>
        <v>1</v>
      </c>
      <c r="G44">
        <v>0</v>
      </c>
      <c r="H44">
        <v>-1</v>
      </c>
      <c r="I44">
        <v>3</v>
      </c>
      <c r="J44">
        <f t="shared" si="9"/>
        <v>9</v>
      </c>
      <c r="M44" s="48" t="s">
        <v>26</v>
      </c>
      <c r="N44">
        <v>10</v>
      </c>
    </row>
    <row r="45" spans="1:14" x14ac:dyDescent="0.4">
      <c r="A45" s="48" t="s">
        <v>27</v>
      </c>
      <c r="B45">
        <v>6</v>
      </c>
      <c r="C45">
        <v>4</v>
      </c>
      <c r="D45">
        <v>6</v>
      </c>
      <c r="E45">
        <v>1</v>
      </c>
      <c r="F45">
        <f t="shared" si="8"/>
        <v>5</v>
      </c>
      <c r="G45">
        <v>1</v>
      </c>
      <c r="H45">
        <v>3</v>
      </c>
      <c r="I45">
        <v>2</v>
      </c>
      <c r="J45">
        <f t="shared" si="9"/>
        <v>28</v>
      </c>
      <c r="M45" s="48" t="s">
        <v>27</v>
      </c>
      <c r="N45">
        <v>28</v>
      </c>
    </row>
    <row r="46" spans="1:14" x14ac:dyDescent="0.4">
      <c r="A46" s="48" t="s">
        <v>28</v>
      </c>
      <c r="B46">
        <v>-5</v>
      </c>
      <c r="C46">
        <v>-5</v>
      </c>
      <c r="D46">
        <v>-5</v>
      </c>
      <c r="E46">
        <v>-9</v>
      </c>
      <c r="F46">
        <f t="shared" si="8"/>
        <v>4</v>
      </c>
      <c r="G46">
        <v>-9</v>
      </c>
      <c r="H46">
        <v>-5</v>
      </c>
      <c r="I46">
        <v>-5</v>
      </c>
      <c r="J46">
        <f t="shared" si="9"/>
        <v>-39</v>
      </c>
      <c r="M46" s="48" t="s">
        <v>28</v>
      </c>
      <c r="N46">
        <v>39</v>
      </c>
    </row>
    <row r="47" spans="1:14" x14ac:dyDescent="0.4">
      <c r="A47" s="48" t="s">
        <v>29</v>
      </c>
      <c r="B47">
        <v>-4</v>
      </c>
      <c r="C47">
        <v>-2</v>
      </c>
      <c r="D47">
        <v>-4</v>
      </c>
      <c r="E47">
        <v>-2</v>
      </c>
      <c r="F47">
        <f t="shared" si="8"/>
        <v>-2</v>
      </c>
      <c r="G47">
        <v>-2</v>
      </c>
      <c r="H47">
        <v>-2</v>
      </c>
      <c r="I47">
        <v>-3</v>
      </c>
      <c r="J47">
        <f t="shared" si="9"/>
        <v>-21</v>
      </c>
      <c r="M47" s="48" t="s">
        <v>29</v>
      </c>
      <c r="N47">
        <v>21</v>
      </c>
    </row>
    <row r="48" spans="1:14" x14ac:dyDescent="0.4">
      <c r="A48" s="48" t="s">
        <v>40</v>
      </c>
      <c r="B48">
        <v>12</v>
      </c>
      <c r="C48">
        <v>12</v>
      </c>
      <c r="D48">
        <v>12</v>
      </c>
      <c r="E48">
        <v>12</v>
      </c>
      <c r="F48">
        <f t="shared" si="8"/>
        <v>0</v>
      </c>
      <c r="G48">
        <v>12</v>
      </c>
      <c r="H48">
        <v>12</v>
      </c>
      <c r="I48">
        <v>12</v>
      </c>
      <c r="J48">
        <f t="shared" si="9"/>
        <v>84</v>
      </c>
      <c r="M48" s="48" t="s">
        <v>40</v>
      </c>
      <c r="N48">
        <v>84</v>
      </c>
    </row>
    <row r="49" spans="1:14" x14ac:dyDescent="0.4">
      <c r="A49" s="48" t="s">
        <v>30</v>
      </c>
      <c r="B49">
        <v>-7</v>
      </c>
      <c r="C49">
        <v>-8</v>
      </c>
      <c r="D49">
        <v>-8</v>
      </c>
      <c r="E49">
        <v>-9</v>
      </c>
      <c r="F49">
        <f t="shared" si="8"/>
        <v>1</v>
      </c>
      <c r="G49">
        <v>-8</v>
      </c>
      <c r="H49">
        <v>-10</v>
      </c>
      <c r="I49">
        <v>-7</v>
      </c>
      <c r="J49">
        <f t="shared" si="9"/>
        <v>-56</v>
      </c>
      <c r="M49" s="48" t="s">
        <v>30</v>
      </c>
      <c r="N49">
        <v>57</v>
      </c>
    </row>
    <row r="50" spans="1:14" x14ac:dyDescent="0.4">
      <c r="A50" s="48" t="s">
        <v>31</v>
      </c>
      <c r="B50">
        <v>-10</v>
      </c>
      <c r="C50">
        <v>-11</v>
      </c>
      <c r="D50">
        <v>-10</v>
      </c>
      <c r="E50">
        <v>-10</v>
      </c>
      <c r="F50">
        <f t="shared" si="8"/>
        <v>0</v>
      </c>
      <c r="G50">
        <v>-10</v>
      </c>
      <c r="H50">
        <v>-13</v>
      </c>
      <c r="I50">
        <v>-12</v>
      </c>
      <c r="J50">
        <f t="shared" si="9"/>
        <v>-76</v>
      </c>
      <c r="M50" s="48" t="s">
        <v>31</v>
      </c>
      <c r="N50">
        <v>76</v>
      </c>
    </row>
    <row r="51" spans="1:14" x14ac:dyDescent="0.4">
      <c r="A51" s="48" t="s">
        <v>32</v>
      </c>
      <c r="B51">
        <v>2</v>
      </c>
      <c r="C51">
        <v>2</v>
      </c>
      <c r="D51">
        <v>2</v>
      </c>
      <c r="E51">
        <v>2</v>
      </c>
      <c r="F51">
        <f t="shared" si="8"/>
        <v>0</v>
      </c>
      <c r="G51">
        <v>2</v>
      </c>
      <c r="H51">
        <v>2</v>
      </c>
      <c r="I51">
        <v>2</v>
      </c>
      <c r="J51">
        <f t="shared" si="9"/>
        <v>14</v>
      </c>
      <c r="M51" s="48" t="s">
        <v>32</v>
      </c>
      <c r="N51">
        <v>14</v>
      </c>
    </row>
    <row r="52" spans="1:14" x14ac:dyDescent="0.4">
      <c r="A52" s="48" t="s">
        <v>33</v>
      </c>
      <c r="B52">
        <v>-3</v>
      </c>
      <c r="C52">
        <v>1</v>
      </c>
      <c r="D52">
        <v>0</v>
      </c>
      <c r="E52">
        <v>1</v>
      </c>
      <c r="F52">
        <f t="shared" si="8"/>
        <v>-1</v>
      </c>
      <c r="G52">
        <v>1</v>
      </c>
      <c r="H52">
        <v>2</v>
      </c>
      <c r="I52">
        <v>-1</v>
      </c>
      <c r="J52">
        <f t="shared" si="9"/>
        <v>0</v>
      </c>
      <c r="M52" s="48" t="s">
        <v>33</v>
      </c>
      <c r="N52">
        <v>1</v>
      </c>
    </row>
    <row r="53" spans="1:14" x14ac:dyDescent="0.4">
      <c r="A53" s="48" t="s">
        <v>34</v>
      </c>
      <c r="B53">
        <v>-11</v>
      </c>
      <c r="C53">
        <v>-6</v>
      </c>
      <c r="D53">
        <v>-7</v>
      </c>
      <c r="E53">
        <v>-4</v>
      </c>
      <c r="F53">
        <f t="shared" si="8"/>
        <v>-3</v>
      </c>
      <c r="G53">
        <v>-4</v>
      </c>
      <c r="H53">
        <v>-3</v>
      </c>
      <c r="I53">
        <v>-9</v>
      </c>
      <c r="J53">
        <f t="shared" si="9"/>
        <v>-47</v>
      </c>
      <c r="M53" s="48" t="s">
        <v>34</v>
      </c>
      <c r="N53">
        <v>48</v>
      </c>
    </row>
    <row r="54" spans="1:14" x14ac:dyDescent="0.4">
      <c r="A54" s="48" t="s">
        <v>35</v>
      </c>
      <c r="B54">
        <v>1</v>
      </c>
      <c r="C54">
        <v>-1</v>
      </c>
      <c r="D54">
        <v>-1</v>
      </c>
      <c r="E54">
        <v>-1</v>
      </c>
      <c r="F54">
        <f t="shared" si="8"/>
        <v>0</v>
      </c>
      <c r="G54">
        <v>-2</v>
      </c>
      <c r="H54">
        <v>-2</v>
      </c>
      <c r="I54">
        <v>0</v>
      </c>
      <c r="J54">
        <f t="shared" si="9"/>
        <v>-6</v>
      </c>
      <c r="M54" s="48" t="s">
        <v>35</v>
      </c>
      <c r="N54">
        <v>6</v>
      </c>
    </row>
    <row r="55" spans="1:14" x14ac:dyDescent="0.4">
      <c r="A55" s="48" t="s">
        <v>36</v>
      </c>
      <c r="B55">
        <v>3</v>
      </c>
      <c r="C55">
        <v>4</v>
      </c>
      <c r="D55">
        <v>4</v>
      </c>
      <c r="E55">
        <v>4</v>
      </c>
      <c r="F55">
        <f t="shared" si="8"/>
        <v>0</v>
      </c>
      <c r="G55">
        <v>4</v>
      </c>
      <c r="H55">
        <v>4</v>
      </c>
      <c r="I55">
        <v>4</v>
      </c>
      <c r="J55">
        <f t="shared" si="9"/>
        <v>27</v>
      </c>
      <c r="M55" s="48" t="s">
        <v>36</v>
      </c>
      <c r="N55">
        <v>27</v>
      </c>
    </row>
    <row r="56" spans="1:14" x14ac:dyDescent="0.4">
      <c r="A56" s="48" t="s">
        <v>37</v>
      </c>
      <c r="B56">
        <v>-3</v>
      </c>
      <c r="C56">
        <v>-5</v>
      </c>
      <c r="D56">
        <v>-5</v>
      </c>
      <c r="E56">
        <v>-5</v>
      </c>
      <c r="F56">
        <f t="shared" si="8"/>
        <v>0</v>
      </c>
      <c r="G56">
        <v>-5</v>
      </c>
      <c r="H56">
        <v>-5</v>
      </c>
      <c r="I56">
        <v>-5</v>
      </c>
      <c r="J56">
        <f t="shared" si="9"/>
        <v>-33</v>
      </c>
      <c r="M56" s="48" t="s">
        <v>37</v>
      </c>
      <c r="N56">
        <v>33</v>
      </c>
    </row>
    <row r="57" spans="1:14" x14ac:dyDescent="0.4">
      <c r="A57" s="48" t="s">
        <v>38</v>
      </c>
      <c r="B57">
        <v>9</v>
      </c>
      <c r="C57">
        <v>7</v>
      </c>
      <c r="D57">
        <v>8</v>
      </c>
      <c r="E57">
        <v>4</v>
      </c>
      <c r="F57">
        <f t="shared" si="8"/>
        <v>4</v>
      </c>
      <c r="G57">
        <v>5</v>
      </c>
      <c r="H57">
        <v>5</v>
      </c>
      <c r="I57">
        <v>8</v>
      </c>
      <c r="J57">
        <f t="shared" si="9"/>
        <v>50</v>
      </c>
      <c r="M57" s="48" t="s">
        <v>38</v>
      </c>
      <c r="N57">
        <v>50</v>
      </c>
    </row>
    <row r="58" spans="1:14" x14ac:dyDescent="0.4">
      <c r="A58" s="48" t="s">
        <v>39</v>
      </c>
      <c r="B58">
        <v>-7</v>
      </c>
      <c r="C58">
        <v>-6</v>
      </c>
      <c r="D58">
        <v>-7</v>
      </c>
      <c r="E58">
        <v>-8</v>
      </c>
      <c r="F58">
        <f t="shared" si="8"/>
        <v>1</v>
      </c>
      <c r="G58">
        <v>-7</v>
      </c>
      <c r="H58">
        <v>-9</v>
      </c>
      <c r="I58">
        <v>-7</v>
      </c>
      <c r="J58">
        <f t="shared" si="9"/>
        <v>-50</v>
      </c>
      <c r="M58" s="48" t="s">
        <v>39</v>
      </c>
      <c r="N58">
        <v>50</v>
      </c>
    </row>
  </sheetData>
  <mergeCells count="9">
    <mergeCell ref="AA2:AB2"/>
    <mergeCell ref="AE2:AF2"/>
    <mergeCell ref="AM3:AN3"/>
    <mergeCell ref="C2:D2"/>
    <mergeCell ref="G2:H2"/>
    <mergeCell ref="K2:L2"/>
    <mergeCell ref="O2:P2"/>
    <mergeCell ref="S2:T2"/>
    <mergeCell ref="W2:X2"/>
  </mergeCells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J269"/>
  <sheetViews>
    <sheetView zoomScale="70" zoomScaleNormal="70" workbookViewId="0">
      <selection activeCell="AJ3" sqref="AJ3:AJ27"/>
    </sheetView>
  </sheetViews>
  <sheetFormatPr defaultColWidth="8.875" defaultRowHeight="18.75" x14ac:dyDescent="0.4"/>
  <cols>
    <col min="1" max="1" width="6.375" customWidth="1"/>
    <col min="2" max="2" width="15" customWidth="1"/>
    <col min="3" max="27" width="11.625" customWidth="1"/>
    <col min="29" max="29" width="13.125" style="61" bestFit="1" customWidth="1"/>
  </cols>
  <sheetData>
    <row r="1" spans="2:36" ht="19.5" thickBot="1" x14ac:dyDescent="0.45">
      <c r="C1">
        <v>3</v>
      </c>
      <c r="D1">
        <v>7</v>
      </c>
      <c r="E1">
        <v>5</v>
      </c>
      <c r="F1">
        <v>3</v>
      </c>
      <c r="G1">
        <v>1</v>
      </c>
      <c r="H1">
        <v>7</v>
      </c>
      <c r="I1">
        <v>9</v>
      </c>
      <c r="J1">
        <v>3</v>
      </c>
      <c r="K1">
        <v>7</v>
      </c>
      <c r="L1">
        <v>1</v>
      </c>
      <c r="M1">
        <v>9</v>
      </c>
      <c r="N1">
        <v>9</v>
      </c>
      <c r="O1">
        <v>5</v>
      </c>
      <c r="P1">
        <v>3</v>
      </c>
      <c r="Q1">
        <v>1</v>
      </c>
      <c r="R1">
        <v>1</v>
      </c>
      <c r="S1">
        <v>1</v>
      </c>
      <c r="T1">
        <v>1</v>
      </c>
      <c r="U1">
        <v>1</v>
      </c>
      <c r="V1">
        <v>7</v>
      </c>
      <c r="W1">
        <v>3</v>
      </c>
      <c r="X1">
        <v>1</v>
      </c>
      <c r="Y1">
        <v>1</v>
      </c>
      <c r="Z1">
        <v>1</v>
      </c>
      <c r="AA1">
        <v>3</v>
      </c>
    </row>
    <row r="2" spans="2:36" ht="19.5" thickBot="1" x14ac:dyDescent="0.45">
      <c r="B2" s="52" t="s">
        <v>1</v>
      </c>
      <c r="C2" s="53" t="s">
        <v>18</v>
      </c>
      <c r="D2" s="53" t="s">
        <v>19</v>
      </c>
      <c r="E2" s="53" t="s">
        <v>42</v>
      </c>
      <c r="F2" s="53" t="s">
        <v>43</v>
      </c>
      <c r="G2" s="53" t="s">
        <v>8</v>
      </c>
      <c r="H2" s="53" t="s">
        <v>41</v>
      </c>
      <c r="I2" s="53" t="s">
        <v>44</v>
      </c>
      <c r="J2" s="53" t="s">
        <v>45</v>
      </c>
      <c r="K2" s="53" t="s">
        <v>46</v>
      </c>
      <c r="L2" s="53" t="s">
        <v>47</v>
      </c>
      <c r="M2" s="53" t="s">
        <v>48</v>
      </c>
      <c r="N2" s="53" t="s">
        <v>49</v>
      </c>
      <c r="O2" s="53" t="s">
        <v>50</v>
      </c>
      <c r="P2" s="53" t="s">
        <v>51</v>
      </c>
      <c r="Q2" s="53" t="s">
        <v>40</v>
      </c>
      <c r="R2" s="53" t="s">
        <v>52</v>
      </c>
      <c r="S2" s="53" t="s">
        <v>53</v>
      </c>
      <c r="T2" s="53" t="s">
        <v>32</v>
      </c>
      <c r="U2" s="53" t="s">
        <v>54</v>
      </c>
      <c r="V2" s="53" t="s">
        <v>55</v>
      </c>
      <c r="W2" s="53" t="s">
        <v>35</v>
      </c>
      <c r="X2" s="53" t="s">
        <v>56</v>
      </c>
      <c r="Y2" s="53" t="s">
        <v>57</v>
      </c>
      <c r="Z2" s="53" t="s">
        <v>58</v>
      </c>
      <c r="AA2" s="54" t="s">
        <v>39</v>
      </c>
      <c r="AB2" s="39"/>
      <c r="AC2" s="62" t="s">
        <v>2</v>
      </c>
      <c r="AD2" s="45" t="s">
        <v>3</v>
      </c>
    </row>
    <row r="3" spans="2:36" ht="15.95" customHeight="1" x14ac:dyDescent="0.4">
      <c r="B3" s="55" t="s">
        <v>18</v>
      </c>
      <c r="C3" s="134">
        <v>1</v>
      </c>
      <c r="D3" s="134">
        <v>9</v>
      </c>
      <c r="E3" s="134">
        <v>9</v>
      </c>
      <c r="F3" s="134">
        <v>7</v>
      </c>
      <c r="G3" s="134">
        <v>1</v>
      </c>
      <c r="H3" s="134">
        <v>9</v>
      </c>
      <c r="I3" s="134" t="s">
        <v>93</v>
      </c>
      <c r="J3" s="134">
        <v>3</v>
      </c>
      <c r="K3" s="134">
        <v>9</v>
      </c>
      <c r="L3" s="134">
        <v>9</v>
      </c>
      <c r="M3" s="134">
        <v>1</v>
      </c>
      <c r="N3" s="134">
        <v>1</v>
      </c>
      <c r="O3" s="134" t="s">
        <v>90</v>
      </c>
      <c r="P3" s="134">
        <v>9</v>
      </c>
      <c r="Q3" s="134">
        <v>9</v>
      </c>
      <c r="R3" s="134">
        <v>9</v>
      </c>
      <c r="S3" s="134">
        <v>9</v>
      </c>
      <c r="T3" s="134">
        <v>9</v>
      </c>
      <c r="U3" s="134">
        <v>9</v>
      </c>
      <c r="V3" s="134">
        <v>9</v>
      </c>
      <c r="W3" s="134">
        <v>9</v>
      </c>
      <c r="X3" s="134">
        <v>9</v>
      </c>
      <c r="Y3" s="134" t="s">
        <v>92</v>
      </c>
      <c r="Z3" s="134">
        <v>9</v>
      </c>
      <c r="AA3" s="134">
        <v>9</v>
      </c>
      <c r="AB3" s="46"/>
      <c r="AC3" s="59">
        <f t="shared" ref="AC3:AC27" si="0">GEOMEAN(C3:AA3)</f>
        <v>5.6766932807383341</v>
      </c>
      <c r="AD3" s="46">
        <f t="shared" ref="AD3:AD27" si="1">$AC3/$AC$28</f>
        <v>4.7340989486644981E-2</v>
      </c>
      <c r="AF3" s="180">
        <v>4.7340989486644981E-2</v>
      </c>
      <c r="AG3">
        <v>5.0925722086783809E-2</v>
      </c>
      <c r="AH3">
        <v>2.028736917457576E-2</v>
      </c>
      <c r="AI3">
        <v>8.6902909565851519E-2</v>
      </c>
      <c r="AJ3">
        <v>6.2487370737340869E-2</v>
      </c>
    </row>
    <row r="4" spans="2:36" ht="19.5" x14ac:dyDescent="0.4">
      <c r="B4" s="56" t="s">
        <v>19</v>
      </c>
      <c r="C4" s="135" t="s">
        <v>91</v>
      </c>
      <c r="D4" s="135">
        <v>1</v>
      </c>
      <c r="E4" s="135">
        <v>9</v>
      </c>
      <c r="F4" s="135" t="s">
        <v>90</v>
      </c>
      <c r="G4" s="135" t="s">
        <v>91</v>
      </c>
      <c r="H4" s="135" t="s">
        <v>92</v>
      </c>
      <c r="I4" s="135" t="s">
        <v>91</v>
      </c>
      <c r="J4" s="135" t="s">
        <v>91</v>
      </c>
      <c r="K4" s="135">
        <v>9</v>
      </c>
      <c r="L4" s="135">
        <v>1</v>
      </c>
      <c r="M4" s="135" t="s">
        <v>91</v>
      </c>
      <c r="N4" s="135" t="s">
        <v>91</v>
      </c>
      <c r="O4" s="135" t="s">
        <v>91</v>
      </c>
      <c r="P4" s="135">
        <v>5</v>
      </c>
      <c r="Q4" s="135">
        <v>5</v>
      </c>
      <c r="R4" s="135">
        <v>7</v>
      </c>
      <c r="S4" s="135">
        <v>9</v>
      </c>
      <c r="T4" s="135">
        <v>9</v>
      </c>
      <c r="U4" s="135">
        <v>7</v>
      </c>
      <c r="V4" s="135" t="s">
        <v>92</v>
      </c>
      <c r="W4" s="135">
        <v>3</v>
      </c>
      <c r="X4" s="135">
        <v>3</v>
      </c>
      <c r="Y4" s="135" t="s">
        <v>91</v>
      </c>
      <c r="Z4" s="135">
        <v>5</v>
      </c>
      <c r="AA4" s="135">
        <v>7</v>
      </c>
      <c r="AC4" s="59">
        <f t="shared" si="0"/>
        <v>4.6954002637673042</v>
      </c>
      <c r="AD4">
        <f>$AC4/$AC$28</f>
        <v>3.9157460783874998E-2</v>
      </c>
      <c r="AF4" s="180">
        <v>3.9157460783874998E-2</v>
      </c>
      <c r="AG4">
        <v>5.3113289553218077E-2</v>
      </c>
      <c r="AH4">
        <v>6.484514084469542E-2</v>
      </c>
      <c r="AI4">
        <v>6.4464779343368472E-2</v>
      </c>
      <c r="AJ4">
        <v>2.7038889959773341E-2</v>
      </c>
    </row>
    <row r="5" spans="2:36" ht="19.5" x14ac:dyDescent="0.4">
      <c r="B5" s="57" t="s">
        <v>42</v>
      </c>
      <c r="C5" s="134" t="s">
        <v>91</v>
      </c>
      <c r="D5" s="134" t="s">
        <v>91</v>
      </c>
      <c r="E5" s="134">
        <v>1</v>
      </c>
      <c r="F5" s="134" t="s">
        <v>91</v>
      </c>
      <c r="G5" s="134" t="s">
        <v>91</v>
      </c>
      <c r="H5" s="134" t="s">
        <v>91</v>
      </c>
      <c r="I5" s="134" t="s">
        <v>91</v>
      </c>
      <c r="J5" s="134" t="s">
        <v>91</v>
      </c>
      <c r="K5" s="134">
        <v>7</v>
      </c>
      <c r="L5" s="134" t="s">
        <v>91</v>
      </c>
      <c r="M5" s="134" t="s">
        <v>91</v>
      </c>
      <c r="N5" s="134" t="s">
        <v>91</v>
      </c>
      <c r="O5" s="134" t="s">
        <v>91</v>
      </c>
      <c r="P5" s="134" t="s">
        <v>90</v>
      </c>
      <c r="Q5" s="134" t="s">
        <v>90</v>
      </c>
      <c r="R5" s="134" t="s">
        <v>92</v>
      </c>
      <c r="S5" s="134">
        <v>7</v>
      </c>
      <c r="T5" s="134">
        <v>7</v>
      </c>
      <c r="U5" s="134" t="s">
        <v>92</v>
      </c>
      <c r="V5" s="134" t="s">
        <v>91</v>
      </c>
      <c r="W5" s="134" t="s">
        <v>91</v>
      </c>
      <c r="X5" s="134" t="s">
        <v>90</v>
      </c>
      <c r="Y5" s="134" t="s">
        <v>91</v>
      </c>
      <c r="Z5" s="134" t="s">
        <v>90</v>
      </c>
      <c r="AA5" s="134" t="s">
        <v>92</v>
      </c>
      <c r="AB5" s="46"/>
      <c r="AC5" s="59">
        <f t="shared" si="0"/>
        <v>4.3035170706588506</v>
      </c>
      <c r="AD5" s="46">
        <f t="shared" si="1"/>
        <v>3.5889336682844268E-2</v>
      </c>
      <c r="AF5" s="180">
        <v>3.5889336682844268E-2</v>
      </c>
      <c r="AG5">
        <v>2.6217868320743565E-2</v>
      </c>
      <c r="AH5">
        <v>4.8282159500300112E-2</v>
      </c>
      <c r="AI5">
        <v>8.6902909565851519E-2</v>
      </c>
      <c r="AJ5">
        <v>5.6806049936963331E-2</v>
      </c>
    </row>
    <row r="6" spans="2:36" ht="19.5" x14ac:dyDescent="0.4">
      <c r="B6" s="56" t="s">
        <v>20</v>
      </c>
      <c r="C6" s="135" t="s">
        <v>90</v>
      </c>
      <c r="D6" s="135">
        <v>7</v>
      </c>
      <c r="E6" s="135">
        <v>9</v>
      </c>
      <c r="F6" s="135">
        <v>1</v>
      </c>
      <c r="G6" s="135" t="s">
        <v>90</v>
      </c>
      <c r="H6" s="135">
        <v>5</v>
      </c>
      <c r="I6" s="135" t="s">
        <v>90</v>
      </c>
      <c r="J6" s="135" t="s">
        <v>92</v>
      </c>
      <c r="K6" s="135">
        <v>9</v>
      </c>
      <c r="L6" s="135">
        <v>7</v>
      </c>
      <c r="M6" s="135" t="s">
        <v>90</v>
      </c>
      <c r="N6" s="135" t="s">
        <v>90</v>
      </c>
      <c r="O6" s="135" t="s">
        <v>91</v>
      </c>
      <c r="P6" s="135">
        <v>9</v>
      </c>
      <c r="Q6" s="135">
        <v>9</v>
      </c>
      <c r="R6" s="135">
        <v>9</v>
      </c>
      <c r="S6" s="135">
        <v>9</v>
      </c>
      <c r="T6" s="135">
        <v>9</v>
      </c>
      <c r="U6" s="135">
        <v>9</v>
      </c>
      <c r="V6" s="135">
        <v>5</v>
      </c>
      <c r="W6" s="135">
        <v>9</v>
      </c>
      <c r="X6" s="135">
        <v>9</v>
      </c>
      <c r="Y6" s="135" t="s">
        <v>91</v>
      </c>
      <c r="Z6" s="135">
        <v>9</v>
      </c>
      <c r="AA6" s="135">
        <v>9</v>
      </c>
      <c r="AC6" s="59">
        <f t="shared" si="0"/>
        <v>7.1653599488225357</v>
      </c>
      <c r="AD6">
        <f t="shared" si="1"/>
        <v>5.9755779153372712E-2</v>
      </c>
      <c r="AF6" s="180">
        <v>5.9755779153372712E-2</v>
      </c>
      <c r="AG6">
        <v>9.3399757625699225E-3</v>
      </c>
      <c r="AH6">
        <v>3.5353653733550663E-2</v>
      </c>
      <c r="AI6">
        <v>4.1866808514364848E-2</v>
      </c>
      <c r="AJ6">
        <v>3.2488466502742563E-2</v>
      </c>
    </row>
    <row r="7" spans="2:36" ht="19.5" x14ac:dyDescent="0.4">
      <c r="B7" s="57" t="s">
        <v>21</v>
      </c>
      <c r="C7" s="134">
        <v>1</v>
      </c>
      <c r="D7" s="134">
        <v>9</v>
      </c>
      <c r="E7" s="134">
        <v>9</v>
      </c>
      <c r="F7" s="134">
        <v>7</v>
      </c>
      <c r="G7" s="134">
        <v>1</v>
      </c>
      <c r="H7" s="134">
        <v>9</v>
      </c>
      <c r="I7" s="134">
        <v>1</v>
      </c>
      <c r="J7" s="134">
        <v>5</v>
      </c>
      <c r="K7" s="134">
        <v>9</v>
      </c>
      <c r="L7" s="134">
        <v>9</v>
      </c>
      <c r="M7" s="134">
        <v>1</v>
      </c>
      <c r="N7" s="134">
        <v>1</v>
      </c>
      <c r="O7" s="134" t="s">
        <v>90</v>
      </c>
      <c r="P7" s="134">
        <v>9</v>
      </c>
      <c r="Q7" s="134">
        <v>9</v>
      </c>
      <c r="R7" s="134">
        <v>9</v>
      </c>
      <c r="S7" s="134">
        <v>9</v>
      </c>
      <c r="T7" s="134">
        <v>9</v>
      </c>
      <c r="U7" s="134">
        <v>9</v>
      </c>
      <c r="V7" s="134">
        <v>9</v>
      </c>
      <c r="W7" s="134">
        <v>9</v>
      </c>
      <c r="X7" s="134">
        <v>9</v>
      </c>
      <c r="Y7" s="134" t="s">
        <v>92</v>
      </c>
      <c r="Z7" s="134">
        <v>9</v>
      </c>
      <c r="AA7" s="134">
        <v>9</v>
      </c>
      <c r="AB7" s="46"/>
      <c r="AC7" s="59">
        <f t="shared" si="0"/>
        <v>5.3821310640271856</v>
      </c>
      <c r="AD7" s="46">
        <f>$AC7/$AC$28</f>
        <v>4.488447719773872E-2</v>
      </c>
      <c r="AF7" s="180">
        <v>4.488447719773872E-2</v>
      </c>
      <c r="AG7">
        <v>4.9977072423319668E-2</v>
      </c>
      <c r="AH7">
        <v>4.19812323523975E-2</v>
      </c>
      <c r="AI7">
        <v>1.3570709995762886E-2</v>
      </c>
      <c r="AJ7">
        <v>0.12008621383259163</v>
      </c>
    </row>
    <row r="8" spans="2:36" ht="19.5" x14ac:dyDescent="0.4">
      <c r="B8" s="56" t="s">
        <v>41</v>
      </c>
      <c r="C8" s="135" t="s">
        <v>91</v>
      </c>
      <c r="D8" s="135">
        <v>7</v>
      </c>
      <c r="E8" s="135">
        <v>9</v>
      </c>
      <c r="F8" s="135" t="s">
        <v>92</v>
      </c>
      <c r="G8" s="135" t="s">
        <v>91</v>
      </c>
      <c r="H8" s="135">
        <v>1</v>
      </c>
      <c r="I8" s="135" t="s">
        <v>91</v>
      </c>
      <c r="J8" s="135" t="s">
        <v>90</v>
      </c>
      <c r="K8" s="135">
        <v>9</v>
      </c>
      <c r="L8" s="135">
        <v>7</v>
      </c>
      <c r="M8" s="135" t="s">
        <v>91</v>
      </c>
      <c r="N8" s="135" t="s">
        <v>91</v>
      </c>
      <c r="O8" s="135" t="s">
        <v>91</v>
      </c>
      <c r="P8" s="135">
        <v>7</v>
      </c>
      <c r="Q8" s="135">
        <v>7</v>
      </c>
      <c r="R8" s="135">
        <v>9</v>
      </c>
      <c r="S8" s="135">
        <v>9</v>
      </c>
      <c r="T8" s="135">
        <v>9</v>
      </c>
      <c r="U8" s="135">
        <v>9</v>
      </c>
      <c r="V8" s="135">
        <v>1</v>
      </c>
      <c r="W8" s="135">
        <v>7</v>
      </c>
      <c r="X8" s="135">
        <v>7</v>
      </c>
      <c r="Y8" s="135" t="s">
        <v>91</v>
      </c>
      <c r="Z8" s="135">
        <v>7</v>
      </c>
      <c r="AA8" s="135">
        <v>9</v>
      </c>
      <c r="AC8" s="59">
        <f t="shared" si="0"/>
        <v>6.1264866343743671</v>
      </c>
      <c r="AD8">
        <f t="shared" si="1"/>
        <v>5.1092057471575233E-2</v>
      </c>
      <c r="AF8" s="180">
        <v>5.1092057471575233E-2</v>
      </c>
      <c r="AG8">
        <v>5.5125674370165474E-2</v>
      </c>
      <c r="AH8">
        <v>2.6934393094573794E-2</v>
      </c>
      <c r="AI8">
        <v>0.10355146371839426</v>
      </c>
      <c r="AJ8">
        <v>3.6970993808140507E-2</v>
      </c>
    </row>
    <row r="9" spans="2:36" ht="19.5" x14ac:dyDescent="0.4">
      <c r="B9" s="57" t="s">
        <v>22</v>
      </c>
      <c r="C9" s="134">
        <v>3</v>
      </c>
      <c r="D9" s="134">
        <v>9</v>
      </c>
      <c r="E9" s="134">
        <v>9</v>
      </c>
      <c r="F9" s="134">
        <v>7</v>
      </c>
      <c r="G9" s="134">
        <v>1</v>
      </c>
      <c r="H9" s="134">
        <v>9</v>
      </c>
      <c r="I9" s="134">
        <v>1</v>
      </c>
      <c r="J9" s="134">
        <v>5</v>
      </c>
      <c r="K9" s="134">
        <v>9</v>
      </c>
      <c r="L9" s="134">
        <v>9</v>
      </c>
      <c r="M9" s="134">
        <v>3</v>
      </c>
      <c r="N9" s="134">
        <v>1</v>
      </c>
      <c r="O9" s="134" t="s">
        <v>92</v>
      </c>
      <c r="P9" s="134">
        <v>9</v>
      </c>
      <c r="Q9" s="134">
        <v>9</v>
      </c>
      <c r="R9" s="134">
        <v>9</v>
      </c>
      <c r="S9" s="134">
        <v>9</v>
      </c>
      <c r="T9" s="134">
        <v>9</v>
      </c>
      <c r="U9" s="134">
        <v>9</v>
      </c>
      <c r="V9" s="134">
        <v>9</v>
      </c>
      <c r="W9" s="134">
        <v>9</v>
      </c>
      <c r="X9" s="134">
        <v>9</v>
      </c>
      <c r="Y9" s="134" t="s">
        <v>92</v>
      </c>
      <c r="Z9" s="134">
        <v>9</v>
      </c>
      <c r="AA9" s="134">
        <v>9</v>
      </c>
      <c r="AB9" s="46"/>
      <c r="AC9" s="59">
        <f t="shared" si="0"/>
        <v>5.9216546270791106</v>
      </c>
      <c r="AD9" s="46">
        <f t="shared" si="1"/>
        <v>4.9383853518263895E-2</v>
      </c>
      <c r="AF9" s="180">
        <v>4.9383853518263895E-2</v>
      </c>
      <c r="AG9">
        <v>4.9977072423319668E-2</v>
      </c>
      <c r="AH9">
        <v>3.5031808434484044E-2</v>
      </c>
      <c r="AI9">
        <v>6.4464779343368472E-2</v>
      </c>
      <c r="AJ9">
        <v>5.7014808560667422E-2</v>
      </c>
    </row>
    <row r="10" spans="2:36" ht="19.5" x14ac:dyDescent="0.4">
      <c r="B10" s="56" t="s">
        <v>23</v>
      </c>
      <c r="C10" s="135" t="s">
        <v>93</v>
      </c>
      <c r="D10" s="135">
        <v>9</v>
      </c>
      <c r="E10" s="135">
        <v>9</v>
      </c>
      <c r="F10" s="135">
        <v>5</v>
      </c>
      <c r="G10" s="135" t="s">
        <v>92</v>
      </c>
      <c r="H10" s="135">
        <v>7</v>
      </c>
      <c r="I10" s="135" t="s">
        <v>92</v>
      </c>
      <c r="J10" s="135">
        <v>1</v>
      </c>
      <c r="K10" s="135">
        <v>9</v>
      </c>
      <c r="L10" s="135">
        <v>9</v>
      </c>
      <c r="M10" s="135" t="s">
        <v>93</v>
      </c>
      <c r="N10" s="135" t="s">
        <v>92</v>
      </c>
      <c r="O10" s="135" t="s">
        <v>90</v>
      </c>
      <c r="P10" s="135">
        <v>9</v>
      </c>
      <c r="Q10" s="135">
        <v>9</v>
      </c>
      <c r="R10" s="135">
        <v>9</v>
      </c>
      <c r="S10" s="135">
        <v>9</v>
      </c>
      <c r="T10" s="135">
        <v>9</v>
      </c>
      <c r="U10" s="135">
        <v>9</v>
      </c>
      <c r="V10" s="135">
        <v>7</v>
      </c>
      <c r="W10" s="135">
        <v>9</v>
      </c>
      <c r="X10" s="135">
        <v>9</v>
      </c>
      <c r="Y10" s="135" t="s">
        <v>90</v>
      </c>
      <c r="Z10" s="135">
        <v>9</v>
      </c>
      <c r="AA10" s="135">
        <v>9</v>
      </c>
      <c r="AC10" s="59">
        <f t="shared" si="0"/>
        <v>7.4975620311199718</v>
      </c>
      <c r="AD10">
        <f t="shared" si="1"/>
        <v>6.2526190466389617E-2</v>
      </c>
      <c r="AF10" s="180">
        <v>6.2526190466389617E-2</v>
      </c>
      <c r="AG10">
        <v>4.9977072423319668E-2</v>
      </c>
      <c r="AH10">
        <v>4.8282159500300112E-2</v>
      </c>
      <c r="AI10">
        <v>6.4464779343368472E-2</v>
      </c>
      <c r="AJ10">
        <v>5.7014808560667422E-2</v>
      </c>
    </row>
    <row r="11" spans="2:36" ht="19.5" x14ac:dyDescent="0.4">
      <c r="B11" s="57" t="s">
        <v>24</v>
      </c>
      <c r="C11" s="134" t="s">
        <v>91</v>
      </c>
      <c r="D11" s="134" t="s">
        <v>91</v>
      </c>
      <c r="E11" s="134" t="s">
        <v>92</v>
      </c>
      <c r="F11" s="134" t="s">
        <v>91</v>
      </c>
      <c r="G11" s="134" t="s">
        <v>91</v>
      </c>
      <c r="H11" s="134" t="s">
        <v>91</v>
      </c>
      <c r="I11" s="134" t="s">
        <v>91</v>
      </c>
      <c r="J11" s="134" t="s">
        <v>91</v>
      </c>
      <c r="K11" s="134">
        <v>1</v>
      </c>
      <c r="L11" s="134" t="s">
        <v>91</v>
      </c>
      <c r="M11" s="134" t="s">
        <v>91</v>
      </c>
      <c r="N11" s="134" t="s">
        <v>91</v>
      </c>
      <c r="O11" s="134" t="s">
        <v>91</v>
      </c>
      <c r="P11" s="134" t="s">
        <v>91</v>
      </c>
      <c r="Q11" s="134" t="s">
        <v>91</v>
      </c>
      <c r="R11" s="134" t="s">
        <v>90</v>
      </c>
      <c r="S11" s="134">
        <v>1</v>
      </c>
      <c r="T11" s="134">
        <v>1</v>
      </c>
      <c r="U11" s="134" t="s">
        <v>90</v>
      </c>
      <c r="V11" s="134" t="s">
        <v>91</v>
      </c>
      <c r="W11" s="134" t="s">
        <v>91</v>
      </c>
      <c r="X11" s="134" t="s">
        <v>91</v>
      </c>
      <c r="Y11" s="134" t="s">
        <v>91</v>
      </c>
      <c r="Z11" s="134" t="s">
        <v>91</v>
      </c>
      <c r="AA11" s="134" t="s">
        <v>90</v>
      </c>
      <c r="AB11" s="46"/>
      <c r="AC11" s="59">
        <f t="shared" si="0"/>
        <v>1</v>
      </c>
      <c r="AD11" s="46">
        <f t="shared" si="1"/>
        <v>8.3395362661707207E-3</v>
      </c>
      <c r="AF11" s="180">
        <v>8.3395362661707207E-3</v>
      </c>
      <c r="AG11">
        <v>5.3113289553218077E-2</v>
      </c>
      <c r="AH11">
        <v>4.0152722334170748E-2</v>
      </c>
      <c r="AI11">
        <v>4.1866808514364848E-2</v>
      </c>
      <c r="AJ11">
        <v>2.7267920351207911E-2</v>
      </c>
    </row>
    <row r="12" spans="2:36" ht="19.5" x14ac:dyDescent="0.4">
      <c r="B12" s="56" t="s">
        <v>25</v>
      </c>
      <c r="C12" s="135" t="s">
        <v>91</v>
      </c>
      <c r="D12" s="135">
        <v>1</v>
      </c>
      <c r="E12" s="135">
        <v>9</v>
      </c>
      <c r="F12" s="135" t="s">
        <v>90</v>
      </c>
      <c r="G12" s="135" t="s">
        <v>91</v>
      </c>
      <c r="H12" s="135" t="s">
        <v>90</v>
      </c>
      <c r="I12" s="135" t="s">
        <v>91</v>
      </c>
      <c r="J12" s="135" t="s">
        <v>91</v>
      </c>
      <c r="K12" s="135">
        <v>9</v>
      </c>
      <c r="L12" s="135">
        <v>1</v>
      </c>
      <c r="M12" s="135" t="s">
        <v>91</v>
      </c>
      <c r="N12" s="135" t="s">
        <v>91</v>
      </c>
      <c r="O12" s="135" t="s">
        <v>91</v>
      </c>
      <c r="P12" s="135">
        <v>5</v>
      </c>
      <c r="Q12" s="135">
        <v>5</v>
      </c>
      <c r="R12" s="135">
        <v>7</v>
      </c>
      <c r="S12" s="135">
        <v>9</v>
      </c>
      <c r="T12" s="135">
        <v>9</v>
      </c>
      <c r="U12" s="135">
        <v>7</v>
      </c>
      <c r="V12" s="135" t="s">
        <v>92</v>
      </c>
      <c r="W12" s="135">
        <v>1</v>
      </c>
      <c r="X12" s="135">
        <v>3</v>
      </c>
      <c r="Y12" s="135" t="s">
        <v>91</v>
      </c>
      <c r="Z12" s="135">
        <v>5</v>
      </c>
      <c r="AA12" s="135">
        <v>7</v>
      </c>
      <c r="AC12" s="59">
        <f t="shared" si="0"/>
        <v>4.3410274333576773</v>
      </c>
      <c r="AD12">
        <f t="shared" si="1"/>
        <v>3.6202155712928348E-2</v>
      </c>
      <c r="AF12" s="180">
        <v>3.6202155712928348E-2</v>
      </c>
      <c r="AG12">
        <v>1.4101529483015799E-2</v>
      </c>
      <c r="AH12">
        <v>3.5353653733550663E-2</v>
      </c>
      <c r="AI12">
        <v>4.1866808514364848E-2</v>
      </c>
      <c r="AJ12">
        <v>2.8549420693890541E-2</v>
      </c>
    </row>
    <row r="13" spans="2:36" ht="19.5" x14ac:dyDescent="0.4">
      <c r="B13" s="57" t="s">
        <v>26</v>
      </c>
      <c r="C13" s="134">
        <v>1</v>
      </c>
      <c r="D13" s="134">
        <v>9</v>
      </c>
      <c r="E13" s="134">
        <v>9</v>
      </c>
      <c r="F13" s="134">
        <v>7</v>
      </c>
      <c r="G13" s="134">
        <v>1</v>
      </c>
      <c r="H13" s="134">
        <v>9</v>
      </c>
      <c r="I13" s="134" t="s">
        <v>93</v>
      </c>
      <c r="J13" s="134">
        <v>3</v>
      </c>
      <c r="K13" s="134">
        <v>9</v>
      </c>
      <c r="L13" s="134">
        <v>9</v>
      </c>
      <c r="M13" s="134">
        <v>1</v>
      </c>
      <c r="N13" s="134">
        <v>1</v>
      </c>
      <c r="O13" s="134" t="s">
        <v>90</v>
      </c>
      <c r="P13" s="134">
        <v>9</v>
      </c>
      <c r="Q13" s="134">
        <v>9</v>
      </c>
      <c r="R13" s="134">
        <v>9</v>
      </c>
      <c r="S13" s="134">
        <v>9</v>
      </c>
      <c r="T13" s="134">
        <v>9</v>
      </c>
      <c r="U13" s="134">
        <v>9</v>
      </c>
      <c r="V13" s="134">
        <v>9</v>
      </c>
      <c r="W13" s="134">
        <v>9</v>
      </c>
      <c r="X13" s="134">
        <v>9</v>
      </c>
      <c r="Y13" s="134" t="s">
        <v>92</v>
      </c>
      <c r="Z13" s="134">
        <v>9</v>
      </c>
      <c r="AA13" s="134">
        <v>9</v>
      </c>
      <c r="AB13" s="46"/>
      <c r="AC13" s="59">
        <f t="shared" si="0"/>
        <v>5.6766932807383341</v>
      </c>
      <c r="AD13" s="46">
        <f t="shared" si="1"/>
        <v>4.7340989486644981E-2</v>
      </c>
      <c r="AF13" s="180">
        <v>4.7340989486644981E-2</v>
      </c>
      <c r="AG13">
        <v>6.3463480399395991E-2</v>
      </c>
      <c r="AH13">
        <v>3.6905190152115061E-2</v>
      </c>
      <c r="AI13">
        <v>1.3570709995762886E-2</v>
      </c>
      <c r="AJ13">
        <v>6.4861685664030208E-2</v>
      </c>
    </row>
    <row r="14" spans="2:36" ht="19.5" x14ac:dyDescent="0.4">
      <c r="B14" s="56" t="s">
        <v>27</v>
      </c>
      <c r="C14" s="135">
        <v>1</v>
      </c>
      <c r="D14" s="135">
        <v>9</v>
      </c>
      <c r="E14" s="135">
        <v>9</v>
      </c>
      <c r="F14" s="135">
        <v>7</v>
      </c>
      <c r="G14" s="135">
        <v>1</v>
      </c>
      <c r="H14" s="135">
        <v>9</v>
      </c>
      <c r="I14" s="135">
        <v>1</v>
      </c>
      <c r="J14" s="135">
        <v>5</v>
      </c>
      <c r="K14" s="135">
        <v>9</v>
      </c>
      <c r="L14" s="135">
        <v>9</v>
      </c>
      <c r="M14" s="135">
        <v>1</v>
      </c>
      <c r="N14" s="135">
        <v>1</v>
      </c>
      <c r="O14" s="135" t="s">
        <v>92</v>
      </c>
      <c r="P14" s="135">
        <v>9</v>
      </c>
      <c r="Q14" s="135">
        <v>9</v>
      </c>
      <c r="R14" s="135">
        <v>9</v>
      </c>
      <c r="S14" s="135">
        <v>9</v>
      </c>
      <c r="T14" s="135">
        <v>9</v>
      </c>
      <c r="U14" s="135">
        <v>9</v>
      </c>
      <c r="V14" s="135">
        <v>9</v>
      </c>
      <c r="W14" s="135">
        <v>9</v>
      </c>
      <c r="X14" s="135">
        <v>9</v>
      </c>
      <c r="Y14" s="135" t="s">
        <v>92</v>
      </c>
      <c r="Z14" s="135">
        <v>9</v>
      </c>
      <c r="AA14" s="135">
        <v>9</v>
      </c>
      <c r="AC14" s="59">
        <f t="shared" si="0"/>
        <v>5.3821310640271856</v>
      </c>
      <c r="AD14">
        <f t="shared" si="1"/>
        <v>4.488447719773872E-2</v>
      </c>
      <c r="AF14" s="180">
        <v>4.488447719773872E-2</v>
      </c>
      <c r="AG14">
        <v>5.2558434446051995E-2</v>
      </c>
      <c r="AH14">
        <v>5.0980227935992946E-2</v>
      </c>
      <c r="AI14">
        <v>1.3570709995762886E-2</v>
      </c>
      <c r="AJ14">
        <v>1.4715876078149176E-2</v>
      </c>
    </row>
    <row r="15" spans="2:36" ht="19.5" x14ac:dyDescent="0.4">
      <c r="B15" s="57" t="s">
        <v>28</v>
      </c>
      <c r="C15" s="134">
        <v>7</v>
      </c>
      <c r="D15" s="134">
        <v>9</v>
      </c>
      <c r="E15" s="134">
        <v>9</v>
      </c>
      <c r="F15" s="134">
        <v>9</v>
      </c>
      <c r="G15" s="134">
        <v>7</v>
      </c>
      <c r="H15" s="134">
        <v>9</v>
      </c>
      <c r="I15" s="134">
        <v>5</v>
      </c>
      <c r="J15" s="134">
        <v>7</v>
      </c>
      <c r="K15" s="134">
        <v>9</v>
      </c>
      <c r="L15" s="134">
        <v>9</v>
      </c>
      <c r="M15" s="134">
        <v>7</v>
      </c>
      <c r="N15" s="134">
        <v>5</v>
      </c>
      <c r="O15" s="134">
        <v>1</v>
      </c>
      <c r="P15" s="134">
        <v>9</v>
      </c>
      <c r="Q15" s="134">
        <v>9</v>
      </c>
      <c r="R15" s="134">
        <v>9</v>
      </c>
      <c r="S15" s="134">
        <v>9</v>
      </c>
      <c r="T15" s="134">
        <v>9</v>
      </c>
      <c r="U15" s="134">
        <v>9</v>
      </c>
      <c r="V15" s="134">
        <v>9</v>
      </c>
      <c r="W15" s="134">
        <v>9</v>
      </c>
      <c r="X15" s="134">
        <v>9</v>
      </c>
      <c r="Y15" s="134">
        <v>3</v>
      </c>
      <c r="Z15" s="134">
        <v>9</v>
      </c>
      <c r="AA15" s="134">
        <v>9</v>
      </c>
      <c r="AB15" s="46"/>
      <c r="AC15" s="59">
        <f t="shared" si="0"/>
        <v>7.2294131271837871</v>
      </c>
      <c r="AD15" s="46">
        <f t="shared" si="1"/>
        <v>6.0289952957279874E-2</v>
      </c>
      <c r="AF15" s="180">
        <v>6.0289952957279874E-2</v>
      </c>
      <c r="AG15">
        <v>5.2558434446051995E-2</v>
      </c>
      <c r="AH15">
        <v>5.5663623418082162E-2</v>
      </c>
      <c r="AI15">
        <v>1.3570709995762886E-2</v>
      </c>
      <c r="AJ15">
        <v>1.4715876078149176E-2</v>
      </c>
    </row>
    <row r="16" spans="2:36" ht="19.5" x14ac:dyDescent="0.4">
      <c r="B16" s="56" t="s">
        <v>29</v>
      </c>
      <c r="C16" s="135" t="s">
        <v>91</v>
      </c>
      <c r="D16" s="135" t="s">
        <v>92</v>
      </c>
      <c r="E16" s="135">
        <v>7</v>
      </c>
      <c r="F16" s="135" t="s">
        <v>91</v>
      </c>
      <c r="G16" s="135" t="s">
        <v>91</v>
      </c>
      <c r="H16" s="135" t="s">
        <v>90</v>
      </c>
      <c r="I16" s="135" t="s">
        <v>91</v>
      </c>
      <c r="J16" s="135" t="s">
        <v>91</v>
      </c>
      <c r="K16" s="135">
        <v>9</v>
      </c>
      <c r="L16" s="135" t="s">
        <v>92</v>
      </c>
      <c r="M16" s="135" t="s">
        <v>91</v>
      </c>
      <c r="N16" s="135" t="s">
        <v>91</v>
      </c>
      <c r="O16" s="135" t="s">
        <v>91</v>
      </c>
      <c r="P16" s="135">
        <v>1</v>
      </c>
      <c r="Q16" s="135">
        <v>1</v>
      </c>
      <c r="R16" s="135">
        <v>7</v>
      </c>
      <c r="S16" s="135">
        <v>9</v>
      </c>
      <c r="T16" s="135">
        <v>9</v>
      </c>
      <c r="U16" s="135">
        <v>7</v>
      </c>
      <c r="V16" s="135" t="s">
        <v>90</v>
      </c>
      <c r="W16" s="135" t="s">
        <v>92</v>
      </c>
      <c r="X16" s="135" t="s">
        <v>93</v>
      </c>
      <c r="Y16" s="135" t="s">
        <v>91</v>
      </c>
      <c r="Z16" s="135">
        <v>1</v>
      </c>
      <c r="AA16" s="135">
        <v>5</v>
      </c>
      <c r="AC16" s="59">
        <f t="shared" si="0"/>
        <v>4.0709818419150503</v>
      </c>
      <c r="AD16">
        <f t="shared" si="1"/>
        <v>3.3950100709573043E-2</v>
      </c>
      <c r="AF16" s="180">
        <v>3.3950100709573043E-2</v>
      </c>
      <c r="AG16">
        <v>9.3399757625699225E-3</v>
      </c>
      <c r="AH16">
        <v>2.8260681322158535E-2</v>
      </c>
      <c r="AI16">
        <v>4.1866808514364848E-2</v>
      </c>
      <c r="AJ16">
        <v>3.0455326264648162E-2</v>
      </c>
    </row>
    <row r="17" spans="2:36" ht="19.5" x14ac:dyDescent="0.4">
      <c r="B17" s="57" t="s">
        <v>40</v>
      </c>
      <c r="C17" s="134" t="s">
        <v>91</v>
      </c>
      <c r="D17" s="134" t="s">
        <v>92</v>
      </c>
      <c r="E17" s="134">
        <v>7</v>
      </c>
      <c r="F17" s="134" t="s">
        <v>91</v>
      </c>
      <c r="G17" s="134" t="s">
        <v>91</v>
      </c>
      <c r="H17" s="134" t="s">
        <v>90</v>
      </c>
      <c r="I17" s="134" t="s">
        <v>91</v>
      </c>
      <c r="J17" s="134" t="s">
        <v>91</v>
      </c>
      <c r="K17" s="134">
        <v>9</v>
      </c>
      <c r="L17" s="134" t="s">
        <v>92</v>
      </c>
      <c r="M17" s="134" t="s">
        <v>91</v>
      </c>
      <c r="N17" s="134" t="s">
        <v>91</v>
      </c>
      <c r="O17" s="134" t="s">
        <v>91</v>
      </c>
      <c r="P17" s="134">
        <v>1</v>
      </c>
      <c r="Q17" s="134">
        <v>1</v>
      </c>
      <c r="R17" s="134">
        <v>7</v>
      </c>
      <c r="S17" s="134">
        <v>9</v>
      </c>
      <c r="T17" s="134">
        <v>9</v>
      </c>
      <c r="U17" s="134">
        <v>7</v>
      </c>
      <c r="V17" s="134" t="s">
        <v>90</v>
      </c>
      <c r="W17" s="134" t="s">
        <v>93</v>
      </c>
      <c r="X17" s="134">
        <v>1</v>
      </c>
      <c r="Y17" s="134" t="s">
        <v>91</v>
      </c>
      <c r="Z17" s="134">
        <v>1</v>
      </c>
      <c r="AA17" s="134">
        <v>5</v>
      </c>
      <c r="AB17" s="46"/>
      <c r="AC17" s="59">
        <f t="shared" si="0"/>
        <v>3.58320758225083</v>
      </c>
      <c r="AD17" s="46">
        <f t="shared" si="1"/>
        <v>2.9882289581398703E-2</v>
      </c>
      <c r="AF17" s="180">
        <v>2.9882289581398703E-2</v>
      </c>
      <c r="AG17">
        <v>2.6217868320743565E-2</v>
      </c>
      <c r="AH17">
        <v>2.8260681322158535E-2</v>
      </c>
      <c r="AI17">
        <v>1.3570709995762886E-2</v>
      </c>
      <c r="AJ17">
        <v>1.9367182084281374E-2</v>
      </c>
    </row>
    <row r="18" spans="2:36" ht="19.5" x14ac:dyDescent="0.4">
      <c r="B18" s="56" t="s">
        <v>30</v>
      </c>
      <c r="C18" s="135" t="s">
        <v>91</v>
      </c>
      <c r="D18" s="135" t="s">
        <v>90</v>
      </c>
      <c r="E18" s="135">
        <v>5</v>
      </c>
      <c r="F18" s="135" t="s">
        <v>91</v>
      </c>
      <c r="G18" s="135" t="s">
        <v>91</v>
      </c>
      <c r="H18" s="135" t="s">
        <v>91</v>
      </c>
      <c r="I18" s="135" t="s">
        <v>91</v>
      </c>
      <c r="J18" s="135" t="s">
        <v>91</v>
      </c>
      <c r="K18" s="135">
        <v>7</v>
      </c>
      <c r="L18" s="135" t="s">
        <v>90</v>
      </c>
      <c r="M18" s="135" t="s">
        <v>91</v>
      </c>
      <c r="N18" s="135" t="s">
        <v>91</v>
      </c>
      <c r="O18" s="135" t="s">
        <v>91</v>
      </c>
      <c r="P18" s="135" t="s">
        <v>92</v>
      </c>
      <c r="Q18" s="135" t="s">
        <v>90</v>
      </c>
      <c r="R18" s="135">
        <v>1</v>
      </c>
      <c r="S18" s="135">
        <v>7</v>
      </c>
      <c r="T18" s="135">
        <v>7</v>
      </c>
      <c r="U18" s="135">
        <v>1</v>
      </c>
      <c r="V18" s="135" t="s">
        <v>91</v>
      </c>
      <c r="W18" s="135" t="s">
        <v>90</v>
      </c>
      <c r="X18" s="135" t="s">
        <v>90</v>
      </c>
      <c r="Y18" s="135" t="s">
        <v>91</v>
      </c>
      <c r="Z18" s="135" t="s">
        <v>90</v>
      </c>
      <c r="AA18" s="135" t="s">
        <v>93</v>
      </c>
      <c r="AC18" s="59">
        <f t="shared" si="0"/>
        <v>3.4597444452931603</v>
      </c>
      <c r="AD18">
        <f t="shared" si="1"/>
        <v>2.8852664273205011E-2</v>
      </c>
      <c r="AF18" s="180">
        <v>2.8852664273205011E-2</v>
      </c>
      <c r="AG18">
        <v>5.2558434446051995E-2</v>
      </c>
      <c r="AH18">
        <v>5.5663623418082162E-2</v>
      </c>
      <c r="AI18">
        <v>1.3570709995762886E-2</v>
      </c>
      <c r="AJ18">
        <v>5.9572777504053702E-2</v>
      </c>
    </row>
    <row r="19" spans="2:36" ht="19.5" x14ac:dyDescent="0.4">
      <c r="B19" s="57" t="s">
        <v>31</v>
      </c>
      <c r="C19" s="134" t="s">
        <v>91</v>
      </c>
      <c r="D19" s="134">
        <v>1</v>
      </c>
      <c r="E19" s="134">
        <v>9</v>
      </c>
      <c r="F19" s="134" t="s">
        <v>90</v>
      </c>
      <c r="G19" s="134" t="s">
        <v>91</v>
      </c>
      <c r="H19" s="134" t="s">
        <v>92</v>
      </c>
      <c r="I19" s="134" t="s">
        <v>91</v>
      </c>
      <c r="J19" s="134" t="s">
        <v>91</v>
      </c>
      <c r="K19" s="134">
        <v>9</v>
      </c>
      <c r="L19" s="134">
        <v>1</v>
      </c>
      <c r="M19" s="134" t="s">
        <v>91</v>
      </c>
      <c r="N19" s="134" t="s">
        <v>91</v>
      </c>
      <c r="O19" s="134" t="s">
        <v>91</v>
      </c>
      <c r="P19" s="134">
        <v>5</v>
      </c>
      <c r="Q19" s="134">
        <v>5</v>
      </c>
      <c r="R19" s="134">
        <v>7</v>
      </c>
      <c r="S19" s="134">
        <v>9</v>
      </c>
      <c r="T19" s="134">
        <v>9</v>
      </c>
      <c r="U19" s="134">
        <v>7</v>
      </c>
      <c r="V19" s="134" t="s">
        <v>92</v>
      </c>
      <c r="W19" s="134">
        <v>3</v>
      </c>
      <c r="X19" s="134">
        <v>3</v>
      </c>
      <c r="Y19" s="134" t="s">
        <v>91</v>
      </c>
      <c r="Z19" s="134">
        <v>5</v>
      </c>
      <c r="AA19" s="134">
        <v>7</v>
      </c>
      <c r="AB19" s="46"/>
      <c r="AC19" s="59">
        <f t="shared" si="0"/>
        <v>4.6954002637673042</v>
      </c>
      <c r="AD19" s="46">
        <f t="shared" si="1"/>
        <v>3.9157460783874998E-2</v>
      </c>
      <c r="AF19" s="180">
        <v>3.9157460783874998E-2</v>
      </c>
      <c r="AG19">
        <v>4.9977072423319668E-2</v>
      </c>
      <c r="AH19">
        <v>3.306304186834718E-2</v>
      </c>
      <c r="AI19">
        <v>8.6902909565851519E-2</v>
      </c>
      <c r="AJ19">
        <v>2.0142180360787174E-2</v>
      </c>
    </row>
    <row r="20" spans="2:36" ht="19.5" x14ac:dyDescent="0.4">
      <c r="B20" s="56" t="s">
        <v>32</v>
      </c>
      <c r="C20" s="135" t="s">
        <v>91</v>
      </c>
      <c r="D20" s="135" t="s">
        <v>91</v>
      </c>
      <c r="E20" s="135" t="s">
        <v>92</v>
      </c>
      <c r="F20" s="135" t="s">
        <v>91</v>
      </c>
      <c r="G20" s="135" t="s">
        <v>91</v>
      </c>
      <c r="H20" s="135" t="s">
        <v>91</v>
      </c>
      <c r="I20" s="135" t="s">
        <v>91</v>
      </c>
      <c r="J20" s="135" t="s">
        <v>91</v>
      </c>
      <c r="K20" s="135">
        <v>1</v>
      </c>
      <c r="L20" s="135" t="s">
        <v>91</v>
      </c>
      <c r="M20" s="135" t="s">
        <v>91</v>
      </c>
      <c r="N20" s="135" t="s">
        <v>91</v>
      </c>
      <c r="O20" s="135" t="s">
        <v>91</v>
      </c>
      <c r="P20" s="135" t="s">
        <v>91</v>
      </c>
      <c r="Q20" s="135" t="s">
        <v>91</v>
      </c>
      <c r="R20" s="135" t="s">
        <v>90</v>
      </c>
      <c r="S20" s="135">
        <v>1</v>
      </c>
      <c r="T20" s="135">
        <v>1</v>
      </c>
      <c r="U20" s="135" t="s">
        <v>90</v>
      </c>
      <c r="V20" s="135" t="s">
        <v>91</v>
      </c>
      <c r="W20" s="135" t="s">
        <v>91</v>
      </c>
      <c r="X20" s="135" t="s">
        <v>91</v>
      </c>
      <c r="Y20" s="135" t="s">
        <v>91</v>
      </c>
      <c r="Z20" s="135" t="s">
        <v>91</v>
      </c>
      <c r="AA20" s="135" t="s">
        <v>90</v>
      </c>
      <c r="AC20" s="59">
        <f t="shared" si="0"/>
        <v>1</v>
      </c>
      <c r="AD20">
        <f t="shared" si="1"/>
        <v>8.3395362661707207E-3</v>
      </c>
      <c r="AF20" s="180">
        <v>8.3395362661707207E-3</v>
      </c>
      <c r="AG20">
        <v>1.4101529483015799E-2</v>
      </c>
      <c r="AH20">
        <v>9.7531498248998854E-3</v>
      </c>
      <c r="AI20">
        <v>4.1866808514364848E-2</v>
      </c>
      <c r="AJ20">
        <v>2.8158036924280792E-2</v>
      </c>
    </row>
    <row r="21" spans="2:36" ht="19.5" x14ac:dyDescent="0.4">
      <c r="B21" s="57" t="s">
        <v>33</v>
      </c>
      <c r="C21" s="134" t="s">
        <v>91</v>
      </c>
      <c r="D21" s="134" t="s">
        <v>90</v>
      </c>
      <c r="E21" s="134">
        <v>5</v>
      </c>
      <c r="F21" s="134" t="s">
        <v>91</v>
      </c>
      <c r="G21" s="134" t="s">
        <v>91</v>
      </c>
      <c r="H21" s="134" t="s">
        <v>91</v>
      </c>
      <c r="I21" s="134" t="s">
        <v>91</v>
      </c>
      <c r="J21" s="134" t="s">
        <v>91</v>
      </c>
      <c r="K21" s="134">
        <v>7</v>
      </c>
      <c r="L21" s="134" t="s">
        <v>90</v>
      </c>
      <c r="M21" s="134" t="s">
        <v>91</v>
      </c>
      <c r="N21" s="134" t="s">
        <v>91</v>
      </c>
      <c r="O21" s="134" t="s">
        <v>91</v>
      </c>
      <c r="P21" s="134" t="s">
        <v>92</v>
      </c>
      <c r="Q21" s="134" t="s">
        <v>90</v>
      </c>
      <c r="R21" s="134">
        <v>1</v>
      </c>
      <c r="S21" s="134">
        <v>7</v>
      </c>
      <c r="T21" s="134">
        <v>7</v>
      </c>
      <c r="U21" s="134">
        <v>1</v>
      </c>
      <c r="V21" s="134" t="s">
        <v>91</v>
      </c>
      <c r="W21" s="134" t="s">
        <v>90</v>
      </c>
      <c r="X21" s="134" t="s">
        <v>90</v>
      </c>
      <c r="Y21" s="134" t="s">
        <v>91</v>
      </c>
      <c r="Z21" s="134" t="s">
        <v>90</v>
      </c>
      <c r="AA21" s="134" t="s">
        <v>93</v>
      </c>
      <c r="AB21" s="46"/>
      <c r="AC21" s="59">
        <f t="shared" si="0"/>
        <v>3.4597444452931603</v>
      </c>
      <c r="AD21" s="46">
        <f t="shared" si="1"/>
        <v>2.8852664273205011E-2</v>
      </c>
      <c r="AF21" s="180">
        <v>2.8852664273205011E-2</v>
      </c>
      <c r="AG21">
        <v>9.3399757625699225E-3</v>
      </c>
      <c r="AH21">
        <v>5.6119590100905316E-2</v>
      </c>
      <c r="AI21">
        <v>4.1866808514364848E-2</v>
      </c>
      <c r="AJ21">
        <v>2.7038889959773341E-2</v>
      </c>
    </row>
    <row r="22" spans="2:36" ht="19.5" x14ac:dyDescent="0.4">
      <c r="B22" s="56" t="s">
        <v>34</v>
      </c>
      <c r="C22" s="135" t="s">
        <v>91</v>
      </c>
      <c r="D22" s="135">
        <v>5</v>
      </c>
      <c r="E22" s="135">
        <v>9</v>
      </c>
      <c r="F22" s="135" t="s">
        <v>92</v>
      </c>
      <c r="G22" s="135" t="s">
        <v>91</v>
      </c>
      <c r="H22" s="135">
        <v>1</v>
      </c>
      <c r="I22" s="135" t="s">
        <v>91</v>
      </c>
      <c r="J22" s="135" t="s">
        <v>90</v>
      </c>
      <c r="K22" s="135">
        <v>9</v>
      </c>
      <c r="L22" s="135">
        <v>7</v>
      </c>
      <c r="M22" s="135" t="s">
        <v>91</v>
      </c>
      <c r="N22" s="135" t="s">
        <v>91</v>
      </c>
      <c r="O22" s="135" t="s">
        <v>91</v>
      </c>
      <c r="P22" s="135">
        <v>7</v>
      </c>
      <c r="Q22" s="135">
        <v>7</v>
      </c>
      <c r="R22" s="135">
        <v>9</v>
      </c>
      <c r="S22" s="135">
        <v>9</v>
      </c>
      <c r="T22" s="135">
        <v>9</v>
      </c>
      <c r="U22" s="135">
        <v>9</v>
      </c>
      <c r="V22" s="135">
        <v>1</v>
      </c>
      <c r="W22" s="135">
        <v>7</v>
      </c>
      <c r="X22" s="135">
        <v>7</v>
      </c>
      <c r="Y22" s="135" t="s">
        <v>91</v>
      </c>
      <c r="Z22" s="135">
        <v>7</v>
      </c>
      <c r="AA22" s="135">
        <v>9</v>
      </c>
      <c r="AC22" s="59">
        <f t="shared" si="0"/>
        <v>5.9989948368819679</v>
      </c>
      <c r="AD22">
        <f t="shared" si="1"/>
        <v>5.0028835002748073E-2</v>
      </c>
      <c r="AF22" s="180">
        <v>5.0028835002748073E-2</v>
      </c>
      <c r="AG22">
        <v>1.4101529483015799E-2</v>
      </c>
      <c r="AH22">
        <v>4.0152722334170748E-2</v>
      </c>
      <c r="AI22">
        <v>4.1866808514364848E-2</v>
      </c>
      <c r="AJ22">
        <v>1.4715876078149176E-2</v>
      </c>
    </row>
    <row r="23" spans="2:36" ht="19.5" x14ac:dyDescent="0.4">
      <c r="B23" s="57" t="s">
        <v>35</v>
      </c>
      <c r="C23" s="134" t="s">
        <v>91</v>
      </c>
      <c r="D23" s="134" t="s">
        <v>93</v>
      </c>
      <c r="E23" s="134">
        <v>9</v>
      </c>
      <c r="F23" s="134" t="s">
        <v>91</v>
      </c>
      <c r="G23" s="134" t="s">
        <v>91</v>
      </c>
      <c r="H23" s="134" t="s">
        <v>90</v>
      </c>
      <c r="I23" s="134" t="s">
        <v>91</v>
      </c>
      <c r="J23" s="134" t="s">
        <v>91</v>
      </c>
      <c r="K23" s="134">
        <v>9</v>
      </c>
      <c r="L23" s="134">
        <v>1</v>
      </c>
      <c r="M23" s="134" t="s">
        <v>91</v>
      </c>
      <c r="N23" s="134" t="s">
        <v>91</v>
      </c>
      <c r="O23" s="134" t="s">
        <v>91</v>
      </c>
      <c r="P23" s="134">
        <v>5</v>
      </c>
      <c r="Q23" s="134">
        <v>3</v>
      </c>
      <c r="R23" s="134">
        <v>7</v>
      </c>
      <c r="S23" s="134">
        <v>9</v>
      </c>
      <c r="T23" s="134">
        <v>9</v>
      </c>
      <c r="U23" s="134">
        <v>7</v>
      </c>
      <c r="V23" s="134" t="s">
        <v>90</v>
      </c>
      <c r="W23" s="134">
        <v>1</v>
      </c>
      <c r="X23" s="134">
        <v>1</v>
      </c>
      <c r="Y23" s="134" t="s">
        <v>91</v>
      </c>
      <c r="Z23" s="134">
        <v>3</v>
      </c>
      <c r="AA23" s="134">
        <v>7</v>
      </c>
      <c r="AB23" s="46"/>
      <c r="AC23" s="59">
        <f t="shared" si="0"/>
        <v>4.1286293710838278</v>
      </c>
      <c r="AD23" s="46">
        <f t="shared" si="1"/>
        <v>3.4430854369731194E-2</v>
      </c>
      <c r="AF23" s="180">
        <v>3.4430854369731194E-2</v>
      </c>
      <c r="AG23">
        <v>5.5125674370165474E-2</v>
      </c>
      <c r="AH23">
        <v>2.8701871226954008E-2</v>
      </c>
      <c r="AI23">
        <v>1.3570709995762886E-2</v>
      </c>
      <c r="AJ23">
        <v>1.4715876078149176E-2</v>
      </c>
    </row>
    <row r="24" spans="2:36" ht="19.5" x14ac:dyDescent="0.4">
      <c r="B24" s="56" t="s">
        <v>36</v>
      </c>
      <c r="C24" s="135" t="s">
        <v>91</v>
      </c>
      <c r="D24" s="135" t="s">
        <v>93</v>
      </c>
      <c r="E24" s="135">
        <v>9</v>
      </c>
      <c r="F24" s="135" t="s">
        <v>91</v>
      </c>
      <c r="G24" s="135" t="s">
        <v>91</v>
      </c>
      <c r="H24" s="135" t="s">
        <v>90</v>
      </c>
      <c r="I24" s="135" t="s">
        <v>91</v>
      </c>
      <c r="J24" s="135" t="s">
        <v>91</v>
      </c>
      <c r="K24" s="135">
        <v>9</v>
      </c>
      <c r="L24" s="135" t="s">
        <v>93</v>
      </c>
      <c r="M24" s="135" t="s">
        <v>91</v>
      </c>
      <c r="N24" s="135" t="s">
        <v>91</v>
      </c>
      <c r="O24" s="135" t="s">
        <v>91</v>
      </c>
      <c r="P24" s="135">
        <v>3</v>
      </c>
      <c r="Q24" s="135">
        <v>1</v>
      </c>
      <c r="R24" s="135">
        <v>7</v>
      </c>
      <c r="S24" s="135">
        <v>9</v>
      </c>
      <c r="T24" s="135">
        <v>9</v>
      </c>
      <c r="U24" s="135">
        <v>7</v>
      </c>
      <c r="V24" s="135" t="s">
        <v>90</v>
      </c>
      <c r="W24" s="135">
        <v>1</v>
      </c>
      <c r="X24" s="135">
        <v>1</v>
      </c>
      <c r="Y24" s="135" t="s">
        <v>91</v>
      </c>
      <c r="Z24" s="135">
        <v>1</v>
      </c>
      <c r="AA24" s="135">
        <v>7</v>
      </c>
      <c r="AC24" s="59">
        <f t="shared" si="0"/>
        <v>3.7077927510673407</v>
      </c>
      <c r="AD24">
        <f t="shared" si="1"/>
        <v>3.0921272114970994E-2</v>
      </c>
      <c r="AF24" s="180">
        <v>3.0921272114970994E-2</v>
      </c>
      <c r="AG24">
        <v>1.4101529483015799E-2</v>
      </c>
      <c r="AH24">
        <v>4.0152722334170748E-2</v>
      </c>
      <c r="AI24">
        <v>1.3570709995762886E-2</v>
      </c>
      <c r="AJ24">
        <v>2.6088404580157713E-2</v>
      </c>
    </row>
    <row r="25" spans="2:36" ht="19.5" x14ac:dyDescent="0.4">
      <c r="B25" s="57" t="s">
        <v>37</v>
      </c>
      <c r="C25" s="134">
        <v>5</v>
      </c>
      <c r="D25" s="134">
        <v>9</v>
      </c>
      <c r="E25" s="134">
        <v>9</v>
      </c>
      <c r="F25" s="134">
        <v>9</v>
      </c>
      <c r="G25" s="134">
        <v>5</v>
      </c>
      <c r="H25" s="134">
        <v>9</v>
      </c>
      <c r="I25" s="134">
        <v>5</v>
      </c>
      <c r="J25" s="134">
        <v>7</v>
      </c>
      <c r="K25" s="134">
        <v>9</v>
      </c>
      <c r="L25" s="134">
        <v>9</v>
      </c>
      <c r="M25" s="134">
        <v>5</v>
      </c>
      <c r="N25" s="134">
        <v>5</v>
      </c>
      <c r="O25" s="134" t="s">
        <v>93</v>
      </c>
      <c r="P25" s="134">
        <v>9</v>
      </c>
      <c r="Q25" s="134">
        <v>9</v>
      </c>
      <c r="R25" s="134">
        <v>9</v>
      </c>
      <c r="S25" s="134">
        <v>9</v>
      </c>
      <c r="T25" s="134">
        <v>9</v>
      </c>
      <c r="U25" s="134">
        <v>9</v>
      </c>
      <c r="V25" s="134">
        <v>9</v>
      </c>
      <c r="W25" s="134">
        <v>9</v>
      </c>
      <c r="X25" s="134">
        <v>9</v>
      </c>
      <c r="Y25" s="134">
        <v>1</v>
      </c>
      <c r="Z25" s="134">
        <v>9</v>
      </c>
      <c r="AA25" s="134">
        <v>9</v>
      </c>
      <c r="AB25" s="46"/>
      <c r="AC25" s="59">
        <f t="shared" si="0"/>
        <v>7.190398278417292</v>
      </c>
      <c r="AD25" s="46">
        <f t="shared" si="1"/>
        <v>5.996458721107252E-2</v>
      </c>
      <c r="AF25" s="180">
        <v>5.996458721107252E-2</v>
      </c>
      <c r="AG25">
        <v>6.3463480399395991E-2</v>
      </c>
      <c r="AH25">
        <v>3.8571567474029109E-2</v>
      </c>
      <c r="AI25">
        <v>1.3570709995762886E-2</v>
      </c>
      <c r="AJ25">
        <v>2.0142180360787174E-2</v>
      </c>
    </row>
    <row r="26" spans="2:36" ht="19.5" x14ac:dyDescent="0.4">
      <c r="B26" s="56" t="s">
        <v>38</v>
      </c>
      <c r="C26" s="135" t="s">
        <v>91</v>
      </c>
      <c r="D26" s="135" t="s">
        <v>92</v>
      </c>
      <c r="E26" s="135">
        <v>7</v>
      </c>
      <c r="F26" s="135" t="s">
        <v>91</v>
      </c>
      <c r="G26" s="135" t="s">
        <v>91</v>
      </c>
      <c r="H26" s="135" t="s">
        <v>90</v>
      </c>
      <c r="I26" s="135" t="s">
        <v>91</v>
      </c>
      <c r="J26" s="135" t="s">
        <v>91</v>
      </c>
      <c r="K26" s="135">
        <v>9</v>
      </c>
      <c r="L26" s="135" t="s">
        <v>92</v>
      </c>
      <c r="M26" s="135" t="s">
        <v>91</v>
      </c>
      <c r="N26" s="135" t="s">
        <v>91</v>
      </c>
      <c r="O26" s="135" t="s">
        <v>91</v>
      </c>
      <c r="P26" s="135">
        <v>1</v>
      </c>
      <c r="Q26" s="135">
        <v>1</v>
      </c>
      <c r="R26" s="135">
        <v>7</v>
      </c>
      <c r="S26" s="135">
        <v>9</v>
      </c>
      <c r="T26" s="135">
        <v>9</v>
      </c>
      <c r="U26" s="135">
        <v>7</v>
      </c>
      <c r="V26" s="135" t="s">
        <v>90</v>
      </c>
      <c r="W26" s="135" t="s">
        <v>93</v>
      </c>
      <c r="X26" s="135">
        <v>1</v>
      </c>
      <c r="Y26" s="135" t="s">
        <v>91</v>
      </c>
      <c r="Z26" s="135">
        <v>1</v>
      </c>
      <c r="AA26" s="135">
        <v>5</v>
      </c>
      <c r="AC26" s="59">
        <f t="shared" si="0"/>
        <v>3.58320758225083</v>
      </c>
      <c r="AD26">
        <f>$AC26/$AC$28</f>
        <v>2.9882289581398703E-2</v>
      </c>
      <c r="AF26" s="180">
        <v>2.9882289581398703E-2</v>
      </c>
      <c r="AG26">
        <v>5.2558434446051995E-2</v>
      </c>
      <c r="AH26">
        <v>5.69466109504339E-2</v>
      </c>
      <c r="AI26">
        <v>1.3570709995762886E-2</v>
      </c>
      <c r="AJ26">
        <v>2.6088404580157713E-2</v>
      </c>
    </row>
    <row r="27" spans="2:36" ht="20.25" thickBot="1" x14ac:dyDescent="0.45">
      <c r="B27" s="58" t="s">
        <v>39</v>
      </c>
      <c r="C27" s="134" t="s">
        <v>91</v>
      </c>
      <c r="D27" s="134" t="s">
        <v>90</v>
      </c>
      <c r="E27" s="134">
        <v>7</v>
      </c>
      <c r="F27" s="134" t="s">
        <v>91</v>
      </c>
      <c r="G27" s="134" t="s">
        <v>91</v>
      </c>
      <c r="H27" s="134" t="s">
        <v>91</v>
      </c>
      <c r="I27" s="134" t="s">
        <v>91</v>
      </c>
      <c r="J27" s="134" t="s">
        <v>91</v>
      </c>
      <c r="K27" s="134">
        <v>9</v>
      </c>
      <c r="L27" s="134" t="s">
        <v>90</v>
      </c>
      <c r="M27" s="134" t="s">
        <v>91</v>
      </c>
      <c r="N27" s="134" t="s">
        <v>91</v>
      </c>
      <c r="O27" s="134" t="s">
        <v>91</v>
      </c>
      <c r="P27" s="134" t="s">
        <v>92</v>
      </c>
      <c r="Q27" s="134" t="s">
        <v>92</v>
      </c>
      <c r="R27" s="134">
        <v>3</v>
      </c>
      <c r="S27" s="134">
        <v>9</v>
      </c>
      <c r="T27" s="134">
        <v>9</v>
      </c>
      <c r="U27" s="134">
        <v>3</v>
      </c>
      <c r="V27" s="134" t="s">
        <v>91</v>
      </c>
      <c r="W27" s="134" t="s">
        <v>90</v>
      </c>
      <c r="X27" s="134" t="s">
        <v>92</v>
      </c>
      <c r="Y27" s="134" t="s">
        <v>91</v>
      </c>
      <c r="Z27" s="134" t="s">
        <v>92</v>
      </c>
      <c r="AA27" s="134">
        <v>1</v>
      </c>
      <c r="AB27" s="46"/>
      <c r="AC27" s="59">
        <f t="shared" si="0"/>
        <v>4.6345729807505212</v>
      </c>
      <c r="AD27" s="46">
        <f t="shared" si="1"/>
        <v>3.8650189451183904E-2</v>
      </c>
      <c r="AF27" s="180">
        <v>3.8650189451183904E-2</v>
      </c>
      <c r="AG27">
        <v>5.8665579928910354E-2</v>
      </c>
      <c r="AH27">
        <v>4.4300403614900896E-2</v>
      </c>
      <c r="AI27">
        <v>1.3570709995762886E-2</v>
      </c>
      <c r="AJ27">
        <v>0.11349648446046036</v>
      </c>
    </row>
    <row r="28" spans="2:36" x14ac:dyDescent="0.4">
      <c r="AC28" s="60">
        <f>SUM(AC3:AC27)</f>
        <v>119.91074420486594</v>
      </c>
      <c r="AD28" s="1">
        <f>$AC28/$AC$28</f>
        <v>1</v>
      </c>
    </row>
    <row r="29" spans="2:36" x14ac:dyDescent="0.4">
      <c r="Y29" s="4"/>
    </row>
    <row r="30" spans="2:36" ht="19.5" x14ac:dyDescent="0.4">
      <c r="B30" s="168" t="s">
        <v>87</v>
      </c>
      <c r="C30" s="169" t="s">
        <v>18</v>
      </c>
      <c r="D30" s="169" t="s">
        <v>19</v>
      </c>
      <c r="E30" s="169" t="s">
        <v>42</v>
      </c>
      <c r="F30" s="169" t="s">
        <v>43</v>
      </c>
      <c r="G30" s="169" t="s">
        <v>8</v>
      </c>
      <c r="H30" s="169" t="s">
        <v>41</v>
      </c>
      <c r="I30" s="169" t="s">
        <v>44</v>
      </c>
      <c r="J30" s="169" t="s">
        <v>45</v>
      </c>
      <c r="K30" s="169" t="s">
        <v>46</v>
      </c>
      <c r="L30" s="169" t="s">
        <v>47</v>
      </c>
      <c r="M30" s="169" t="s">
        <v>48</v>
      </c>
      <c r="N30" s="169" t="s">
        <v>49</v>
      </c>
      <c r="O30" s="169" t="s">
        <v>50</v>
      </c>
      <c r="P30" s="169" t="s">
        <v>51</v>
      </c>
      <c r="Q30" s="169" t="s">
        <v>40</v>
      </c>
      <c r="R30" s="169" t="s">
        <v>52</v>
      </c>
      <c r="S30" s="169" t="s">
        <v>53</v>
      </c>
      <c r="T30" s="169" t="s">
        <v>32</v>
      </c>
      <c r="U30" s="169" t="s">
        <v>54</v>
      </c>
      <c r="V30" s="169" t="s">
        <v>55</v>
      </c>
      <c r="W30" s="169" t="s">
        <v>35</v>
      </c>
      <c r="X30" s="169" t="s">
        <v>56</v>
      </c>
      <c r="Y30" s="169" t="s">
        <v>57</v>
      </c>
      <c r="Z30" s="169" t="s">
        <v>58</v>
      </c>
      <c r="AA30" s="170" t="s">
        <v>39</v>
      </c>
      <c r="AC30" s="63" t="s">
        <v>2</v>
      </c>
      <c r="AD30" s="10" t="s">
        <v>3</v>
      </c>
    </row>
    <row r="31" spans="2:36" x14ac:dyDescent="0.4">
      <c r="B31" s="171" t="s">
        <v>18</v>
      </c>
      <c r="C31" s="136">
        <v>1</v>
      </c>
      <c r="D31" s="136">
        <v>1</v>
      </c>
      <c r="E31" s="136">
        <v>9</v>
      </c>
      <c r="F31" s="136">
        <v>9</v>
      </c>
      <c r="G31" s="136" t="s">
        <v>93</v>
      </c>
      <c r="H31" s="136">
        <v>5</v>
      </c>
      <c r="I31" s="136" t="s">
        <v>93</v>
      </c>
      <c r="J31" s="136" t="s">
        <v>93</v>
      </c>
      <c r="K31" s="136">
        <v>1</v>
      </c>
      <c r="L31" s="136">
        <v>9</v>
      </c>
      <c r="M31" s="136" t="s">
        <v>90</v>
      </c>
      <c r="N31" s="136" t="s">
        <v>91</v>
      </c>
      <c r="O31" s="136" t="s">
        <v>91</v>
      </c>
      <c r="P31" s="136">
        <v>9</v>
      </c>
      <c r="Q31" s="136">
        <v>9</v>
      </c>
      <c r="R31" s="136" t="s">
        <v>91</v>
      </c>
      <c r="S31" s="136">
        <v>9</v>
      </c>
      <c r="T31" s="136">
        <v>9</v>
      </c>
      <c r="U31" s="136">
        <v>9</v>
      </c>
      <c r="V31" s="136">
        <v>9</v>
      </c>
      <c r="W31" s="136">
        <v>5</v>
      </c>
      <c r="X31" s="136">
        <v>9</v>
      </c>
      <c r="Y31" s="136" t="s">
        <v>90</v>
      </c>
      <c r="Z31" s="136" t="s">
        <v>91</v>
      </c>
      <c r="AA31" s="137">
        <v>7</v>
      </c>
      <c r="AC31" s="61">
        <f>GEOMEAN(C31:AA31)</f>
        <v>5.4524469207799573</v>
      </c>
      <c r="AD31" s="1">
        <f>$AC31/$AC$56</f>
        <v>5.0925722086783809E-2</v>
      </c>
    </row>
    <row r="32" spans="2:36" x14ac:dyDescent="0.4">
      <c r="B32" s="172" t="s">
        <v>19</v>
      </c>
      <c r="C32" s="138">
        <v>1</v>
      </c>
      <c r="D32" s="138">
        <v>1</v>
      </c>
      <c r="E32" s="138">
        <v>9</v>
      </c>
      <c r="F32" s="138">
        <v>9</v>
      </c>
      <c r="G32" s="138" t="s">
        <v>93</v>
      </c>
      <c r="H32" s="138">
        <v>7</v>
      </c>
      <c r="I32" s="138" t="s">
        <v>93</v>
      </c>
      <c r="J32" s="138" t="s">
        <v>93</v>
      </c>
      <c r="K32" s="138">
        <v>1</v>
      </c>
      <c r="L32" s="138">
        <v>9</v>
      </c>
      <c r="M32" s="138" t="s">
        <v>90</v>
      </c>
      <c r="N32" s="138" t="s">
        <v>91</v>
      </c>
      <c r="O32" s="138" t="s">
        <v>91</v>
      </c>
      <c r="P32" s="138">
        <v>9</v>
      </c>
      <c r="Q32" s="138">
        <v>9</v>
      </c>
      <c r="R32" s="138" t="s">
        <v>91</v>
      </c>
      <c r="S32" s="138">
        <v>9</v>
      </c>
      <c r="T32" s="138">
        <v>9</v>
      </c>
      <c r="U32" s="138">
        <v>9</v>
      </c>
      <c r="V32" s="138">
        <v>9</v>
      </c>
      <c r="W32" s="138">
        <v>7</v>
      </c>
      <c r="X32" s="138">
        <v>9</v>
      </c>
      <c r="Y32" s="138" t="s">
        <v>90</v>
      </c>
      <c r="Z32" s="138" t="s">
        <v>91</v>
      </c>
      <c r="AA32" s="139">
        <v>7</v>
      </c>
      <c r="AC32" s="61">
        <f t="shared" ref="AC32:AC55" si="2">GEOMEAN(C32:AA32)</f>
        <v>5.6866624607389555</v>
      </c>
      <c r="AD32" s="1">
        <f t="shared" ref="AD32:AD56" si="3">$AC32/$AC$56</f>
        <v>5.3113289553218077E-2</v>
      </c>
    </row>
    <row r="33" spans="2:30" x14ac:dyDescent="0.4">
      <c r="B33" s="171" t="s">
        <v>42</v>
      </c>
      <c r="C33" s="136" t="s">
        <v>91</v>
      </c>
      <c r="D33" s="136" t="s">
        <v>91</v>
      </c>
      <c r="E33" s="136">
        <v>1</v>
      </c>
      <c r="F33" s="136">
        <v>5</v>
      </c>
      <c r="G33" s="136" t="s">
        <v>91</v>
      </c>
      <c r="H33" s="136" t="s">
        <v>90</v>
      </c>
      <c r="I33" s="136" t="s">
        <v>91</v>
      </c>
      <c r="J33" s="136" t="s">
        <v>91</v>
      </c>
      <c r="K33" s="136" t="s">
        <v>91</v>
      </c>
      <c r="L33" s="136">
        <v>3</v>
      </c>
      <c r="M33" s="136" t="s">
        <v>91</v>
      </c>
      <c r="N33" s="136" t="s">
        <v>91</v>
      </c>
      <c r="O33" s="136" t="s">
        <v>91</v>
      </c>
      <c r="P33" s="136">
        <v>5</v>
      </c>
      <c r="Q33" s="136">
        <v>1</v>
      </c>
      <c r="R33" s="136" t="s">
        <v>91</v>
      </c>
      <c r="S33" s="136">
        <v>3</v>
      </c>
      <c r="T33" s="136">
        <v>3</v>
      </c>
      <c r="U33" s="136">
        <v>5</v>
      </c>
      <c r="V33" s="136">
        <v>3</v>
      </c>
      <c r="W33" s="136" t="s">
        <v>90</v>
      </c>
      <c r="X33" s="136">
        <v>3</v>
      </c>
      <c r="Y33" s="136" t="s">
        <v>91</v>
      </c>
      <c r="Z33" s="136" t="s">
        <v>91</v>
      </c>
      <c r="AA33" s="137" t="s">
        <v>90</v>
      </c>
      <c r="AC33" s="61">
        <f t="shared" si="2"/>
        <v>2.8070595670935274</v>
      </c>
      <c r="AD33" s="1">
        <f t="shared" si="3"/>
        <v>2.6217868320743565E-2</v>
      </c>
    </row>
    <row r="34" spans="2:30" x14ac:dyDescent="0.4">
      <c r="B34" s="172" t="s">
        <v>20</v>
      </c>
      <c r="C34" s="138" t="s">
        <v>91</v>
      </c>
      <c r="D34" s="138" t="s">
        <v>91</v>
      </c>
      <c r="E34" s="138" t="s">
        <v>92</v>
      </c>
      <c r="F34" s="138">
        <v>1</v>
      </c>
      <c r="G34" s="138" t="s">
        <v>91</v>
      </c>
      <c r="H34" s="138" t="s">
        <v>91</v>
      </c>
      <c r="I34" s="138" t="s">
        <v>91</v>
      </c>
      <c r="J34" s="138" t="s">
        <v>91</v>
      </c>
      <c r="K34" s="138" t="s">
        <v>91</v>
      </c>
      <c r="L34" s="138" t="s">
        <v>93</v>
      </c>
      <c r="M34" s="138" t="s">
        <v>91</v>
      </c>
      <c r="N34" s="138" t="s">
        <v>91</v>
      </c>
      <c r="O34" s="138" t="s">
        <v>91</v>
      </c>
      <c r="P34" s="138">
        <v>1</v>
      </c>
      <c r="Q34" s="138" t="s">
        <v>92</v>
      </c>
      <c r="R34" s="138" t="s">
        <v>91</v>
      </c>
      <c r="S34" s="138" t="s">
        <v>93</v>
      </c>
      <c r="T34" s="138" t="s">
        <v>93</v>
      </c>
      <c r="U34" s="138">
        <v>1</v>
      </c>
      <c r="V34" s="138" t="s">
        <v>93</v>
      </c>
      <c r="W34" s="138" t="s">
        <v>91</v>
      </c>
      <c r="X34" s="138" t="s">
        <v>93</v>
      </c>
      <c r="Y34" s="138" t="s">
        <v>91</v>
      </c>
      <c r="Z34" s="138" t="s">
        <v>91</v>
      </c>
      <c r="AA34" s="139" t="s">
        <v>90</v>
      </c>
      <c r="AC34" s="61">
        <f t="shared" si="2"/>
        <v>1</v>
      </c>
      <c r="AD34" s="1">
        <f t="shared" si="3"/>
        <v>9.3399757625699225E-3</v>
      </c>
    </row>
    <row r="35" spans="2:30" x14ac:dyDescent="0.4">
      <c r="B35" s="171" t="s">
        <v>21</v>
      </c>
      <c r="C35" s="136">
        <v>5</v>
      </c>
      <c r="D35" s="136">
        <v>3</v>
      </c>
      <c r="E35" s="136">
        <v>9</v>
      </c>
      <c r="F35" s="136">
        <v>9</v>
      </c>
      <c r="G35" s="136">
        <v>1</v>
      </c>
      <c r="H35" s="136">
        <v>7</v>
      </c>
      <c r="I35" s="136">
        <v>1</v>
      </c>
      <c r="J35" s="136">
        <v>1</v>
      </c>
      <c r="K35" s="136">
        <v>3</v>
      </c>
      <c r="L35" s="136">
        <v>9</v>
      </c>
      <c r="M35" s="136" t="s">
        <v>90</v>
      </c>
      <c r="N35" s="136" t="s">
        <v>90</v>
      </c>
      <c r="O35" s="136" t="s">
        <v>90</v>
      </c>
      <c r="P35" s="136">
        <v>9</v>
      </c>
      <c r="Q35" s="136">
        <v>9</v>
      </c>
      <c r="R35" s="136" t="s">
        <v>90</v>
      </c>
      <c r="S35" s="136">
        <v>9</v>
      </c>
      <c r="T35" s="136">
        <v>9</v>
      </c>
      <c r="U35" s="136">
        <v>9</v>
      </c>
      <c r="V35" s="136">
        <v>9</v>
      </c>
      <c r="W35" s="136">
        <v>7</v>
      </c>
      <c r="X35" s="136">
        <v>9</v>
      </c>
      <c r="Y35" s="136" t="s">
        <v>90</v>
      </c>
      <c r="Z35" s="136" t="s">
        <v>90</v>
      </c>
      <c r="AA35" s="137">
        <v>9</v>
      </c>
      <c r="AC35" s="61">
        <f t="shared" si="2"/>
        <v>5.3508781707553732</v>
      </c>
      <c r="AD35" s="1">
        <f t="shared" si="3"/>
        <v>4.9977072423319668E-2</v>
      </c>
    </row>
    <row r="36" spans="2:30" x14ac:dyDescent="0.4">
      <c r="B36" s="172" t="s">
        <v>41</v>
      </c>
      <c r="C36" s="138" t="s">
        <v>92</v>
      </c>
      <c r="D36" s="138" t="s">
        <v>92</v>
      </c>
      <c r="E36" s="138">
        <v>7</v>
      </c>
      <c r="F36" s="138">
        <v>9</v>
      </c>
      <c r="G36" s="138" t="s">
        <v>90</v>
      </c>
      <c r="H36" s="138">
        <v>1</v>
      </c>
      <c r="I36" s="138" t="s">
        <v>90</v>
      </c>
      <c r="J36" s="138" t="s">
        <v>90</v>
      </c>
      <c r="K36" s="138" t="s">
        <v>92</v>
      </c>
      <c r="L36" s="138">
        <v>9</v>
      </c>
      <c r="M36" s="138" t="s">
        <v>91</v>
      </c>
      <c r="N36" s="138" t="s">
        <v>91</v>
      </c>
      <c r="O36" s="138" t="s">
        <v>91</v>
      </c>
      <c r="P36" s="138">
        <v>9</v>
      </c>
      <c r="Q36" s="138">
        <v>7</v>
      </c>
      <c r="R36" s="138" t="s">
        <v>91</v>
      </c>
      <c r="S36" s="138">
        <v>9</v>
      </c>
      <c r="T36" s="138">
        <v>9</v>
      </c>
      <c r="U36" s="138">
        <v>9</v>
      </c>
      <c r="V36" s="138">
        <v>9</v>
      </c>
      <c r="W36" s="138">
        <v>1</v>
      </c>
      <c r="X36" s="138">
        <v>9</v>
      </c>
      <c r="Y36" s="138" t="s">
        <v>91</v>
      </c>
      <c r="Z36" s="138" t="s">
        <v>91</v>
      </c>
      <c r="AA36" s="139">
        <v>5</v>
      </c>
      <c r="AC36" s="61">
        <f t="shared" si="2"/>
        <v>5.9021217797033634</v>
      </c>
      <c r="AD36" s="1">
        <f t="shared" si="3"/>
        <v>5.5125674370165474E-2</v>
      </c>
    </row>
    <row r="37" spans="2:30" x14ac:dyDescent="0.4">
      <c r="B37" s="171" t="s">
        <v>22</v>
      </c>
      <c r="C37" s="136">
        <v>5</v>
      </c>
      <c r="D37" s="136">
        <v>3</v>
      </c>
      <c r="E37" s="136">
        <v>9</v>
      </c>
      <c r="F37" s="136">
        <v>9</v>
      </c>
      <c r="G37" s="136">
        <v>1</v>
      </c>
      <c r="H37" s="136">
        <v>7</v>
      </c>
      <c r="I37" s="136">
        <v>1</v>
      </c>
      <c r="J37" s="136">
        <v>1</v>
      </c>
      <c r="K37" s="136">
        <v>3</v>
      </c>
      <c r="L37" s="136">
        <v>9</v>
      </c>
      <c r="M37" s="136" t="s">
        <v>90</v>
      </c>
      <c r="N37" s="136" t="s">
        <v>90</v>
      </c>
      <c r="O37" s="136" t="s">
        <v>90</v>
      </c>
      <c r="P37" s="136">
        <v>9</v>
      </c>
      <c r="Q37" s="136">
        <v>9</v>
      </c>
      <c r="R37" s="136" t="s">
        <v>90</v>
      </c>
      <c r="S37" s="136">
        <v>9</v>
      </c>
      <c r="T37" s="136">
        <v>9</v>
      </c>
      <c r="U37" s="136">
        <v>9</v>
      </c>
      <c r="V37" s="136">
        <v>9</v>
      </c>
      <c r="W37" s="136">
        <v>7</v>
      </c>
      <c r="X37" s="136">
        <v>9</v>
      </c>
      <c r="Y37" s="136" t="s">
        <v>90</v>
      </c>
      <c r="Z37" s="136" t="s">
        <v>90</v>
      </c>
      <c r="AA37" s="137">
        <v>9</v>
      </c>
      <c r="AC37" s="61">
        <f t="shared" si="2"/>
        <v>5.3508781707553732</v>
      </c>
      <c r="AD37" s="1">
        <f t="shared" si="3"/>
        <v>4.9977072423319668E-2</v>
      </c>
    </row>
    <row r="38" spans="2:30" x14ac:dyDescent="0.4">
      <c r="B38" s="172" t="s">
        <v>23</v>
      </c>
      <c r="C38" s="138">
        <v>5</v>
      </c>
      <c r="D38" s="138">
        <v>3</v>
      </c>
      <c r="E38" s="138">
        <v>9</v>
      </c>
      <c r="F38" s="138">
        <v>9</v>
      </c>
      <c r="G38" s="138">
        <v>1</v>
      </c>
      <c r="H38" s="138">
        <v>7</v>
      </c>
      <c r="I38" s="138">
        <v>1</v>
      </c>
      <c r="J38" s="138">
        <v>1</v>
      </c>
      <c r="K38" s="138">
        <v>3</v>
      </c>
      <c r="L38" s="138">
        <v>9</v>
      </c>
      <c r="M38" s="138" t="s">
        <v>90</v>
      </c>
      <c r="N38" s="138" t="s">
        <v>90</v>
      </c>
      <c r="O38" s="138" t="s">
        <v>90</v>
      </c>
      <c r="P38" s="138">
        <v>9</v>
      </c>
      <c r="Q38" s="138">
        <v>9</v>
      </c>
      <c r="R38" s="138" t="s">
        <v>90</v>
      </c>
      <c r="S38" s="138">
        <v>9</v>
      </c>
      <c r="T38" s="138">
        <v>9</v>
      </c>
      <c r="U38" s="138">
        <v>9</v>
      </c>
      <c r="V38" s="138">
        <v>9</v>
      </c>
      <c r="W38" s="138">
        <v>7</v>
      </c>
      <c r="X38" s="138">
        <v>9</v>
      </c>
      <c r="Y38" s="138" t="s">
        <v>90</v>
      </c>
      <c r="Z38" s="138" t="s">
        <v>90</v>
      </c>
      <c r="AA38" s="139">
        <v>9</v>
      </c>
      <c r="AC38" s="61">
        <f t="shared" si="2"/>
        <v>5.3508781707553732</v>
      </c>
      <c r="AD38" s="1">
        <f t="shared" si="3"/>
        <v>4.9977072423319668E-2</v>
      </c>
    </row>
    <row r="39" spans="2:30" x14ac:dyDescent="0.4">
      <c r="B39" s="171" t="s">
        <v>24</v>
      </c>
      <c r="C39" s="136">
        <v>1</v>
      </c>
      <c r="D39" s="136">
        <v>1</v>
      </c>
      <c r="E39" s="136">
        <v>9</v>
      </c>
      <c r="F39" s="136">
        <v>9</v>
      </c>
      <c r="G39" s="136" t="s">
        <v>93</v>
      </c>
      <c r="H39" s="136">
        <v>7</v>
      </c>
      <c r="I39" s="136" t="s">
        <v>93</v>
      </c>
      <c r="J39" s="136" t="s">
        <v>93</v>
      </c>
      <c r="K39" s="136">
        <v>1</v>
      </c>
      <c r="L39" s="136">
        <v>9</v>
      </c>
      <c r="M39" s="136" t="s">
        <v>90</v>
      </c>
      <c r="N39" s="136" t="s">
        <v>91</v>
      </c>
      <c r="O39" s="136" t="s">
        <v>91</v>
      </c>
      <c r="P39" s="136">
        <v>9</v>
      </c>
      <c r="Q39" s="136">
        <v>9</v>
      </c>
      <c r="R39" s="136" t="s">
        <v>91</v>
      </c>
      <c r="S39" s="136">
        <v>9</v>
      </c>
      <c r="T39" s="136">
        <v>9</v>
      </c>
      <c r="U39" s="136">
        <v>9</v>
      </c>
      <c r="V39" s="136">
        <v>9</v>
      </c>
      <c r="W39" s="136">
        <v>7</v>
      </c>
      <c r="X39" s="136">
        <v>9</v>
      </c>
      <c r="Y39" s="136" t="s">
        <v>90</v>
      </c>
      <c r="Z39" s="136" t="s">
        <v>91</v>
      </c>
      <c r="AA39" s="137">
        <v>7</v>
      </c>
      <c r="AC39" s="61">
        <f t="shared" si="2"/>
        <v>5.6866624607389555</v>
      </c>
      <c r="AD39" s="1">
        <f t="shared" si="3"/>
        <v>5.3113289553218077E-2</v>
      </c>
    </row>
    <row r="40" spans="2:30" x14ac:dyDescent="0.4">
      <c r="B40" s="172" t="s">
        <v>25</v>
      </c>
      <c r="C40" s="138" t="s">
        <v>91</v>
      </c>
      <c r="D40" s="138" t="s">
        <v>91</v>
      </c>
      <c r="E40" s="138" t="s">
        <v>93</v>
      </c>
      <c r="F40" s="138">
        <v>3</v>
      </c>
      <c r="G40" s="138" t="s">
        <v>91</v>
      </c>
      <c r="H40" s="138" t="s">
        <v>91</v>
      </c>
      <c r="I40" s="138" t="s">
        <v>91</v>
      </c>
      <c r="J40" s="138" t="s">
        <v>91</v>
      </c>
      <c r="K40" s="138" t="s">
        <v>91</v>
      </c>
      <c r="L40" s="138">
        <v>1</v>
      </c>
      <c r="M40" s="138" t="s">
        <v>91</v>
      </c>
      <c r="N40" s="138" t="s">
        <v>91</v>
      </c>
      <c r="O40" s="138" t="s">
        <v>91</v>
      </c>
      <c r="P40" s="138">
        <v>3</v>
      </c>
      <c r="Q40" s="138" t="s">
        <v>93</v>
      </c>
      <c r="R40" s="138" t="s">
        <v>91</v>
      </c>
      <c r="S40" s="138">
        <v>1</v>
      </c>
      <c r="T40" s="138">
        <v>1</v>
      </c>
      <c r="U40" s="138">
        <v>3</v>
      </c>
      <c r="V40" s="138">
        <v>1</v>
      </c>
      <c r="W40" s="138" t="s">
        <v>91</v>
      </c>
      <c r="X40" s="138">
        <v>1</v>
      </c>
      <c r="Y40" s="138" t="s">
        <v>91</v>
      </c>
      <c r="Z40" s="138" t="s">
        <v>91</v>
      </c>
      <c r="AA40" s="139" t="s">
        <v>90</v>
      </c>
      <c r="AC40" s="61">
        <f t="shared" si="2"/>
        <v>1.5098036484771049</v>
      </c>
      <c r="AD40" s="1">
        <f t="shared" si="3"/>
        <v>1.4101529483015799E-2</v>
      </c>
    </row>
    <row r="41" spans="2:30" x14ac:dyDescent="0.4">
      <c r="B41" s="171" t="s">
        <v>26</v>
      </c>
      <c r="C41" s="136">
        <v>7</v>
      </c>
      <c r="D41" s="136">
        <v>7</v>
      </c>
      <c r="E41" s="136">
        <v>9</v>
      </c>
      <c r="F41" s="136">
        <v>9</v>
      </c>
      <c r="G41" s="136">
        <v>7</v>
      </c>
      <c r="H41" s="136">
        <v>9</v>
      </c>
      <c r="I41" s="136">
        <v>7</v>
      </c>
      <c r="J41" s="136">
        <v>7</v>
      </c>
      <c r="K41" s="136">
        <v>7</v>
      </c>
      <c r="L41" s="136">
        <v>9</v>
      </c>
      <c r="M41" s="136">
        <v>1</v>
      </c>
      <c r="N41" s="136" t="s">
        <v>93</v>
      </c>
      <c r="O41" s="136" t="s">
        <v>93</v>
      </c>
      <c r="P41" s="136">
        <v>9</v>
      </c>
      <c r="Q41" s="136">
        <v>9</v>
      </c>
      <c r="R41" s="136" t="s">
        <v>93</v>
      </c>
      <c r="S41" s="136">
        <v>9</v>
      </c>
      <c r="T41" s="136">
        <v>9</v>
      </c>
      <c r="U41" s="136">
        <v>9</v>
      </c>
      <c r="V41" s="136">
        <v>9</v>
      </c>
      <c r="W41" s="136">
        <v>9</v>
      </c>
      <c r="X41" s="136">
        <v>9</v>
      </c>
      <c r="Y41" s="136">
        <v>1</v>
      </c>
      <c r="Z41" s="136" t="s">
        <v>93</v>
      </c>
      <c r="AA41" s="137">
        <v>9</v>
      </c>
      <c r="AC41" s="61">
        <f t="shared" si="2"/>
        <v>6.794822814608013</v>
      </c>
      <c r="AD41" s="1">
        <f t="shared" si="3"/>
        <v>6.3463480399395991E-2</v>
      </c>
    </row>
    <row r="42" spans="2:30" x14ac:dyDescent="0.4">
      <c r="B42" s="172" t="s">
        <v>27</v>
      </c>
      <c r="C42" s="138">
        <v>9</v>
      </c>
      <c r="D42" s="138">
        <v>9</v>
      </c>
      <c r="E42" s="138">
        <v>9</v>
      </c>
      <c r="F42" s="138">
        <v>9</v>
      </c>
      <c r="G42" s="138">
        <v>7</v>
      </c>
      <c r="H42" s="138">
        <v>9</v>
      </c>
      <c r="I42" s="138">
        <v>7</v>
      </c>
      <c r="J42" s="138">
        <v>7</v>
      </c>
      <c r="K42" s="138">
        <v>9</v>
      </c>
      <c r="L42" s="138">
        <v>9</v>
      </c>
      <c r="M42" s="138">
        <v>3</v>
      </c>
      <c r="N42" s="138">
        <v>1</v>
      </c>
      <c r="O42" s="138">
        <v>1</v>
      </c>
      <c r="P42" s="138">
        <v>9</v>
      </c>
      <c r="Q42" s="138">
        <v>9</v>
      </c>
      <c r="R42" s="138">
        <v>1</v>
      </c>
      <c r="S42" s="138">
        <v>9</v>
      </c>
      <c r="T42" s="138">
        <v>9</v>
      </c>
      <c r="U42" s="138">
        <v>9</v>
      </c>
      <c r="V42" s="138">
        <v>9</v>
      </c>
      <c r="W42" s="138">
        <v>9</v>
      </c>
      <c r="X42" s="138">
        <v>9</v>
      </c>
      <c r="Y42" s="138">
        <v>3</v>
      </c>
      <c r="Z42" s="138">
        <v>1</v>
      </c>
      <c r="AA42" s="139">
        <v>9</v>
      </c>
      <c r="AC42" s="61">
        <f t="shared" si="2"/>
        <v>5.6272559781879332</v>
      </c>
      <c r="AD42" s="1">
        <f t="shared" si="3"/>
        <v>5.2558434446051995E-2</v>
      </c>
    </row>
    <row r="43" spans="2:30" x14ac:dyDescent="0.4">
      <c r="B43" s="171" t="s">
        <v>28</v>
      </c>
      <c r="C43" s="136">
        <v>9</v>
      </c>
      <c r="D43" s="136">
        <v>9</v>
      </c>
      <c r="E43" s="136">
        <v>9</v>
      </c>
      <c r="F43" s="136">
        <v>9</v>
      </c>
      <c r="G43" s="136">
        <v>7</v>
      </c>
      <c r="H43" s="136">
        <v>9</v>
      </c>
      <c r="I43" s="136">
        <v>7</v>
      </c>
      <c r="J43" s="136">
        <v>7</v>
      </c>
      <c r="K43" s="136">
        <v>9</v>
      </c>
      <c r="L43" s="136">
        <v>9</v>
      </c>
      <c r="M43" s="136">
        <v>3</v>
      </c>
      <c r="N43" s="136">
        <v>1</v>
      </c>
      <c r="O43" s="136">
        <v>1</v>
      </c>
      <c r="P43" s="136">
        <v>9</v>
      </c>
      <c r="Q43" s="136">
        <v>9</v>
      </c>
      <c r="R43" s="136">
        <v>1</v>
      </c>
      <c r="S43" s="136">
        <v>9</v>
      </c>
      <c r="T43" s="136">
        <v>9</v>
      </c>
      <c r="U43" s="136">
        <v>9</v>
      </c>
      <c r="V43" s="136">
        <v>9</v>
      </c>
      <c r="W43" s="136">
        <v>9</v>
      </c>
      <c r="X43" s="136">
        <v>9</v>
      </c>
      <c r="Y43" s="136">
        <v>3</v>
      </c>
      <c r="Z43" s="136">
        <v>1</v>
      </c>
      <c r="AA43" s="137">
        <v>9</v>
      </c>
      <c r="AC43" s="61">
        <f t="shared" si="2"/>
        <v>5.6272559781879332</v>
      </c>
      <c r="AD43" s="1">
        <f t="shared" si="3"/>
        <v>5.2558434446051995E-2</v>
      </c>
    </row>
    <row r="44" spans="2:30" x14ac:dyDescent="0.4">
      <c r="B44" s="172" t="s">
        <v>29</v>
      </c>
      <c r="C44" s="138" t="s">
        <v>91</v>
      </c>
      <c r="D44" s="138" t="s">
        <v>91</v>
      </c>
      <c r="E44" s="138" t="s">
        <v>92</v>
      </c>
      <c r="F44" s="138">
        <v>1</v>
      </c>
      <c r="G44" s="138" t="s">
        <v>91</v>
      </c>
      <c r="H44" s="138" t="s">
        <v>91</v>
      </c>
      <c r="I44" s="138" t="s">
        <v>91</v>
      </c>
      <c r="J44" s="138" t="s">
        <v>91</v>
      </c>
      <c r="K44" s="138" t="s">
        <v>91</v>
      </c>
      <c r="L44" s="138" t="s">
        <v>93</v>
      </c>
      <c r="M44" s="138" t="s">
        <v>91</v>
      </c>
      <c r="N44" s="138" t="s">
        <v>91</v>
      </c>
      <c r="O44" s="138" t="s">
        <v>91</v>
      </c>
      <c r="P44" s="138">
        <v>1</v>
      </c>
      <c r="Q44" s="138" t="s">
        <v>92</v>
      </c>
      <c r="R44" s="138" t="s">
        <v>91</v>
      </c>
      <c r="S44" s="138" t="s">
        <v>93</v>
      </c>
      <c r="T44" s="138" t="s">
        <v>93</v>
      </c>
      <c r="U44" s="138">
        <v>1</v>
      </c>
      <c r="V44" s="138" t="s">
        <v>93</v>
      </c>
      <c r="W44" s="138" t="s">
        <v>91</v>
      </c>
      <c r="X44" s="138" t="s">
        <v>93</v>
      </c>
      <c r="Y44" s="138" t="s">
        <v>91</v>
      </c>
      <c r="Z44" s="138" t="s">
        <v>91</v>
      </c>
      <c r="AA44" s="139" t="s">
        <v>90</v>
      </c>
      <c r="AC44" s="61">
        <f t="shared" si="2"/>
        <v>1</v>
      </c>
      <c r="AD44" s="1">
        <f t="shared" si="3"/>
        <v>9.3399757625699225E-3</v>
      </c>
    </row>
    <row r="45" spans="2:30" x14ac:dyDescent="0.4">
      <c r="B45" s="171" t="s">
        <v>40</v>
      </c>
      <c r="C45" s="136" t="s">
        <v>91</v>
      </c>
      <c r="D45" s="136" t="s">
        <v>91</v>
      </c>
      <c r="E45" s="136">
        <v>1</v>
      </c>
      <c r="F45" s="136">
        <v>5</v>
      </c>
      <c r="G45" s="136" t="s">
        <v>91</v>
      </c>
      <c r="H45" s="136" t="s">
        <v>90</v>
      </c>
      <c r="I45" s="136" t="s">
        <v>91</v>
      </c>
      <c r="J45" s="136" t="s">
        <v>91</v>
      </c>
      <c r="K45" s="136" t="s">
        <v>91</v>
      </c>
      <c r="L45" s="136">
        <v>3</v>
      </c>
      <c r="M45" s="136" t="s">
        <v>91</v>
      </c>
      <c r="N45" s="136" t="s">
        <v>91</v>
      </c>
      <c r="O45" s="136" t="s">
        <v>91</v>
      </c>
      <c r="P45" s="136">
        <v>5</v>
      </c>
      <c r="Q45" s="136">
        <v>1</v>
      </c>
      <c r="R45" s="136" t="s">
        <v>91</v>
      </c>
      <c r="S45" s="136">
        <v>3</v>
      </c>
      <c r="T45" s="136">
        <v>3</v>
      </c>
      <c r="U45" s="136">
        <v>5</v>
      </c>
      <c r="V45" s="136">
        <v>3</v>
      </c>
      <c r="W45" s="136" t="s">
        <v>90</v>
      </c>
      <c r="X45" s="136">
        <v>3</v>
      </c>
      <c r="Y45" s="136" t="s">
        <v>91</v>
      </c>
      <c r="Z45" s="136" t="s">
        <v>91</v>
      </c>
      <c r="AA45" s="137" t="s">
        <v>90</v>
      </c>
      <c r="AC45" s="61">
        <f t="shared" si="2"/>
        <v>2.8070595670935274</v>
      </c>
      <c r="AD45" s="1">
        <f t="shared" si="3"/>
        <v>2.6217868320743565E-2</v>
      </c>
    </row>
    <row r="46" spans="2:30" x14ac:dyDescent="0.4">
      <c r="B46" s="172" t="s">
        <v>30</v>
      </c>
      <c r="C46" s="138">
        <v>9</v>
      </c>
      <c r="D46" s="138">
        <v>9</v>
      </c>
      <c r="E46" s="138">
        <v>9</v>
      </c>
      <c r="F46" s="138">
        <v>9</v>
      </c>
      <c r="G46" s="138">
        <v>7</v>
      </c>
      <c r="H46" s="138">
        <v>9</v>
      </c>
      <c r="I46" s="138">
        <v>7</v>
      </c>
      <c r="J46" s="138">
        <v>7</v>
      </c>
      <c r="K46" s="138">
        <v>9</v>
      </c>
      <c r="L46" s="138">
        <v>9</v>
      </c>
      <c r="M46" s="138">
        <v>3</v>
      </c>
      <c r="N46" s="138">
        <v>1</v>
      </c>
      <c r="O46" s="138">
        <v>1</v>
      </c>
      <c r="P46" s="138">
        <v>9</v>
      </c>
      <c r="Q46" s="138">
        <v>9</v>
      </c>
      <c r="R46" s="138">
        <v>1</v>
      </c>
      <c r="S46" s="138">
        <v>9</v>
      </c>
      <c r="T46" s="138">
        <v>9</v>
      </c>
      <c r="U46" s="138">
        <v>9</v>
      </c>
      <c r="V46" s="138">
        <v>9</v>
      </c>
      <c r="W46" s="138">
        <v>9</v>
      </c>
      <c r="X46" s="138">
        <v>9</v>
      </c>
      <c r="Y46" s="138">
        <v>3</v>
      </c>
      <c r="Z46" s="138">
        <v>1</v>
      </c>
      <c r="AA46" s="139">
        <v>9</v>
      </c>
      <c r="AC46" s="61">
        <f t="shared" si="2"/>
        <v>5.6272559781879332</v>
      </c>
      <c r="AD46" s="1">
        <f t="shared" si="3"/>
        <v>5.2558434446051995E-2</v>
      </c>
    </row>
    <row r="47" spans="2:30" x14ac:dyDescent="0.4">
      <c r="B47" s="171" t="s">
        <v>31</v>
      </c>
      <c r="C47" s="136">
        <v>5</v>
      </c>
      <c r="D47" s="136">
        <v>3</v>
      </c>
      <c r="E47" s="136">
        <v>9</v>
      </c>
      <c r="F47" s="136">
        <v>9</v>
      </c>
      <c r="G47" s="136">
        <v>1</v>
      </c>
      <c r="H47" s="136">
        <v>7</v>
      </c>
      <c r="I47" s="136">
        <v>1</v>
      </c>
      <c r="J47" s="136">
        <v>1</v>
      </c>
      <c r="K47" s="136">
        <v>3</v>
      </c>
      <c r="L47" s="136">
        <v>9</v>
      </c>
      <c r="M47" s="136" t="s">
        <v>90</v>
      </c>
      <c r="N47" s="136" t="s">
        <v>90</v>
      </c>
      <c r="O47" s="136" t="s">
        <v>90</v>
      </c>
      <c r="P47" s="136">
        <v>9</v>
      </c>
      <c r="Q47" s="136">
        <v>9</v>
      </c>
      <c r="R47" s="136" t="s">
        <v>90</v>
      </c>
      <c r="S47" s="136">
        <v>9</v>
      </c>
      <c r="T47" s="136">
        <v>9</v>
      </c>
      <c r="U47" s="136">
        <v>9</v>
      </c>
      <c r="V47" s="136">
        <v>9</v>
      </c>
      <c r="W47" s="136">
        <v>7</v>
      </c>
      <c r="X47" s="136">
        <v>9</v>
      </c>
      <c r="Y47" s="136" t="s">
        <v>90</v>
      </c>
      <c r="Z47" s="136" t="s">
        <v>90</v>
      </c>
      <c r="AA47" s="137">
        <v>9</v>
      </c>
      <c r="AC47" s="61">
        <f t="shared" si="2"/>
        <v>5.3508781707553732</v>
      </c>
      <c r="AD47" s="1">
        <f t="shared" si="3"/>
        <v>4.9977072423319668E-2</v>
      </c>
    </row>
    <row r="48" spans="2:30" x14ac:dyDescent="0.4">
      <c r="B48" s="172" t="s">
        <v>32</v>
      </c>
      <c r="C48" s="138" t="s">
        <v>91</v>
      </c>
      <c r="D48" s="138" t="s">
        <v>91</v>
      </c>
      <c r="E48" s="138" t="s">
        <v>93</v>
      </c>
      <c r="F48" s="138">
        <v>3</v>
      </c>
      <c r="G48" s="138" t="s">
        <v>91</v>
      </c>
      <c r="H48" s="138" t="s">
        <v>91</v>
      </c>
      <c r="I48" s="138" t="s">
        <v>91</v>
      </c>
      <c r="J48" s="138" t="s">
        <v>91</v>
      </c>
      <c r="K48" s="138" t="s">
        <v>91</v>
      </c>
      <c r="L48" s="138">
        <v>1</v>
      </c>
      <c r="M48" s="138" t="s">
        <v>91</v>
      </c>
      <c r="N48" s="138" t="s">
        <v>91</v>
      </c>
      <c r="O48" s="138" t="s">
        <v>91</v>
      </c>
      <c r="P48" s="138">
        <v>3</v>
      </c>
      <c r="Q48" s="138" t="s">
        <v>93</v>
      </c>
      <c r="R48" s="138" t="s">
        <v>91</v>
      </c>
      <c r="S48" s="138">
        <v>1</v>
      </c>
      <c r="T48" s="138">
        <v>1</v>
      </c>
      <c r="U48" s="138">
        <v>3</v>
      </c>
      <c r="V48" s="138">
        <v>1</v>
      </c>
      <c r="W48" s="138" t="s">
        <v>91</v>
      </c>
      <c r="X48" s="138">
        <v>1</v>
      </c>
      <c r="Y48" s="138" t="s">
        <v>91</v>
      </c>
      <c r="Z48" s="138" t="s">
        <v>91</v>
      </c>
      <c r="AA48" s="139" t="s">
        <v>90</v>
      </c>
      <c r="AC48" s="61">
        <f t="shared" si="2"/>
        <v>1.5098036484771049</v>
      </c>
      <c r="AD48" s="1">
        <f t="shared" si="3"/>
        <v>1.4101529483015799E-2</v>
      </c>
    </row>
    <row r="49" spans="2:30" x14ac:dyDescent="0.4">
      <c r="B49" s="171" t="s">
        <v>33</v>
      </c>
      <c r="C49" s="136" t="s">
        <v>91</v>
      </c>
      <c r="D49" s="136" t="s">
        <v>91</v>
      </c>
      <c r="E49" s="136" t="s">
        <v>92</v>
      </c>
      <c r="F49" s="136">
        <v>1</v>
      </c>
      <c r="G49" s="136" t="s">
        <v>91</v>
      </c>
      <c r="H49" s="136" t="s">
        <v>91</v>
      </c>
      <c r="I49" s="136" t="s">
        <v>91</v>
      </c>
      <c r="J49" s="136" t="s">
        <v>91</v>
      </c>
      <c r="K49" s="136" t="s">
        <v>91</v>
      </c>
      <c r="L49" s="136" t="s">
        <v>93</v>
      </c>
      <c r="M49" s="136" t="s">
        <v>91</v>
      </c>
      <c r="N49" s="136" t="s">
        <v>91</v>
      </c>
      <c r="O49" s="136" t="s">
        <v>91</v>
      </c>
      <c r="P49" s="136">
        <v>1</v>
      </c>
      <c r="Q49" s="136" t="s">
        <v>92</v>
      </c>
      <c r="R49" s="136" t="s">
        <v>91</v>
      </c>
      <c r="S49" s="136" t="s">
        <v>93</v>
      </c>
      <c r="T49" s="136" t="s">
        <v>93</v>
      </c>
      <c r="U49" s="136">
        <v>1</v>
      </c>
      <c r="V49" s="136" t="s">
        <v>93</v>
      </c>
      <c r="W49" s="136" t="s">
        <v>91</v>
      </c>
      <c r="X49" s="136" t="s">
        <v>93</v>
      </c>
      <c r="Y49" s="136" t="s">
        <v>91</v>
      </c>
      <c r="Z49" s="136" t="s">
        <v>91</v>
      </c>
      <c r="AA49" s="137" t="s">
        <v>90</v>
      </c>
      <c r="AC49" s="61">
        <f t="shared" si="2"/>
        <v>1</v>
      </c>
      <c r="AD49" s="1">
        <f t="shared" si="3"/>
        <v>9.3399757625699225E-3</v>
      </c>
    </row>
    <row r="50" spans="2:30" x14ac:dyDescent="0.4">
      <c r="B50" s="172" t="s">
        <v>34</v>
      </c>
      <c r="C50" s="138" t="s">
        <v>91</v>
      </c>
      <c r="D50" s="138" t="s">
        <v>91</v>
      </c>
      <c r="E50" s="138" t="s">
        <v>93</v>
      </c>
      <c r="F50" s="138">
        <v>3</v>
      </c>
      <c r="G50" s="138" t="s">
        <v>91</v>
      </c>
      <c r="H50" s="138" t="s">
        <v>91</v>
      </c>
      <c r="I50" s="138" t="s">
        <v>91</v>
      </c>
      <c r="J50" s="138" t="s">
        <v>91</v>
      </c>
      <c r="K50" s="138" t="s">
        <v>91</v>
      </c>
      <c r="L50" s="138">
        <v>1</v>
      </c>
      <c r="M50" s="138" t="s">
        <v>91</v>
      </c>
      <c r="N50" s="138" t="s">
        <v>91</v>
      </c>
      <c r="O50" s="138" t="s">
        <v>91</v>
      </c>
      <c r="P50" s="138">
        <v>3</v>
      </c>
      <c r="Q50" s="138" t="s">
        <v>93</v>
      </c>
      <c r="R50" s="138" t="s">
        <v>91</v>
      </c>
      <c r="S50" s="138">
        <v>1</v>
      </c>
      <c r="T50" s="138">
        <v>1</v>
      </c>
      <c r="U50" s="138">
        <v>3</v>
      </c>
      <c r="V50" s="138">
        <v>1</v>
      </c>
      <c r="W50" s="138" t="s">
        <v>91</v>
      </c>
      <c r="X50" s="138">
        <v>1</v>
      </c>
      <c r="Y50" s="138" t="s">
        <v>91</v>
      </c>
      <c r="Z50" s="138" t="s">
        <v>91</v>
      </c>
      <c r="AA50" s="139" t="s">
        <v>90</v>
      </c>
      <c r="AC50" s="61">
        <f t="shared" si="2"/>
        <v>1.5098036484771049</v>
      </c>
      <c r="AD50" s="1">
        <f t="shared" si="3"/>
        <v>1.4101529483015799E-2</v>
      </c>
    </row>
    <row r="51" spans="2:30" x14ac:dyDescent="0.4">
      <c r="B51" s="171" t="s">
        <v>35</v>
      </c>
      <c r="C51" s="136" t="s">
        <v>92</v>
      </c>
      <c r="D51" s="136" t="s">
        <v>92</v>
      </c>
      <c r="E51" s="136">
        <v>7</v>
      </c>
      <c r="F51" s="136">
        <v>9</v>
      </c>
      <c r="G51" s="136" t="s">
        <v>90</v>
      </c>
      <c r="H51" s="136">
        <v>1</v>
      </c>
      <c r="I51" s="136" t="s">
        <v>90</v>
      </c>
      <c r="J51" s="136" t="s">
        <v>90</v>
      </c>
      <c r="K51" s="136" t="s">
        <v>92</v>
      </c>
      <c r="L51" s="136">
        <v>9</v>
      </c>
      <c r="M51" s="136" t="s">
        <v>91</v>
      </c>
      <c r="N51" s="136" t="s">
        <v>91</v>
      </c>
      <c r="O51" s="136" t="s">
        <v>91</v>
      </c>
      <c r="P51" s="136">
        <v>9</v>
      </c>
      <c r="Q51" s="136">
        <v>7</v>
      </c>
      <c r="R51" s="136" t="s">
        <v>91</v>
      </c>
      <c r="S51" s="136">
        <v>9</v>
      </c>
      <c r="T51" s="136">
        <v>9</v>
      </c>
      <c r="U51" s="136">
        <v>9</v>
      </c>
      <c r="V51" s="136">
        <v>9</v>
      </c>
      <c r="W51" s="136">
        <v>1</v>
      </c>
      <c r="X51" s="136">
        <v>9</v>
      </c>
      <c r="Y51" s="136" t="s">
        <v>91</v>
      </c>
      <c r="Z51" s="136" t="s">
        <v>91</v>
      </c>
      <c r="AA51" s="137">
        <v>5</v>
      </c>
      <c r="AC51" s="61">
        <f t="shared" si="2"/>
        <v>5.9021217797033634</v>
      </c>
      <c r="AD51" s="1">
        <f t="shared" si="3"/>
        <v>5.5125674370165474E-2</v>
      </c>
    </row>
    <row r="52" spans="2:30" x14ac:dyDescent="0.4">
      <c r="B52" s="172" t="s">
        <v>36</v>
      </c>
      <c r="C52" s="138" t="s">
        <v>91</v>
      </c>
      <c r="D52" s="138" t="s">
        <v>91</v>
      </c>
      <c r="E52" s="138" t="s">
        <v>93</v>
      </c>
      <c r="F52" s="138">
        <v>3</v>
      </c>
      <c r="G52" s="138" t="s">
        <v>91</v>
      </c>
      <c r="H52" s="138" t="s">
        <v>91</v>
      </c>
      <c r="I52" s="138" t="s">
        <v>91</v>
      </c>
      <c r="J52" s="138" t="s">
        <v>91</v>
      </c>
      <c r="K52" s="138" t="s">
        <v>91</v>
      </c>
      <c r="L52" s="138">
        <v>1</v>
      </c>
      <c r="M52" s="138" t="s">
        <v>91</v>
      </c>
      <c r="N52" s="138" t="s">
        <v>91</v>
      </c>
      <c r="O52" s="138" t="s">
        <v>91</v>
      </c>
      <c r="P52" s="138">
        <v>3</v>
      </c>
      <c r="Q52" s="138" t="s">
        <v>93</v>
      </c>
      <c r="R52" s="138" t="s">
        <v>91</v>
      </c>
      <c r="S52" s="138">
        <v>1</v>
      </c>
      <c r="T52" s="138">
        <v>1</v>
      </c>
      <c r="U52" s="138">
        <v>3</v>
      </c>
      <c r="V52" s="138">
        <v>1</v>
      </c>
      <c r="W52" s="138" t="s">
        <v>91</v>
      </c>
      <c r="X52" s="138">
        <v>1</v>
      </c>
      <c r="Y52" s="138" t="s">
        <v>91</v>
      </c>
      <c r="Z52" s="138" t="s">
        <v>91</v>
      </c>
      <c r="AA52" s="139" t="s">
        <v>90</v>
      </c>
      <c r="AC52" s="61">
        <f t="shared" si="2"/>
        <v>1.5098036484771049</v>
      </c>
      <c r="AD52" s="1">
        <f t="shared" si="3"/>
        <v>1.4101529483015799E-2</v>
      </c>
    </row>
    <row r="53" spans="2:30" x14ac:dyDescent="0.4">
      <c r="B53" s="171" t="s">
        <v>37</v>
      </c>
      <c r="C53" s="136">
        <v>7</v>
      </c>
      <c r="D53" s="136">
        <v>7</v>
      </c>
      <c r="E53" s="136">
        <v>9</v>
      </c>
      <c r="F53" s="136">
        <v>9</v>
      </c>
      <c r="G53" s="136">
        <v>7</v>
      </c>
      <c r="H53" s="136">
        <v>9</v>
      </c>
      <c r="I53" s="136">
        <v>7</v>
      </c>
      <c r="J53" s="136">
        <v>7</v>
      </c>
      <c r="K53" s="136">
        <v>7</v>
      </c>
      <c r="L53" s="136">
        <v>9</v>
      </c>
      <c r="M53" s="136">
        <v>1</v>
      </c>
      <c r="N53" s="136" t="s">
        <v>93</v>
      </c>
      <c r="O53" s="136" t="s">
        <v>93</v>
      </c>
      <c r="P53" s="136">
        <v>9</v>
      </c>
      <c r="Q53" s="136">
        <v>9</v>
      </c>
      <c r="R53" s="136" t="s">
        <v>93</v>
      </c>
      <c r="S53" s="136">
        <v>9</v>
      </c>
      <c r="T53" s="136">
        <v>9</v>
      </c>
      <c r="U53" s="136">
        <v>9</v>
      </c>
      <c r="V53" s="136">
        <v>9</v>
      </c>
      <c r="W53" s="136">
        <v>9</v>
      </c>
      <c r="X53" s="136">
        <v>9</v>
      </c>
      <c r="Y53" s="136">
        <v>1</v>
      </c>
      <c r="Z53" s="136" t="s">
        <v>93</v>
      </c>
      <c r="AA53" s="137">
        <v>9</v>
      </c>
      <c r="AC53" s="61">
        <f t="shared" si="2"/>
        <v>6.794822814608013</v>
      </c>
      <c r="AD53" s="1">
        <f t="shared" si="3"/>
        <v>6.3463480399395991E-2</v>
      </c>
    </row>
    <row r="54" spans="2:30" x14ac:dyDescent="0.4">
      <c r="B54" s="172" t="s">
        <v>38</v>
      </c>
      <c r="C54" s="138">
        <v>9</v>
      </c>
      <c r="D54" s="138">
        <v>9</v>
      </c>
      <c r="E54" s="138">
        <v>9</v>
      </c>
      <c r="F54" s="138">
        <v>9</v>
      </c>
      <c r="G54" s="138">
        <v>7</v>
      </c>
      <c r="H54" s="138">
        <v>9</v>
      </c>
      <c r="I54" s="138">
        <v>7</v>
      </c>
      <c r="J54" s="138">
        <v>7</v>
      </c>
      <c r="K54" s="138">
        <v>9</v>
      </c>
      <c r="L54" s="138">
        <v>9</v>
      </c>
      <c r="M54" s="138">
        <v>3</v>
      </c>
      <c r="N54" s="138">
        <v>1</v>
      </c>
      <c r="O54" s="138">
        <v>1</v>
      </c>
      <c r="P54" s="138">
        <v>9</v>
      </c>
      <c r="Q54" s="138">
        <v>9</v>
      </c>
      <c r="R54" s="138">
        <v>1</v>
      </c>
      <c r="S54" s="138">
        <v>9</v>
      </c>
      <c r="T54" s="138">
        <v>9</v>
      </c>
      <c r="U54" s="138">
        <v>9</v>
      </c>
      <c r="V54" s="138">
        <v>9</v>
      </c>
      <c r="W54" s="138">
        <v>9</v>
      </c>
      <c r="X54" s="138">
        <v>9</v>
      </c>
      <c r="Y54" s="138">
        <v>3</v>
      </c>
      <c r="Z54" s="138">
        <v>1</v>
      </c>
      <c r="AA54" s="139">
        <v>9</v>
      </c>
      <c r="AC54" s="61">
        <f t="shared" si="2"/>
        <v>5.6272559781879332</v>
      </c>
      <c r="AD54" s="1">
        <f t="shared" si="3"/>
        <v>5.2558434446051995E-2</v>
      </c>
    </row>
    <row r="55" spans="2:30" x14ac:dyDescent="0.4">
      <c r="B55" s="173" t="s">
        <v>39</v>
      </c>
      <c r="C55" s="140" t="s">
        <v>90</v>
      </c>
      <c r="D55" s="140" t="s">
        <v>90</v>
      </c>
      <c r="E55" s="140">
        <v>7</v>
      </c>
      <c r="F55" s="140">
        <v>9</v>
      </c>
      <c r="G55" s="140" t="s">
        <v>91</v>
      </c>
      <c r="H55" s="140" t="s">
        <v>92</v>
      </c>
      <c r="I55" s="140" t="s">
        <v>91</v>
      </c>
      <c r="J55" s="140" t="s">
        <v>91</v>
      </c>
      <c r="K55" s="140" t="s">
        <v>90</v>
      </c>
      <c r="L55" s="140">
        <v>7</v>
      </c>
      <c r="M55" s="140" t="s">
        <v>91</v>
      </c>
      <c r="N55" s="140" t="s">
        <v>91</v>
      </c>
      <c r="O55" s="140" t="s">
        <v>91</v>
      </c>
      <c r="P55" s="140">
        <v>9</v>
      </c>
      <c r="Q55" s="140">
        <v>7</v>
      </c>
      <c r="R55" s="140" t="s">
        <v>91</v>
      </c>
      <c r="S55" s="140">
        <v>7</v>
      </c>
      <c r="T55" s="140">
        <v>7</v>
      </c>
      <c r="U55" s="140">
        <v>9</v>
      </c>
      <c r="V55" s="140">
        <v>7</v>
      </c>
      <c r="W55" s="140" t="s">
        <v>92</v>
      </c>
      <c r="X55" s="140">
        <v>7</v>
      </c>
      <c r="Y55" s="140" t="s">
        <v>91</v>
      </c>
      <c r="Z55" s="140" t="s">
        <v>91</v>
      </c>
      <c r="AA55" s="141">
        <v>1</v>
      </c>
      <c r="AC55" s="61">
        <f t="shared" si="2"/>
        <v>6.2811276410387968</v>
      </c>
      <c r="AD55" s="1">
        <f t="shared" si="3"/>
        <v>5.8665579928910354E-2</v>
      </c>
    </row>
    <row r="56" spans="2:30" x14ac:dyDescent="0.4">
      <c r="AC56" s="61">
        <f>SUM(AC31:AC55)</f>
        <v>107.06665899578812</v>
      </c>
      <c r="AD56" s="1">
        <f t="shared" si="3"/>
        <v>1</v>
      </c>
    </row>
    <row r="57" spans="2:30" x14ac:dyDescent="0.4">
      <c r="AB57" t="s">
        <v>11</v>
      </c>
    </row>
    <row r="58" spans="2:30" ht="19.5" x14ac:dyDescent="0.4">
      <c r="B58" s="11" t="s">
        <v>84</v>
      </c>
      <c r="C58" s="12" t="s">
        <v>18</v>
      </c>
      <c r="D58" s="12" t="s">
        <v>19</v>
      </c>
      <c r="E58" s="12" t="s">
        <v>42</v>
      </c>
      <c r="F58" s="12" t="s">
        <v>43</v>
      </c>
      <c r="G58" s="12" t="s">
        <v>8</v>
      </c>
      <c r="H58" s="12" t="s">
        <v>41</v>
      </c>
      <c r="I58" s="12" t="s">
        <v>44</v>
      </c>
      <c r="J58" s="12" t="s">
        <v>45</v>
      </c>
      <c r="K58" s="12" t="s">
        <v>46</v>
      </c>
      <c r="L58" s="12" t="s">
        <v>47</v>
      </c>
      <c r="M58" s="12" t="s">
        <v>48</v>
      </c>
      <c r="N58" s="12" t="s">
        <v>49</v>
      </c>
      <c r="O58" s="12" t="s">
        <v>50</v>
      </c>
      <c r="P58" s="12" t="s">
        <v>51</v>
      </c>
      <c r="Q58" s="12" t="s">
        <v>40</v>
      </c>
      <c r="R58" s="12" t="s">
        <v>52</v>
      </c>
      <c r="S58" s="12" t="s">
        <v>53</v>
      </c>
      <c r="T58" s="12" t="s">
        <v>32</v>
      </c>
      <c r="U58" s="12" t="s">
        <v>54</v>
      </c>
      <c r="V58" s="12" t="s">
        <v>55</v>
      </c>
      <c r="W58" s="12" t="s">
        <v>35</v>
      </c>
      <c r="X58" s="12" t="s">
        <v>56</v>
      </c>
      <c r="Y58" s="12" t="s">
        <v>57</v>
      </c>
      <c r="Z58" s="12" t="s">
        <v>58</v>
      </c>
      <c r="AA58" s="13" t="s">
        <v>39</v>
      </c>
      <c r="AC58" s="64" t="s">
        <v>2</v>
      </c>
      <c r="AD58" s="17" t="s">
        <v>3</v>
      </c>
    </row>
    <row r="59" spans="2:30" x14ac:dyDescent="0.4">
      <c r="B59" s="14" t="s">
        <v>18</v>
      </c>
      <c r="C59" s="142">
        <v>1</v>
      </c>
      <c r="D59" s="5" t="s">
        <v>91</v>
      </c>
      <c r="E59" s="5" t="s">
        <v>91</v>
      </c>
      <c r="F59" s="5" t="s">
        <v>90</v>
      </c>
      <c r="G59" s="5" t="s">
        <v>91</v>
      </c>
      <c r="H59" s="5" t="s">
        <v>92</v>
      </c>
      <c r="I59" s="5" t="s">
        <v>91</v>
      </c>
      <c r="J59" s="5" t="s">
        <v>90</v>
      </c>
      <c r="K59" s="5" t="s">
        <v>91</v>
      </c>
      <c r="L59" s="5" t="s">
        <v>90</v>
      </c>
      <c r="M59" s="5" t="s">
        <v>91</v>
      </c>
      <c r="N59" s="5" t="s">
        <v>91</v>
      </c>
      <c r="O59" s="5" t="s">
        <v>91</v>
      </c>
      <c r="P59" s="5" t="s">
        <v>92</v>
      </c>
      <c r="Q59" s="5" t="s">
        <v>92</v>
      </c>
      <c r="R59" s="5" t="s">
        <v>91</v>
      </c>
      <c r="S59" s="142">
        <v>3</v>
      </c>
      <c r="T59" s="142">
        <v>3</v>
      </c>
      <c r="U59" s="5" t="s">
        <v>91</v>
      </c>
      <c r="V59" s="5" t="s">
        <v>91</v>
      </c>
      <c r="W59" s="5" t="s">
        <v>93</v>
      </c>
      <c r="X59" s="5" t="s">
        <v>91</v>
      </c>
      <c r="Y59" s="5" t="s">
        <v>91</v>
      </c>
      <c r="Z59" s="5" t="s">
        <v>91</v>
      </c>
      <c r="AA59" s="8" t="s">
        <v>91</v>
      </c>
      <c r="AC59" s="61">
        <f t="shared" ref="AC59:AC83" si="4">GEOMEAN($C59:$AA59)</f>
        <v>2.0800838230519041</v>
      </c>
      <c r="AD59" s="1">
        <f>$AC59/$AC$84</f>
        <v>2.028736917457576E-2</v>
      </c>
    </row>
    <row r="60" spans="2:30" x14ac:dyDescent="0.4">
      <c r="B60" s="15" t="s">
        <v>19</v>
      </c>
      <c r="C60" s="143">
        <v>9</v>
      </c>
      <c r="D60" s="143">
        <v>1</v>
      </c>
      <c r="E60" s="143">
        <v>7</v>
      </c>
      <c r="F60" s="143">
        <v>9</v>
      </c>
      <c r="G60" s="143">
        <v>5</v>
      </c>
      <c r="H60" s="143">
        <v>9</v>
      </c>
      <c r="I60" s="143">
        <v>7</v>
      </c>
      <c r="J60" s="143">
        <v>7</v>
      </c>
      <c r="K60" s="143">
        <v>7</v>
      </c>
      <c r="L60" s="143">
        <v>9</v>
      </c>
      <c r="M60" s="143">
        <v>5</v>
      </c>
      <c r="N60" s="6" t="s">
        <v>92</v>
      </c>
      <c r="O60" s="6" t="s">
        <v>92</v>
      </c>
      <c r="P60" s="143">
        <v>9</v>
      </c>
      <c r="Q60" s="143">
        <v>9</v>
      </c>
      <c r="R60" s="6" t="s">
        <v>92</v>
      </c>
      <c r="S60" s="143">
        <v>9</v>
      </c>
      <c r="T60" s="143">
        <v>9</v>
      </c>
      <c r="U60" s="6" t="s">
        <v>93</v>
      </c>
      <c r="V60" s="143">
        <v>7</v>
      </c>
      <c r="W60" s="143">
        <v>9</v>
      </c>
      <c r="X60" s="143">
        <v>7</v>
      </c>
      <c r="Y60" s="143">
        <v>5</v>
      </c>
      <c r="Z60" s="6" t="s">
        <v>93</v>
      </c>
      <c r="AA60" s="144">
        <v>5</v>
      </c>
      <c r="AC60" s="61">
        <f t="shared" si="4"/>
        <v>6.6486357749929317</v>
      </c>
      <c r="AD60" s="1">
        <f t="shared" ref="AD60:AD83" si="5">$AC60/$AC$84</f>
        <v>6.484514084469542E-2</v>
      </c>
    </row>
    <row r="61" spans="2:30" x14ac:dyDescent="0.4">
      <c r="B61" s="14" t="s">
        <v>42</v>
      </c>
      <c r="C61" s="142">
        <v>9</v>
      </c>
      <c r="D61" s="5" t="s">
        <v>90</v>
      </c>
      <c r="E61" s="142">
        <v>1</v>
      </c>
      <c r="F61" s="142">
        <v>5</v>
      </c>
      <c r="G61" s="5" t="s">
        <v>92</v>
      </c>
      <c r="H61" s="142">
        <v>7</v>
      </c>
      <c r="I61" s="5" t="s">
        <v>92</v>
      </c>
      <c r="J61" s="142">
        <v>1</v>
      </c>
      <c r="K61" s="5" t="s">
        <v>93</v>
      </c>
      <c r="L61" s="142">
        <v>5</v>
      </c>
      <c r="M61" s="5" t="s">
        <v>92</v>
      </c>
      <c r="N61" s="5" t="s">
        <v>91</v>
      </c>
      <c r="O61" s="5" t="s">
        <v>91</v>
      </c>
      <c r="P61" s="142">
        <v>7</v>
      </c>
      <c r="Q61" s="142">
        <v>7</v>
      </c>
      <c r="R61" s="5" t="s">
        <v>91</v>
      </c>
      <c r="S61" s="142">
        <v>9</v>
      </c>
      <c r="T61" s="142">
        <v>9</v>
      </c>
      <c r="U61" s="5" t="s">
        <v>90</v>
      </c>
      <c r="V61" s="5" t="s">
        <v>93</v>
      </c>
      <c r="W61" s="142">
        <v>7</v>
      </c>
      <c r="X61" s="5" t="s">
        <v>93</v>
      </c>
      <c r="Y61" s="5" t="s">
        <v>92</v>
      </c>
      <c r="Z61" s="5" t="s">
        <v>90</v>
      </c>
      <c r="AA61" s="8" t="s">
        <v>92</v>
      </c>
      <c r="AC61" s="61">
        <f t="shared" si="4"/>
        <v>4.9504170823906852</v>
      </c>
      <c r="AD61" s="1">
        <f>$AC61/$AC$84</f>
        <v>4.8282159500300112E-2</v>
      </c>
    </row>
    <row r="62" spans="2:30" x14ac:dyDescent="0.4">
      <c r="B62" s="15" t="s">
        <v>20</v>
      </c>
      <c r="C62" s="143">
        <v>7</v>
      </c>
      <c r="D62" s="6" t="s">
        <v>91</v>
      </c>
      <c r="E62" s="6" t="s">
        <v>92</v>
      </c>
      <c r="F62" s="143">
        <v>1</v>
      </c>
      <c r="G62" s="6" t="s">
        <v>90</v>
      </c>
      <c r="H62" s="143">
        <v>5</v>
      </c>
      <c r="I62" s="6" t="s">
        <v>90</v>
      </c>
      <c r="J62" s="6" t="s">
        <v>92</v>
      </c>
      <c r="K62" s="6" t="s">
        <v>90</v>
      </c>
      <c r="L62" s="143">
        <v>1</v>
      </c>
      <c r="M62" s="6" t="s">
        <v>90</v>
      </c>
      <c r="N62" s="6" t="s">
        <v>91</v>
      </c>
      <c r="O62" s="6" t="s">
        <v>91</v>
      </c>
      <c r="P62" s="143">
        <v>3</v>
      </c>
      <c r="Q62" s="143">
        <v>3</v>
      </c>
      <c r="R62" s="6" t="s">
        <v>91</v>
      </c>
      <c r="S62" s="143">
        <v>7</v>
      </c>
      <c r="T62" s="143">
        <v>7</v>
      </c>
      <c r="U62" s="6" t="s">
        <v>91</v>
      </c>
      <c r="V62" s="6" t="s">
        <v>90</v>
      </c>
      <c r="W62" s="143">
        <v>7</v>
      </c>
      <c r="X62" s="6" t="s">
        <v>90</v>
      </c>
      <c r="Y62" s="6" t="s">
        <v>90</v>
      </c>
      <c r="Z62" s="6" t="s">
        <v>91</v>
      </c>
      <c r="AA62" s="9" t="s">
        <v>90</v>
      </c>
      <c r="AC62" s="61">
        <f>GEOMEAN($C62:$AA62)</f>
        <v>3.6248447289605301</v>
      </c>
      <c r="AD62" s="1">
        <f t="shared" si="5"/>
        <v>3.5353653733550663E-2</v>
      </c>
    </row>
    <row r="63" spans="2:30" x14ac:dyDescent="0.4">
      <c r="B63" s="14" t="s">
        <v>21</v>
      </c>
      <c r="C63" s="142">
        <v>9</v>
      </c>
      <c r="D63" s="5" t="s">
        <v>92</v>
      </c>
      <c r="E63" s="142">
        <v>5</v>
      </c>
      <c r="F63" s="142">
        <v>7</v>
      </c>
      <c r="G63" s="142">
        <v>1</v>
      </c>
      <c r="H63" s="142">
        <v>9</v>
      </c>
      <c r="I63" s="142">
        <v>3</v>
      </c>
      <c r="J63" s="142">
        <v>7</v>
      </c>
      <c r="K63" s="142">
        <v>3</v>
      </c>
      <c r="L63" s="142">
        <v>7</v>
      </c>
      <c r="M63" s="142">
        <v>1</v>
      </c>
      <c r="N63" s="5" t="s">
        <v>90</v>
      </c>
      <c r="O63" s="5" t="s">
        <v>90</v>
      </c>
      <c r="P63" s="142">
        <v>9</v>
      </c>
      <c r="Q63" s="142">
        <v>9</v>
      </c>
      <c r="R63" s="5" t="s">
        <v>90</v>
      </c>
      <c r="S63" s="142">
        <v>9</v>
      </c>
      <c r="T63" s="142">
        <v>9</v>
      </c>
      <c r="U63" s="5" t="s">
        <v>92</v>
      </c>
      <c r="V63" s="142">
        <v>5</v>
      </c>
      <c r="W63" s="142">
        <v>9</v>
      </c>
      <c r="X63" s="142">
        <v>3</v>
      </c>
      <c r="Y63" s="142">
        <v>1</v>
      </c>
      <c r="Z63" s="5" t="s">
        <v>90</v>
      </c>
      <c r="AA63" s="145">
        <v>1</v>
      </c>
      <c r="AC63" s="61">
        <f t="shared" si="4"/>
        <v>4.3043768532314566</v>
      </c>
      <c r="AD63" s="1">
        <f t="shared" si="5"/>
        <v>4.19812323523975E-2</v>
      </c>
    </row>
    <row r="64" spans="2:30" x14ac:dyDescent="0.4">
      <c r="B64" s="15" t="s">
        <v>41</v>
      </c>
      <c r="C64" s="143">
        <v>5</v>
      </c>
      <c r="D64" s="6" t="s">
        <v>91</v>
      </c>
      <c r="E64" s="6" t="s">
        <v>90</v>
      </c>
      <c r="F64" s="6" t="s">
        <v>92</v>
      </c>
      <c r="G64" s="6" t="s">
        <v>91</v>
      </c>
      <c r="H64" s="143">
        <v>1</v>
      </c>
      <c r="I64" s="6" t="s">
        <v>90</v>
      </c>
      <c r="J64" s="6" t="s">
        <v>90</v>
      </c>
      <c r="K64" s="6" t="s">
        <v>90</v>
      </c>
      <c r="L64" s="6" t="s">
        <v>92</v>
      </c>
      <c r="M64" s="6" t="s">
        <v>91</v>
      </c>
      <c r="N64" s="6" t="s">
        <v>91</v>
      </c>
      <c r="O64" s="6" t="s">
        <v>91</v>
      </c>
      <c r="P64" s="143">
        <v>1</v>
      </c>
      <c r="Q64" s="143">
        <v>1</v>
      </c>
      <c r="R64" s="6" t="s">
        <v>91</v>
      </c>
      <c r="S64" s="143">
        <v>7</v>
      </c>
      <c r="T64" s="143">
        <v>7</v>
      </c>
      <c r="U64" s="6" t="s">
        <v>91</v>
      </c>
      <c r="V64" s="6" t="s">
        <v>90</v>
      </c>
      <c r="W64" s="143">
        <v>5</v>
      </c>
      <c r="X64" s="6" t="s">
        <v>90</v>
      </c>
      <c r="Y64" s="6" t="s">
        <v>91</v>
      </c>
      <c r="Z64" s="6" t="s">
        <v>91</v>
      </c>
      <c r="AA64" s="9" t="s">
        <v>91</v>
      </c>
      <c r="AC64" s="61">
        <f t="shared" si="4"/>
        <v>2.7616096930870508</v>
      </c>
      <c r="AD64" s="1">
        <f t="shared" si="5"/>
        <v>2.6934393094573794E-2</v>
      </c>
    </row>
    <row r="65" spans="2:30" x14ac:dyDescent="0.4">
      <c r="B65" s="14" t="s">
        <v>22</v>
      </c>
      <c r="C65" s="142">
        <v>9</v>
      </c>
      <c r="D65" s="5" t="s">
        <v>92</v>
      </c>
      <c r="E65" s="142">
        <v>5</v>
      </c>
      <c r="F65" s="142">
        <v>7</v>
      </c>
      <c r="G65" s="5" t="s">
        <v>93</v>
      </c>
      <c r="H65" s="142">
        <v>7</v>
      </c>
      <c r="I65" s="142">
        <v>1</v>
      </c>
      <c r="J65" s="142">
        <v>5</v>
      </c>
      <c r="K65" s="142">
        <v>1</v>
      </c>
      <c r="L65" s="142">
        <v>7</v>
      </c>
      <c r="M65" s="142">
        <v>1</v>
      </c>
      <c r="N65" s="5" t="s">
        <v>90</v>
      </c>
      <c r="O65" s="5" t="s">
        <v>90</v>
      </c>
      <c r="P65" s="142">
        <v>7</v>
      </c>
      <c r="Q65" s="142">
        <v>7</v>
      </c>
      <c r="R65" s="5" t="s">
        <v>90</v>
      </c>
      <c r="S65" s="142">
        <v>9</v>
      </c>
      <c r="T65" s="142">
        <v>9</v>
      </c>
      <c r="U65" s="5" t="s">
        <v>90</v>
      </c>
      <c r="V65" s="142">
        <v>1</v>
      </c>
      <c r="W65" s="142">
        <v>9</v>
      </c>
      <c r="X65" s="142">
        <v>1</v>
      </c>
      <c r="Y65" s="142">
        <v>1</v>
      </c>
      <c r="Z65" s="5" t="s">
        <v>90</v>
      </c>
      <c r="AA65" s="8" t="s">
        <v>93</v>
      </c>
      <c r="AC65" s="61">
        <f t="shared" si="4"/>
        <v>3.5918456153567435</v>
      </c>
      <c r="AD65" s="1">
        <f t="shared" si="5"/>
        <v>3.5031808434484044E-2</v>
      </c>
    </row>
    <row r="66" spans="2:30" x14ac:dyDescent="0.4">
      <c r="B66" s="15" t="s">
        <v>23</v>
      </c>
      <c r="C66" s="143">
        <v>9</v>
      </c>
      <c r="D66" s="6" t="s">
        <v>90</v>
      </c>
      <c r="E66" s="143">
        <v>1</v>
      </c>
      <c r="F66" s="143">
        <v>5</v>
      </c>
      <c r="G66" s="6" t="s">
        <v>90</v>
      </c>
      <c r="H66" s="143">
        <v>7</v>
      </c>
      <c r="I66" s="6" t="s">
        <v>92</v>
      </c>
      <c r="J66" s="143">
        <v>1</v>
      </c>
      <c r="K66" s="6" t="s">
        <v>92</v>
      </c>
      <c r="L66" s="143">
        <v>5</v>
      </c>
      <c r="M66" s="6" t="s">
        <v>92</v>
      </c>
      <c r="N66" s="6" t="s">
        <v>91</v>
      </c>
      <c r="O66" s="6" t="s">
        <v>91</v>
      </c>
      <c r="P66" s="143">
        <v>7</v>
      </c>
      <c r="Q66" s="143">
        <v>7</v>
      </c>
      <c r="R66" s="6" t="s">
        <v>91</v>
      </c>
      <c r="S66" s="143">
        <v>9</v>
      </c>
      <c r="T66" s="143">
        <v>9</v>
      </c>
      <c r="U66" s="6" t="s">
        <v>91</v>
      </c>
      <c r="V66" s="6" t="s">
        <v>92</v>
      </c>
      <c r="W66" s="143">
        <v>7</v>
      </c>
      <c r="X66" s="6" t="s">
        <v>92</v>
      </c>
      <c r="Y66" s="6" t="s">
        <v>92</v>
      </c>
      <c r="Z66" s="6" t="s">
        <v>91</v>
      </c>
      <c r="AA66" s="9" t="s">
        <v>90</v>
      </c>
      <c r="AC66" s="61">
        <f t="shared" si="4"/>
        <v>4.9504170823906852</v>
      </c>
      <c r="AD66" s="1">
        <f t="shared" si="5"/>
        <v>4.8282159500300112E-2</v>
      </c>
    </row>
    <row r="67" spans="2:30" x14ac:dyDescent="0.4">
      <c r="B67" s="14" t="s">
        <v>24</v>
      </c>
      <c r="C67" s="142">
        <v>9</v>
      </c>
      <c r="D67" s="5" t="s">
        <v>90</v>
      </c>
      <c r="E67" s="142">
        <v>3</v>
      </c>
      <c r="F67" s="142">
        <v>7</v>
      </c>
      <c r="G67" s="5" t="s">
        <v>93</v>
      </c>
      <c r="H67" s="142">
        <v>7</v>
      </c>
      <c r="I67" s="142">
        <v>1</v>
      </c>
      <c r="J67" s="142">
        <v>5</v>
      </c>
      <c r="K67" s="142">
        <v>1</v>
      </c>
      <c r="L67" s="142">
        <v>7</v>
      </c>
      <c r="M67" s="5" t="s">
        <v>93</v>
      </c>
      <c r="N67" s="5" t="s">
        <v>90</v>
      </c>
      <c r="O67" s="5" t="s">
        <v>90</v>
      </c>
      <c r="P67" s="142">
        <v>7</v>
      </c>
      <c r="Q67" s="142">
        <v>7</v>
      </c>
      <c r="R67" s="5" t="s">
        <v>90</v>
      </c>
      <c r="S67" s="142">
        <v>9</v>
      </c>
      <c r="T67" s="142">
        <v>9</v>
      </c>
      <c r="U67" s="5" t="s">
        <v>90</v>
      </c>
      <c r="V67" s="142">
        <v>1</v>
      </c>
      <c r="W67" s="142">
        <v>9</v>
      </c>
      <c r="X67" s="142">
        <v>1</v>
      </c>
      <c r="Y67" s="5" t="s">
        <v>93</v>
      </c>
      <c r="Z67" s="5" t="s">
        <v>90</v>
      </c>
      <c r="AA67" s="8" t="s">
        <v>92</v>
      </c>
      <c r="AC67" s="61">
        <f t="shared" si="4"/>
        <v>4.116897930928987</v>
      </c>
      <c r="AD67" s="1">
        <f t="shared" si="5"/>
        <v>4.0152722334170748E-2</v>
      </c>
    </row>
    <row r="68" spans="2:30" x14ac:dyDescent="0.4">
      <c r="B68" s="15" t="s">
        <v>25</v>
      </c>
      <c r="C68" s="143">
        <v>7</v>
      </c>
      <c r="D68" s="6" t="s">
        <v>91</v>
      </c>
      <c r="E68" s="6" t="s">
        <v>92</v>
      </c>
      <c r="F68" s="143">
        <v>1</v>
      </c>
      <c r="G68" s="6" t="s">
        <v>90</v>
      </c>
      <c r="H68" s="143">
        <v>5</v>
      </c>
      <c r="I68" s="6" t="s">
        <v>90</v>
      </c>
      <c r="J68" s="6" t="s">
        <v>92</v>
      </c>
      <c r="K68" s="6" t="s">
        <v>90</v>
      </c>
      <c r="L68" s="143">
        <v>1</v>
      </c>
      <c r="M68" s="6" t="s">
        <v>90</v>
      </c>
      <c r="N68" s="6" t="s">
        <v>91</v>
      </c>
      <c r="O68" s="6" t="s">
        <v>91</v>
      </c>
      <c r="P68" s="143">
        <v>3</v>
      </c>
      <c r="Q68" s="143">
        <v>3</v>
      </c>
      <c r="R68" s="6" t="s">
        <v>91</v>
      </c>
      <c r="S68" s="143">
        <v>7</v>
      </c>
      <c r="T68" s="143">
        <v>7</v>
      </c>
      <c r="U68" s="6" t="s">
        <v>91</v>
      </c>
      <c r="V68" s="6" t="s">
        <v>90</v>
      </c>
      <c r="W68" s="143">
        <v>7</v>
      </c>
      <c r="X68" s="6" t="s">
        <v>90</v>
      </c>
      <c r="Y68" s="6" t="s">
        <v>90</v>
      </c>
      <c r="Z68" s="6" t="s">
        <v>91</v>
      </c>
      <c r="AA68" s="9" t="s">
        <v>90</v>
      </c>
      <c r="AC68" s="61">
        <f t="shared" si="4"/>
        <v>3.6248447289605301</v>
      </c>
      <c r="AD68" s="1">
        <f t="shared" si="5"/>
        <v>3.5353653733550663E-2</v>
      </c>
    </row>
    <row r="69" spans="2:30" x14ac:dyDescent="0.4">
      <c r="B69" s="14" t="s">
        <v>26</v>
      </c>
      <c r="C69" s="142">
        <v>9</v>
      </c>
      <c r="D69" s="5" t="s">
        <v>92</v>
      </c>
      <c r="E69" s="142">
        <v>5</v>
      </c>
      <c r="F69" s="142">
        <v>7</v>
      </c>
      <c r="G69" s="142">
        <v>1</v>
      </c>
      <c r="H69" s="142">
        <v>9</v>
      </c>
      <c r="I69" s="142">
        <v>1</v>
      </c>
      <c r="J69" s="142">
        <v>5</v>
      </c>
      <c r="K69" s="142">
        <v>3</v>
      </c>
      <c r="L69" s="142">
        <v>7</v>
      </c>
      <c r="M69" s="142">
        <v>1</v>
      </c>
      <c r="N69" s="5" t="s">
        <v>90</v>
      </c>
      <c r="O69" s="5" t="s">
        <v>90</v>
      </c>
      <c r="P69" s="142">
        <v>7</v>
      </c>
      <c r="Q69" s="142">
        <v>7</v>
      </c>
      <c r="R69" s="5" t="s">
        <v>90</v>
      </c>
      <c r="S69" s="142">
        <v>9</v>
      </c>
      <c r="T69" s="142">
        <v>9</v>
      </c>
      <c r="U69" s="5" t="s">
        <v>90</v>
      </c>
      <c r="V69" s="142">
        <v>3</v>
      </c>
      <c r="W69" s="142">
        <v>9</v>
      </c>
      <c r="X69" s="142">
        <v>3</v>
      </c>
      <c r="Y69" s="142">
        <v>1</v>
      </c>
      <c r="Z69" s="5" t="s">
        <v>90</v>
      </c>
      <c r="AA69" s="145">
        <v>1</v>
      </c>
      <c r="AC69" s="61">
        <f t="shared" si="4"/>
        <v>3.7839252769290752</v>
      </c>
      <c r="AD69" s="1">
        <f t="shared" si="5"/>
        <v>3.6905190152115061E-2</v>
      </c>
    </row>
    <row r="70" spans="2:30" x14ac:dyDescent="0.4">
      <c r="B70" s="15" t="s">
        <v>27</v>
      </c>
      <c r="C70" s="143">
        <v>9</v>
      </c>
      <c r="D70" s="143">
        <v>5</v>
      </c>
      <c r="E70" s="143">
        <v>9</v>
      </c>
      <c r="F70" s="143">
        <v>9</v>
      </c>
      <c r="G70" s="143">
        <v>7</v>
      </c>
      <c r="H70" s="143">
        <v>9</v>
      </c>
      <c r="I70" s="143">
        <v>7</v>
      </c>
      <c r="J70" s="143">
        <v>9</v>
      </c>
      <c r="K70" s="143">
        <v>7</v>
      </c>
      <c r="L70" s="143">
        <v>9</v>
      </c>
      <c r="M70" s="143">
        <v>7</v>
      </c>
      <c r="N70" s="143">
        <v>1</v>
      </c>
      <c r="O70" s="143">
        <v>1</v>
      </c>
      <c r="P70" s="143">
        <v>9</v>
      </c>
      <c r="Q70" s="143">
        <v>9</v>
      </c>
      <c r="R70" s="143">
        <v>1</v>
      </c>
      <c r="S70" s="143">
        <v>9</v>
      </c>
      <c r="T70" s="143">
        <v>9</v>
      </c>
      <c r="U70" s="143">
        <v>1</v>
      </c>
      <c r="V70" s="143">
        <v>7</v>
      </c>
      <c r="W70" s="143">
        <v>9</v>
      </c>
      <c r="X70" s="143">
        <v>7</v>
      </c>
      <c r="Y70" s="143">
        <v>7</v>
      </c>
      <c r="Z70" s="143">
        <v>1</v>
      </c>
      <c r="AA70" s="144">
        <v>7</v>
      </c>
      <c r="AC70" s="61">
        <f t="shared" si="4"/>
        <v>5.2270526805442827</v>
      </c>
      <c r="AD70" s="1">
        <f t="shared" si="5"/>
        <v>5.0980227935992946E-2</v>
      </c>
    </row>
    <row r="71" spans="2:30" x14ac:dyDescent="0.4">
      <c r="B71" s="14" t="s">
        <v>28</v>
      </c>
      <c r="C71" s="142">
        <v>9</v>
      </c>
      <c r="D71" s="142">
        <v>5</v>
      </c>
      <c r="E71" s="142">
        <v>9</v>
      </c>
      <c r="F71" s="142">
        <v>9</v>
      </c>
      <c r="G71" s="142">
        <v>7</v>
      </c>
      <c r="H71" s="142">
        <v>9</v>
      </c>
      <c r="I71" s="142">
        <v>7</v>
      </c>
      <c r="J71" s="142">
        <v>9</v>
      </c>
      <c r="K71" s="142">
        <v>7</v>
      </c>
      <c r="L71" s="142">
        <v>9</v>
      </c>
      <c r="M71" s="142">
        <v>7</v>
      </c>
      <c r="N71" s="142">
        <v>1</v>
      </c>
      <c r="O71" s="142">
        <v>1</v>
      </c>
      <c r="P71" s="142">
        <v>9</v>
      </c>
      <c r="Q71" s="142">
        <v>9</v>
      </c>
      <c r="R71" s="142">
        <v>1</v>
      </c>
      <c r="S71" s="142">
        <v>9</v>
      </c>
      <c r="T71" s="142">
        <v>9</v>
      </c>
      <c r="U71" s="142">
        <v>3</v>
      </c>
      <c r="V71" s="142">
        <v>7</v>
      </c>
      <c r="W71" s="142">
        <v>9</v>
      </c>
      <c r="X71" s="142">
        <v>7</v>
      </c>
      <c r="Y71" s="142">
        <v>7</v>
      </c>
      <c r="Z71" s="142">
        <v>3</v>
      </c>
      <c r="AA71" s="145">
        <v>7</v>
      </c>
      <c r="AC71" s="61">
        <f t="shared" si="4"/>
        <v>5.7072458044243719</v>
      </c>
      <c r="AD71" s="1">
        <f t="shared" si="5"/>
        <v>5.5663623418082162E-2</v>
      </c>
    </row>
    <row r="72" spans="2:30" x14ac:dyDescent="0.4">
      <c r="B72" s="15" t="s">
        <v>29</v>
      </c>
      <c r="C72" s="143">
        <v>7</v>
      </c>
      <c r="D72" s="6" t="s">
        <v>91</v>
      </c>
      <c r="E72" s="6" t="s">
        <v>90</v>
      </c>
      <c r="F72" s="6" t="s">
        <v>93</v>
      </c>
      <c r="G72" s="6" t="s">
        <v>91</v>
      </c>
      <c r="H72" s="143">
        <v>1</v>
      </c>
      <c r="I72" s="6" t="s">
        <v>90</v>
      </c>
      <c r="J72" s="6" t="s">
        <v>92</v>
      </c>
      <c r="K72" s="6" t="s">
        <v>90</v>
      </c>
      <c r="L72" s="6" t="s">
        <v>93</v>
      </c>
      <c r="M72" s="6" t="s">
        <v>90</v>
      </c>
      <c r="N72" s="6" t="s">
        <v>91</v>
      </c>
      <c r="O72" s="6" t="s">
        <v>91</v>
      </c>
      <c r="P72" s="143">
        <v>1</v>
      </c>
      <c r="Q72" s="143">
        <v>1</v>
      </c>
      <c r="R72" s="6" t="s">
        <v>91</v>
      </c>
      <c r="S72" s="143">
        <v>7</v>
      </c>
      <c r="T72" s="143">
        <v>7</v>
      </c>
      <c r="U72" s="6" t="s">
        <v>91</v>
      </c>
      <c r="V72" s="6" t="s">
        <v>90</v>
      </c>
      <c r="W72" s="143">
        <v>5</v>
      </c>
      <c r="X72" s="6" t="s">
        <v>90</v>
      </c>
      <c r="Y72" s="6" t="s">
        <v>90</v>
      </c>
      <c r="Z72" s="6" t="s">
        <v>91</v>
      </c>
      <c r="AA72" s="9" t="s">
        <v>91</v>
      </c>
      <c r="AC72" s="61">
        <f t="shared" si="4"/>
        <v>2.8975953235137171</v>
      </c>
      <c r="AD72" s="1">
        <f t="shared" si="5"/>
        <v>2.8260681322158535E-2</v>
      </c>
    </row>
    <row r="73" spans="2:30" x14ac:dyDescent="0.4">
      <c r="B73" s="14" t="s">
        <v>40</v>
      </c>
      <c r="C73" s="142">
        <v>7</v>
      </c>
      <c r="D73" s="5" t="s">
        <v>91</v>
      </c>
      <c r="E73" s="5" t="s">
        <v>90</v>
      </c>
      <c r="F73" s="5" t="s">
        <v>93</v>
      </c>
      <c r="G73" s="5" t="s">
        <v>91</v>
      </c>
      <c r="H73" s="142">
        <v>1</v>
      </c>
      <c r="I73" s="5" t="s">
        <v>90</v>
      </c>
      <c r="J73" s="5" t="s">
        <v>92</v>
      </c>
      <c r="K73" s="5" t="s">
        <v>90</v>
      </c>
      <c r="L73" s="5" t="s">
        <v>93</v>
      </c>
      <c r="M73" s="5" t="s">
        <v>90</v>
      </c>
      <c r="N73" s="5" t="s">
        <v>91</v>
      </c>
      <c r="O73" s="5" t="s">
        <v>91</v>
      </c>
      <c r="P73" s="142">
        <v>1</v>
      </c>
      <c r="Q73" s="142">
        <v>1</v>
      </c>
      <c r="R73" s="5" t="s">
        <v>91</v>
      </c>
      <c r="S73" s="142">
        <v>7</v>
      </c>
      <c r="T73" s="142">
        <v>7</v>
      </c>
      <c r="U73" s="5" t="s">
        <v>91</v>
      </c>
      <c r="V73" s="5" t="s">
        <v>90</v>
      </c>
      <c r="W73" s="142">
        <v>5</v>
      </c>
      <c r="X73" s="5" t="s">
        <v>90</v>
      </c>
      <c r="Y73" s="5" t="s">
        <v>90</v>
      </c>
      <c r="Z73" s="5" t="s">
        <v>91</v>
      </c>
      <c r="AA73" s="8" t="s">
        <v>91</v>
      </c>
      <c r="AC73" s="61">
        <f t="shared" si="4"/>
        <v>2.8975953235137171</v>
      </c>
      <c r="AD73" s="1">
        <f t="shared" si="5"/>
        <v>2.8260681322158535E-2</v>
      </c>
    </row>
    <row r="74" spans="2:30" x14ac:dyDescent="0.4">
      <c r="B74" s="15" t="s">
        <v>30</v>
      </c>
      <c r="C74" s="143">
        <v>9</v>
      </c>
      <c r="D74" s="143">
        <v>5</v>
      </c>
      <c r="E74" s="143">
        <v>9</v>
      </c>
      <c r="F74" s="143">
        <v>9</v>
      </c>
      <c r="G74" s="143">
        <v>7</v>
      </c>
      <c r="H74" s="143">
        <v>9</v>
      </c>
      <c r="I74" s="143">
        <v>7</v>
      </c>
      <c r="J74" s="143">
        <v>9</v>
      </c>
      <c r="K74" s="143">
        <v>7</v>
      </c>
      <c r="L74" s="143">
        <v>9</v>
      </c>
      <c r="M74" s="143">
        <v>7</v>
      </c>
      <c r="N74" s="143">
        <v>1</v>
      </c>
      <c r="O74" s="143">
        <v>1</v>
      </c>
      <c r="P74" s="143">
        <v>9</v>
      </c>
      <c r="Q74" s="143">
        <v>9</v>
      </c>
      <c r="R74" s="143">
        <v>1</v>
      </c>
      <c r="S74" s="143">
        <v>9</v>
      </c>
      <c r="T74" s="143">
        <v>9</v>
      </c>
      <c r="U74" s="143">
        <v>3</v>
      </c>
      <c r="V74" s="143">
        <v>7</v>
      </c>
      <c r="W74" s="143">
        <v>9</v>
      </c>
      <c r="X74" s="143">
        <v>7</v>
      </c>
      <c r="Y74" s="143">
        <v>7</v>
      </c>
      <c r="Z74" s="143">
        <v>3</v>
      </c>
      <c r="AA74" s="144">
        <v>7</v>
      </c>
      <c r="AC74" s="61">
        <f t="shared" si="4"/>
        <v>5.7072458044243719</v>
      </c>
      <c r="AD74" s="1">
        <f t="shared" si="5"/>
        <v>5.5663623418082162E-2</v>
      </c>
    </row>
    <row r="75" spans="2:30" x14ac:dyDescent="0.4">
      <c r="B75" s="14" t="s">
        <v>31</v>
      </c>
      <c r="C75" s="142">
        <v>7</v>
      </c>
      <c r="D75" s="5" t="s">
        <v>91</v>
      </c>
      <c r="E75" s="142" t="s">
        <v>92</v>
      </c>
      <c r="F75" s="142" t="s">
        <v>93</v>
      </c>
      <c r="G75" s="5" t="s">
        <v>90</v>
      </c>
      <c r="H75" s="142">
        <v>3</v>
      </c>
      <c r="I75" s="5" t="s">
        <v>90</v>
      </c>
      <c r="J75" s="142" t="s">
        <v>92</v>
      </c>
      <c r="K75" s="142" t="s">
        <v>90</v>
      </c>
      <c r="L75" s="142" t="s">
        <v>93</v>
      </c>
      <c r="M75" s="5" t="s">
        <v>90</v>
      </c>
      <c r="N75" s="5" t="s">
        <v>91</v>
      </c>
      <c r="O75" s="5" t="s">
        <v>91</v>
      </c>
      <c r="P75" s="142">
        <v>1</v>
      </c>
      <c r="Q75" s="142">
        <v>1</v>
      </c>
      <c r="R75" s="5" t="s">
        <v>91</v>
      </c>
      <c r="S75" s="142">
        <v>7</v>
      </c>
      <c r="T75" s="142">
        <v>7</v>
      </c>
      <c r="U75" s="5" t="s">
        <v>91</v>
      </c>
      <c r="V75" s="142" t="s">
        <v>90</v>
      </c>
      <c r="W75" s="142">
        <v>5</v>
      </c>
      <c r="X75" s="142" t="s">
        <v>90</v>
      </c>
      <c r="Y75" s="5" t="s">
        <v>90</v>
      </c>
      <c r="Z75" s="5" t="s">
        <v>91</v>
      </c>
      <c r="AA75" s="8" t="s">
        <v>90</v>
      </c>
      <c r="AC75" s="61">
        <f t="shared" si="4"/>
        <v>3.3899860518841733</v>
      </c>
      <c r="AD75" s="1">
        <f t="shared" si="5"/>
        <v>3.306304186834718E-2</v>
      </c>
    </row>
    <row r="76" spans="2:30" x14ac:dyDescent="0.4">
      <c r="B76" s="15" t="s">
        <v>32</v>
      </c>
      <c r="C76" s="6" t="s">
        <v>93</v>
      </c>
      <c r="D76" s="6" t="s">
        <v>91</v>
      </c>
      <c r="E76" s="6" t="s">
        <v>91</v>
      </c>
      <c r="F76" s="6" t="s">
        <v>90</v>
      </c>
      <c r="G76" s="6" t="s">
        <v>91</v>
      </c>
      <c r="H76" s="6" t="s">
        <v>90</v>
      </c>
      <c r="I76" s="6" t="s">
        <v>91</v>
      </c>
      <c r="J76" s="6" t="s">
        <v>91</v>
      </c>
      <c r="K76" s="6" t="s">
        <v>91</v>
      </c>
      <c r="L76" s="6" t="s">
        <v>90</v>
      </c>
      <c r="M76" s="6" t="s">
        <v>91</v>
      </c>
      <c r="N76" s="6" t="s">
        <v>91</v>
      </c>
      <c r="O76" s="6" t="s">
        <v>91</v>
      </c>
      <c r="P76" s="6" t="s">
        <v>90</v>
      </c>
      <c r="Q76" s="6" t="s">
        <v>90</v>
      </c>
      <c r="R76" s="6" t="s">
        <v>91</v>
      </c>
      <c r="S76" s="143">
        <v>1</v>
      </c>
      <c r="T76" s="143">
        <v>1</v>
      </c>
      <c r="U76" s="6" t="s">
        <v>91</v>
      </c>
      <c r="V76" s="6" t="s">
        <v>91</v>
      </c>
      <c r="W76" s="6" t="s">
        <v>92</v>
      </c>
      <c r="X76" s="6" t="s">
        <v>91</v>
      </c>
      <c r="Y76" s="6" t="s">
        <v>91</v>
      </c>
      <c r="Z76" s="6" t="s">
        <v>91</v>
      </c>
      <c r="AA76" s="9" t="s">
        <v>91</v>
      </c>
      <c r="AC76" s="61">
        <f t="shared" si="4"/>
        <v>1</v>
      </c>
      <c r="AD76" s="1">
        <f t="shared" si="5"/>
        <v>9.7531498248998854E-3</v>
      </c>
    </row>
    <row r="77" spans="2:30" x14ac:dyDescent="0.4">
      <c r="B77" s="14" t="s">
        <v>33</v>
      </c>
      <c r="C77" s="142">
        <v>9</v>
      </c>
      <c r="D77" s="142">
        <v>3</v>
      </c>
      <c r="E77" s="142">
        <v>7</v>
      </c>
      <c r="F77" s="142">
        <v>9</v>
      </c>
      <c r="G77" s="142">
        <v>7</v>
      </c>
      <c r="H77" s="142">
        <v>9</v>
      </c>
      <c r="I77" s="142">
        <v>7</v>
      </c>
      <c r="J77" s="142">
        <v>9</v>
      </c>
      <c r="K77" s="142">
        <v>7</v>
      </c>
      <c r="L77" s="142">
        <v>9</v>
      </c>
      <c r="M77" s="142">
        <v>7</v>
      </c>
      <c r="N77" s="142">
        <v>1</v>
      </c>
      <c r="O77" s="5" t="s">
        <v>93</v>
      </c>
      <c r="P77" s="142">
        <v>9</v>
      </c>
      <c r="Q77" s="142">
        <v>9</v>
      </c>
      <c r="R77" s="5" t="s">
        <v>93</v>
      </c>
      <c r="S77" s="142">
        <v>9</v>
      </c>
      <c r="T77" s="142">
        <v>9</v>
      </c>
      <c r="U77" s="142">
        <v>1</v>
      </c>
      <c r="V77" s="142">
        <v>7</v>
      </c>
      <c r="W77" s="142">
        <v>9</v>
      </c>
      <c r="X77" s="142">
        <v>7</v>
      </c>
      <c r="Y77" s="142">
        <v>7</v>
      </c>
      <c r="Z77" s="142">
        <v>1</v>
      </c>
      <c r="AA77" s="145">
        <v>5</v>
      </c>
      <c r="AC77" s="61">
        <f t="shared" si="4"/>
        <v>5.7539965148111909</v>
      </c>
      <c r="AD77" s="1">
        <f t="shared" si="5"/>
        <v>5.6119590100905316E-2</v>
      </c>
    </row>
    <row r="78" spans="2:30" x14ac:dyDescent="0.4">
      <c r="B78" s="15" t="s">
        <v>34</v>
      </c>
      <c r="C78" s="143">
        <v>9</v>
      </c>
      <c r="D78" s="6" t="s">
        <v>90</v>
      </c>
      <c r="E78" s="143">
        <v>3</v>
      </c>
      <c r="F78" s="143">
        <v>7</v>
      </c>
      <c r="G78" s="6" t="s">
        <v>92</v>
      </c>
      <c r="H78" s="143">
        <v>7</v>
      </c>
      <c r="I78" s="143">
        <v>1</v>
      </c>
      <c r="J78" s="143">
        <v>5</v>
      </c>
      <c r="K78" s="143">
        <v>1</v>
      </c>
      <c r="L78" s="143">
        <v>7</v>
      </c>
      <c r="M78" s="6" t="s">
        <v>93</v>
      </c>
      <c r="N78" s="6" t="s">
        <v>90</v>
      </c>
      <c r="O78" s="6" t="s">
        <v>90</v>
      </c>
      <c r="P78" s="143">
        <v>7</v>
      </c>
      <c r="Q78" s="143">
        <v>7</v>
      </c>
      <c r="R78" s="6" t="s">
        <v>90</v>
      </c>
      <c r="S78" s="143">
        <v>9</v>
      </c>
      <c r="T78" s="143">
        <v>9</v>
      </c>
      <c r="U78" s="6" t="s">
        <v>90</v>
      </c>
      <c r="V78" s="143">
        <v>1</v>
      </c>
      <c r="W78" s="143">
        <v>9</v>
      </c>
      <c r="X78" s="143">
        <v>1</v>
      </c>
      <c r="Y78" s="6" t="s">
        <v>93</v>
      </c>
      <c r="Z78" s="6" t="s">
        <v>90</v>
      </c>
      <c r="AA78" s="9" t="s">
        <v>92</v>
      </c>
      <c r="AC78" s="61">
        <f t="shared" si="4"/>
        <v>4.116897930928987</v>
      </c>
      <c r="AD78" s="1">
        <f t="shared" si="5"/>
        <v>4.0152722334170748E-2</v>
      </c>
    </row>
    <row r="79" spans="2:30" x14ac:dyDescent="0.4">
      <c r="B79" s="14" t="s">
        <v>35</v>
      </c>
      <c r="C79" s="142">
        <v>3</v>
      </c>
      <c r="D79" s="5" t="s">
        <v>91</v>
      </c>
      <c r="E79" s="5" t="s">
        <v>90</v>
      </c>
      <c r="F79" s="5" t="s">
        <v>90</v>
      </c>
      <c r="G79" s="5" t="s">
        <v>91</v>
      </c>
      <c r="H79" s="5" t="s">
        <v>93</v>
      </c>
      <c r="I79" s="5" t="s">
        <v>91</v>
      </c>
      <c r="J79" s="5" t="s">
        <v>90</v>
      </c>
      <c r="K79" s="5" t="s">
        <v>91</v>
      </c>
      <c r="L79" s="5" t="s">
        <v>90</v>
      </c>
      <c r="M79" s="5" t="s">
        <v>91</v>
      </c>
      <c r="N79" s="5" t="s">
        <v>91</v>
      </c>
      <c r="O79" s="5" t="s">
        <v>91</v>
      </c>
      <c r="P79" s="5" t="s">
        <v>92</v>
      </c>
      <c r="Q79" s="5" t="s">
        <v>92</v>
      </c>
      <c r="R79" s="5" t="s">
        <v>91</v>
      </c>
      <c r="S79" s="142">
        <v>5</v>
      </c>
      <c r="T79" s="142">
        <v>5</v>
      </c>
      <c r="U79" s="5" t="s">
        <v>91</v>
      </c>
      <c r="V79" s="5" t="s">
        <v>91</v>
      </c>
      <c r="W79" s="142">
        <v>1</v>
      </c>
      <c r="X79" s="5" t="s">
        <v>91</v>
      </c>
      <c r="Y79" s="5" t="s">
        <v>91</v>
      </c>
      <c r="Z79" s="5" t="s">
        <v>91</v>
      </c>
      <c r="AA79" s="8" t="s">
        <v>91</v>
      </c>
      <c r="AC79" s="61">
        <f t="shared" si="4"/>
        <v>2.942830956382712</v>
      </c>
      <c r="AD79" s="1">
        <f t="shared" si="5"/>
        <v>2.8701871226954008E-2</v>
      </c>
    </row>
    <row r="80" spans="2:30" x14ac:dyDescent="0.4">
      <c r="B80" s="15" t="s">
        <v>36</v>
      </c>
      <c r="C80" s="143">
        <v>9</v>
      </c>
      <c r="D80" s="6" t="s">
        <v>90</v>
      </c>
      <c r="E80" s="143">
        <v>3</v>
      </c>
      <c r="F80" s="143">
        <v>7</v>
      </c>
      <c r="G80" s="6" t="s">
        <v>93</v>
      </c>
      <c r="H80" s="143">
        <v>7</v>
      </c>
      <c r="I80" s="143">
        <v>1</v>
      </c>
      <c r="J80" s="143">
        <v>5</v>
      </c>
      <c r="K80" s="143">
        <v>1</v>
      </c>
      <c r="L80" s="143">
        <v>7</v>
      </c>
      <c r="M80" s="6" t="s">
        <v>93</v>
      </c>
      <c r="N80" s="6" t="s">
        <v>90</v>
      </c>
      <c r="O80" s="6" t="s">
        <v>90</v>
      </c>
      <c r="P80" s="143">
        <v>7</v>
      </c>
      <c r="Q80" s="143">
        <v>7</v>
      </c>
      <c r="R80" s="6" t="s">
        <v>90</v>
      </c>
      <c r="S80" s="143">
        <v>9</v>
      </c>
      <c r="T80" s="143">
        <v>9</v>
      </c>
      <c r="U80" s="6" t="s">
        <v>90</v>
      </c>
      <c r="V80" s="143">
        <v>1</v>
      </c>
      <c r="W80" s="143">
        <v>9</v>
      </c>
      <c r="X80" s="143">
        <v>1</v>
      </c>
      <c r="Y80" s="6" t="s">
        <v>93</v>
      </c>
      <c r="Z80" s="6" t="s">
        <v>90</v>
      </c>
      <c r="AA80" s="9" t="s">
        <v>92</v>
      </c>
      <c r="AC80" s="61">
        <f t="shared" si="4"/>
        <v>4.116897930928987</v>
      </c>
      <c r="AD80" s="1">
        <f t="shared" si="5"/>
        <v>4.0152722334170748E-2</v>
      </c>
    </row>
    <row r="81" spans="2:30" x14ac:dyDescent="0.4">
      <c r="B81" s="14" t="s">
        <v>37</v>
      </c>
      <c r="C81" s="142">
        <v>9</v>
      </c>
      <c r="D81" s="5" t="s">
        <v>92</v>
      </c>
      <c r="E81" s="142">
        <v>5</v>
      </c>
      <c r="F81" s="142">
        <v>7</v>
      </c>
      <c r="G81" s="142">
        <v>1</v>
      </c>
      <c r="H81" s="142">
        <v>9</v>
      </c>
      <c r="I81" s="142">
        <v>1</v>
      </c>
      <c r="J81" s="142">
        <v>7</v>
      </c>
      <c r="K81" s="142">
        <v>3</v>
      </c>
      <c r="L81" s="142">
        <v>7</v>
      </c>
      <c r="M81" s="142">
        <v>1</v>
      </c>
      <c r="N81" s="5" t="s">
        <v>90</v>
      </c>
      <c r="O81" s="5" t="s">
        <v>90</v>
      </c>
      <c r="P81" s="142">
        <v>9</v>
      </c>
      <c r="Q81" s="142">
        <v>9</v>
      </c>
      <c r="R81" s="5" t="s">
        <v>90</v>
      </c>
      <c r="S81" s="142">
        <v>9</v>
      </c>
      <c r="T81" s="142">
        <v>9</v>
      </c>
      <c r="U81" s="5" t="s">
        <v>90</v>
      </c>
      <c r="V81" s="142">
        <v>3</v>
      </c>
      <c r="W81" s="142">
        <v>9</v>
      </c>
      <c r="X81" s="142">
        <v>3</v>
      </c>
      <c r="Y81" s="142">
        <v>1</v>
      </c>
      <c r="Z81" s="5" t="s">
        <v>90</v>
      </c>
      <c r="AA81" s="145">
        <v>1</v>
      </c>
      <c r="AC81" s="61">
        <f t="shared" si="4"/>
        <v>3.95478057514871</v>
      </c>
      <c r="AD81" s="1">
        <f t="shared" si="5"/>
        <v>3.8571567474029109E-2</v>
      </c>
    </row>
    <row r="82" spans="2:30" x14ac:dyDescent="0.4">
      <c r="B82" s="15" t="s">
        <v>38</v>
      </c>
      <c r="C82" s="143">
        <v>9</v>
      </c>
      <c r="D82" s="143">
        <v>3</v>
      </c>
      <c r="E82" s="143">
        <v>7</v>
      </c>
      <c r="F82" s="143">
        <v>9</v>
      </c>
      <c r="G82" s="143">
        <v>7</v>
      </c>
      <c r="H82" s="143">
        <v>9</v>
      </c>
      <c r="I82" s="143">
        <v>7</v>
      </c>
      <c r="J82" s="143">
        <v>9</v>
      </c>
      <c r="K82" s="143">
        <v>7</v>
      </c>
      <c r="L82" s="143">
        <v>9</v>
      </c>
      <c r="M82" s="143">
        <v>7</v>
      </c>
      <c r="N82" s="143">
        <v>1</v>
      </c>
      <c r="O82" s="6" t="s">
        <v>93</v>
      </c>
      <c r="P82" s="143">
        <v>9</v>
      </c>
      <c r="Q82" s="143">
        <v>9</v>
      </c>
      <c r="R82" s="6" t="s">
        <v>93</v>
      </c>
      <c r="S82" s="143">
        <v>9</v>
      </c>
      <c r="T82" s="143">
        <v>9</v>
      </c>
      <c r="U82" s="143">
        <v>1</v>
      </c>
      <c r="V82" s="143">
        <v>7</v>
      </c>
      <c r="W82" s="143">
        <v>9</v>
      </c>
      <c r="X82" s="143">
        <v>7</v>
      </c>
      <c r="Y82" s="143">
        <v>7</v>
      </c>
      <c r="Z82" s="143">
        <v>1</v>
      </c>
      <c r="AA82" s="144">
        <v>7</v>
      </c>
      <c r="AC82" s="61">
        <f t="shared" si="4"/>
        <v>5.8387917721768874</v>
      </c>
      <c r="AD82" s="1">
        <f t="shared" si="5"/>
        <v>5.69466109504339E-2</v>
      </c>
    </row>
    <row r="83" spans="2:30" x14ac:dyDescent="0.4">
      <c r="B83" s="16" t="s">
        <v>39</v>
      </c>
      <c r="C83" s="146">
        <v>9</v>
      </c>
      <c r="D83" s="7" t="s">
        <v>92</v>
      </c>
      <c r="E83" s="146">
        <v>5</v>
      </c>
      <c r="F83" s="146">
        <v>7</v>
      </c>
      <c r="G83" s="146">
        <v>1</v>
      </c>
      <c r="H83" s="146">
        <v>9</v>
      </c>
      <c r="I83" s="146">
        <v>3</v>
      </c>
      <c r="J83" s="146">
        <v>7</v>
      </c>
      <c r="K83" s="146">
        <v>5</v>
      </c>
      <c r="L83" s="146">
        <v>7</v>
      </c>
      <c r="M83" s="146">
        <v>1</v>
      </c>
      <c r="N83" s="7" t="s">
        <v>90</v>
      </c>
      <c r="O83" s="7" t="s">
        <v>90</v>
      </c>
      <c r="P83" s="146">
        <v>9</v>
      </c>
      <c r="Q83" s="146">
        <v>9</v>
      </c>
      <c r="R83" s="7" t="s">
        <v>90</v>
      </c>
      <c r="S83" s="146">
        <v>9</v>
      </c>
      <c r="T83" s="146">
        <v>9</v>
      </c>
      <c r="U83" s="7" t="s">
        <v>92</v>
      </c>
      <c r="V83" s="146">
        <v>5</v>
      </c>
      <c r="W83" s="146">
        <v>9</v>
      </c>
      <c r="X83" s="146">
        <v>5</v>
      </c>
      <c r="Y83" s="146">
        <v>1</v>
      </c>
      <c r="Z83" s="7" t="s">
        <v>92</v>
      </c>
      <c r="AA83" s="147">
        <v>1</v>
      </c>
      <c r="AC83" s="61">
        <f t="shared" si="4"/>
        <v>4.5421637532729724</v>
      </c>
      <c r="AD83" s="1">
        <f t="shared" si="5"/>
        <v>4.4300403614900896E-2</v>
      </c>
    </row>
    <row r="84" spans="2:30" x14ac:dyDescent="0.4">
      <c r="AC84" s="61">
        <f>SUM(AC59:AC83)</f>
        <v>102.53097901223566</v>
      </c>
      <c r="AD84" s="1">
        <f>$AC84/$AC$84</f>
        <v>1</v>
      </c>
    </row>
    <row r="85" spans="2:30" x14ac:dyDescent="0.4">
      <c r="AB85" t="s">
        <v>12</v>
      </c>
    </row>
    <row r="86" spans="2:30" ht="19.5" x14ac:dyDescent="0.4">
      <c r="B86" s="18" t="s">
        <v>88</v>
      </c>
      <c r="C86" s="19" t="s">
        <v>18</v>
      </c>
      <c r="D86" s="19" t="s">
        <v>19</v>
      </c>
      <c r="E86" s="19" t="s">
        <v>42</v>
      </c>
      <c r="F86" s="19" t="s">
        <v>43</v>
      </c>
      <c r="G86" s="19" t="s">
        <v>8</v>
      </c>
      <c r="H86" s="19" t="s">
        <v>41</v>
      </c>
      <c r="I86" s="19" t="s">
        <v>44</v>
      </c>
      <c r="J86" s="19" t="s">
        <v>45</v>
      </c>
      <c r="K86" s="19" t="s">
        <v>46</v>
      </c>
      <c r="L86" s="19" t="s">
        <v>47</v>
      </c>
      <c r="M86" s="19" t="s">
        <v>48</v>
      </c>
      <c r="N86" s="19" t="s">
        <v>49</v>
      </c>
      <c r="O86" s="19" t="s">
        <v>50</v>
      </c>
      <c r="P86" s="19" t="s">
        <v>51</v>
      </c>
      <c r="Q86" s="19" t="s">
        <v>40</v>
      </c>
      <c r="R86" s="19" t="s">
        <v>52</v>
      </c>
      <c r="S86" s="19" t="s">
        <v>53</v>
      </c>
      <c r="T86" s="19" t="s">
        <v>32</v>
      </c>
      <c r="U86" s="19" t="s">
        <v>54</v>
      </c>
      <c r="V86" s="19" t="s">
        <v>55</v>
      </c>
      <c r="W86" s="19" t="s">
        <v>35</v>
      </c>
      <c r="X86" s="19" t="s">
        <v>56</v>
      </c>
      <c r="Y86" s="19" t="s">
        <v>57</v>
      </c>
      <c r="Z86" s="19" t="s">
        <v>58</v>
      </c>
      <c r="AA86" s="20" t="s">
        <v>39</v>
      </c>
      <c r="AC86" s="65" t="s">
        <v>2</v>
      </c>
      <c r="AD86" s="27" t="s">
        <v>3</v>
      </c>
    </row>
    <row r="87" spans="2:30" x14ac:dyDescent="0.4">
      <c r="B87" s="21" t="s">
        <v>18</v>
      </c>
      <c r="C87" s="148">
        <v>1</v>
      </c>
      <c r="D87" s="148">
        <v>5</v>
      </c>
      <c r="E87" s="148">
        <v>1</v>
      </c>
      <c r="F87" s="148">
        <v>7</v>
      </c>
      <c r="G87" s="148">
        <v>9</v>
      </c>
      <c r="H87" s="22" t="s">
        <v>92</v>
      </c>
      <c r="I87" s="148">
        <v>5</v>
      </c>
      <c r="J87" s="148">
        <v>5</v>
      </c>
      <c r="K87" s="148">
        <v>7</v>
      </c>
      <c r="L87" s="148">
        <v>7</v>
      </c>
      <c r="M87" s="148">
        <v>9</v>
      </c>
      <c r="N87" s="148">
        <v>9</v>
      </c>
      <c r="O87" s="148">
        <v>9</v>
      </c>
      <c r="P87" s="148">
        <v>7</v>
      </c>
      <c r="Q87" s="148">
        <v>9</v>
      </c>
      <c r="R87" s="148">
        <v>9</v>
      </c>
      <c r="S87" s="148">
        <v>7</v>
      </c>
      <c r="T87" s="148">
        <v>7</v>
      </c>
      <c r="U87" s="148">
        <v>7</v>
      </c>
      <c r="V87" s="148">
        <v>7</v>
      </c>
      <c r="W87" s="148">
        <v>9</v>
      </c>
      <c r="X87" s="148">
        <v>9</v>
      </c>
      <c r="Y87" s="148">
        <v>9</v>
      </c>
      <c r="Z87" s="148">
        <v>9</v>
      </c>
      <c r="AA87" s="149">
        <v>9</v>
      </c>
      <c r="AC87" s="61">
        <f t="shared" ref="AC87:AC111" si="6">GEOMEAN($C87:$AA87)</f>
        <v>6.4037113454627486</v>
      </c>
      <c r="AD87" s="1">
        <f t="shared" ref="AD87:AD112" si="7">$AC87/$AC$112</f>
        <v>8.6902909565851519E-2</v>
      </c>
    </row>
    <row r="88" spans="2:30" x14ac:dyDescent="0.4">
      <c r="B88" s="23" t="s">
        <v>19</v>
      </c>
      <c r="C88" s="24" t="s">
        <v>92</v>
      </c>
      <c r="D88" s="150">
        <v>1</v>
      </c>
      <c r="E88" s="24" t="s">
        <v>92</v>
      </c>
      <c r="F88" s="150">
        <v>5</v>
      </c>
      <c r="G88" s="150">
        <v>7</v>
      </c>
      <c r="H88" s="24" t="s">
        <v>90</v>
      </c>
      <c r="I88" s="150">
        <v>1</v>
      </c>
      <c r="J88" s="150">
        <v>1</v>
      </c>
      <c r="K88" s="150">
        <v>5</v>
      </c>
      <c r="L88" s="150">
        <v>5</v>
      </c>
      <c r="M88" s="150">
        <v>7</v>
      </c>
      <c r="N88" s="150">
        <v>7</v>
      </c>
      <c r="O88" s="150">
        <v>7</v>
      </c>
      <c r="P88" s="150">
        <v>5</v>
      </c>
      <c r="Q88" s="150">
        <v>7</v>
      </c>
      <c r="R88" s="150">
        <v>7</v>
      </c>
      <c r="S88" s="150">
        <v>5</v>
      </c>
      <c r="T88" s="150">
        <v>5</v>
      </c>
      <c r="U88" s="150">
        <v>5</v>
      </c>
      <c r="V88" s="150">
        <v>5</v>
      </c>
      <c r="W88" s="150">
        <v>7</v>
      </c>
      <c r="X88" s="150">
        <v>7</v>
      </c>
      <c r="Y88" s="150">
        <v>7</v>
      </c>
      <c r="Z88" s="150">
        <v>7</v>
      </c>
      <c r="AA88" s="151">
        <v>7</v>
      </c>
      <c r="AC88" s="61">
        <f t="shared" si="6"/>
        <v>4.7502878893953211</v>
      </c>
      <c r="AD88" s="1">
        <f t="shared" si="7"/>
        <v>6.4464779343368472E-2</v>
      </c>
    </row>
    <row r="89" spans="2:30" x14ac:dyDescent="0.4">
      <c r="B89" s="21" t="s">
        <v>42</v>
      </c>
      <c r="C89" s="148">
        <v>1</v>
      </c>
      <c r="D89" s="148">
        <v>5</v>
      </c>
      <c r="E89" s="148">
        <v>1</v>
      </c>
      <c r="F89" s="148">
        <v>7</v>
      </c>
      <c r="G89" s="148">
        <v>9</v>
      </c>
      <c r="H89" s="22" t="s">
        <v>92</v>
      </c>
      <c r="I89" s="148">
        <v>5</v>
      </c>
      <c r="J89" s="148">
        <v>5</v>
      </c>
      <c r="K89" s="148">
        <v>7</v>
      </c>
      <c r="L89" s="148">
        <v>7</v>
      </c>
      <c r="M89" s="148">
        <v>9</v>
      </c>
      <c r="N89" s="148">
        <v>9</v>
      </c>
      <c r="O89" s="148">
        <v>9</v>
      </c>
      <c r="P89" s="148">
        <v>7</v>
      </c>
      <c r="Q89" s="148">
        <v>9</v>
      </c>
      <c r="R89" s="148">
        <v>9</v>
      </c>
      <c r="S89" s="148">
        <v>7</v>
      </c>
      <c r="T89" s="148">
        <v>7</v>
      </c>
      <c r="U89" s="148">
        <v>7</v>
      </c>
      <c r="V89" s="148">
        <v>7</v>
      </c>
      <c r="W89" s="148">
        <v>9</v>
      </c>
      <c r="X89" s="148">
        <v>9</v>
      </c>
      <c r="Y89" s="148">
        <v>9</v>
      </c>
      <c r="Z89" s="148">
        <v>9</v>
      </c>
      <c r="AA89" s="149">
        <v>9</v>
      </c>
      <c r="AC89" s="61">
        <f t="shared" si="6"/>
        <v>6.4037113454627486</v>
      </c>
      <c r="AD89" s="1">
        <f t="shared" si="7"/>
        <v>8.6902909565851519E-2</v>
      </c>
    </row>
    <row r="90" spans="2:30" x14ac:dyDescent="0.4">
      <c r="B90" s="23" t="s">
        <v>20</v>
      </c>
      <c r="C90" s="24" t="s">
        <v>90</v>
      </c>
      <c r="D90" s="24" t="s">
        <v>92</v>
      </c>
      <c r="E90" s="24" t="s">
        <v>90</v>
      </c>
      <c r="F90" s="150">
        <v>1</v>
      </c>
      <c r="G90" s="150">
        <v>7</v>
      </c>
      <c r="H90" s="24" t="s">
        <v>90</v>
      </c>
      <c r="I90" s="24" t="s">
        <v>92</v>
      </c>
      <c r="J90" s="24" t="s">
        <v>92</v>
      </c>
      <c r="K90" s="150">
        <v>1</v>
      </c>
      <c r="L90" s="150">
        <v>1</v>
      </c>
      <c r="M90" s="150">
        <v>7</v>
      </c>
      <c r="N90" s="150">
        <v>7</v>
      </c>
      <c r="O90" s="150">
        <v>7</v>
      </c>
      <c r="P90" s="150">
        <v>1</v>
      </c>
      <c r="Q90" s="150">
        <v>7</v>
      </c>
      <c r="R90" s="150">
        <v>7</v>
      </c>
      <c r="S90" s="150">
        <v>1</v>
      </c>
      <c r="T90" s="150">
        <v>1</v>
      </c>
      <c r="U90" s="150">
        <v>1</v>
      </c>
      <c r="V90" s="150">
        <v>1</v>
      </c>
      <c r="W90" s="150">
        <v>7</v>
      </c>
      <c r="X90" s="150">
        <v>7</v>
      </c>
      <c r="Y90" s="150">
        <v>7</v>
      </c>
      <c r="Z90" s="150">
        <v>7</v>
      </c>
      <c r="AA90" s="151">
        <v>7</v>
      </c>
      <c r="AC90" s="61">
        <f t="shared" si="6"/>
        <v>3.0850860807899299</v>
      </c>
      <c r="AD90" s="1">
        <f t="shared" si="7"/>
        <v>4.1866808514364848E-2</v>
      </c>
    </row>
    <row r="91" spans="2:30" x14ac:dyDescent="0.4">
      <c r="B91" s="21" t="s">
        <v>21</v>
      </c>
      <c r="C91" s="22" t="s">
        <v>91</v>
      </c>
      <c r="D91" s="22" t="s">
        <v>90</v>
      </c>
      <c r="E91" s="22" t="s">
        <v>91</v>
      </c>
      <c r="F91" s="22" t="s">
        <v>92</v>
      </c>
      <c r="G91" s="148">
        <v>1</v>
      </c>
      <c r="H91" s="22" t="s">
        <v>91</v>
      </c>
      <c r="I91" s="22" t="s">
        <v>90</v>
      </c>
      <c r="J91" s="22" t="s">
        <v>90</v>
      </c>
      <c r="K91" s="22" t="s">
        <v>92</v>
      </c>
      <c r="L91" s="22" t="s">
        <v>92</v>
      </c>
      <c r="M91" s="148">
        <v>1</v>
      </c>
      <c r="N91" s="148">
        <v>1</v>
      </c>
      <c r="O91" s="148">
        <v>1</v>
      </c>
      <c r="P91" s="22" t="s">
        <v>92</v>
      </c>
      <c r="Q91" s="148">
        <v>1</v>
      </c>
      <c r="R91" s="148">
        <v>1</v>
      </c>
      <c r="S91" s="22" t="s">
        <v>92</v>
      </c>
      <c r="T91" s="22" t="s">
        <v>92</v>
      </c>
      <c r="U91" s="22" t="s">
        <v>92</v>
      </c>
      <c r="V91" s="22" t="s">
        <v>92</v>
      </c>
      <c r="W91" s="148">
        <v>1</v>
      </c>
      <c r="X91" s="148">
        <v>1</v>
      </c>
      <c r="Y91" s="148">
        <v>1</v>
      </c>
      <c r="Z91" s="148">
        <v>1</v>
      </c>
      <c r="AA91" s="149">
        <v>1</v>
      </c>
      <c r="AC91" s="61">
        <f t="shared" si="6"/>
        <v>1</v>
      </c>
      <c r="AD91" s="1">
        <f t="shared" si="7"/>
        <v>1.3570709995762886E-2</v>
      </c>
    </row>
    <row r="92" spans="2:30" x14ac:dyDescent="0.4">
      <c r="B92" s="23" t="s">
        <v>41</v>
      </c>
      <c r="C92" s="150">
        <v>5</v>
      </c>
      <c r="D92" s="150">
        <v>7</v>
      </c>
      <c r="E92" s="150">
        <v>5</v>
      </c>
      <c r="F92" s="150">
        <v>9</v>
      </c>
      <c r="G92" s="150">
        <v>9</v>
      </c>
      <c r="H92" s="150">
        <v>1</v>
      </c>
      <c r="I92" s="150">
        <v>7</v>
      </c>
      <c r="J92" s="150">
        <v>7</v>
      </c>
      <c r="K92" s="150">
        <v>9</v>
      </c>
      <c r="L92" s="150">
        <v>9</v>
      </c>
      <c r="M92" s="150">
        <v>9</v>
      </c>
      <c r="N92" s="150">
        <v>9</v>
      </c>
      <c r="O92" s="150">
        <v>9</v>
      </c>
      <c r="P92" s="150">
        <v>9</v>
      </c>
      <c r="Q92" s="150">
        <v>9</v>
      </c>
      <c r="R92" s="150">
        <v>9</v>
      </c>
      <c r="S92" s="150">
        <v>9</v>
      </c>
      <c r="T92" s="150">
        <v>9</v>
      </c>
      <c r="U92" s="150">
        <v>9</v>
      </c>
      <c r="V92" s="150">
        <v>9</v>
      </c>
      <c r="W92" s="150">
        <v>9</v>
      </c>
      <c r="X92" s="150">
        <v>9</v>
      </c>
      <c r="Y92" s="150">
        <v>9</v>
      </c>
      <c r="Z92" s="150">
        <v>9</v>
      </c>
      <c r="AA92" s="151">
        <v>9</v>
      </c>
      <c r="AC92" s="61">
        <f t="shared" si="6"/>
        <v>7.6305118708398902</v>
      </c>
      <c r="AD92" s="1">
        <f t="shared" si="7"/>
        <v>0.10355146371839426</v>
      </c>
    </row>
    <row r="93" spans="2:30" x14ac:dyDescent="0.4">
      <c r="B93" s="21" t="s">
        <v>22</v>
      </c>
      <c r="C93" s="22" t="s">
        <v>92</v>
      </c>
      <c r="D93" s="148">
        <v>1</v>
      </c>
      <c r="E93" s="22" t="s">
        <v>92</v>
      </c>
      <c r="F93" s="148">
        <v>5</v>
      </c>
      <c r="G93" s="148">
        <v>7</v>
      </c>
      <c r="H93" s="22" t="s">
        <v>90</v>
      </c>
      <c r="I93" s="148">
        <v>1</v>
      </c>
      <c r="J93" s="148">
        <v>1</v>
      </c>
      <c r="K93" s="148">
        <v>5</v>
      </c>
      <c r="L93" s="148">
        <v>5</v>
      </c>
      <c r="M93" s="148">
        <v>7</v>
      </c>
      <c r="N93" s="148">
        <v>7</v>
      </c>
      <c r="O93" s="148">
        <v>7</v>
      </c>
      <c r="P93" s="148">
        <v>5</v>
      </c>
      <c r="Q93" s="148">
        <v>7</v>
      </c>
      <c r="R93" s="148">
        <v>7</v>
      </c>
      <c r="S93" s="148">
        <v>5</v>
      </c>
      <c r="T93" s="148">
        <v>5</v>
      </c>
      <c r="U93" s="148">
        <v>5</v>
      </c>
      <c r="V93" s="148">
        <v>5</v>
      </c>
      <c r="W93" s="148">
        <v>7</v>
      </c>
      <c r="X93" s="148">
        <v>7</v>
      </c>
      <c r="Y93" s="148">
        <v>7</v>
      </c>
      <c r="Z93" s="148">
        <v>7</v>
      </c>
      <c r="AA93" s="149">
        <v>7</v>
      </c>
      <c r="AC93" s="61">
        <f t="shared" si="6"/>
        <v>4.7502878893953211</v>
      </c>
      <c r="AD93" s="1">
        <f t="shared" si="7"/>
        <v>6.4464779343368472E-2</v>
      </c>
    </row>
    <row r="94" spans="2:30" x14ac:dyDescent="0.4">
      <c r="B94" s="23" t="s">
        <v>23</v>
      </c>
      <c r="C94" s="24" t="s">
        <v>92</v>
      </c>
      <c r="D94" s="150">
        <v>1</v>
      </c>
      <c r="E94" s="24" t="s">
        <v>92</v>
      </c>
      <c r="F94" s="150">
        <v>5</v>
      </c>
      <c r="G94" s="150">
        <v>7</v>
      </c>
      <c r="H94" s="24" t="s">
        <v>90</v>
      </c>
      <c r="I94" s="150">
        <v>1</v>
      </c>
      <c r="J94" s="150">
        <v>1</v>
      </c>
      <c r="K94" s="150">
        <v>5</v>
      </c>
      <c r="L94" s="150">
        <v>5</v>
      </c>
      <c r="M94" s="150">
        <v>7</v>
      </c>
      <c r="N94" s="150">
        <v>7</v>
      </c>
      <c r="O94" s="150">
        <v>7</v>
      </c>
      <c r="P94" s="150">
        <v>5</v>
      </c>
      <c r="Q94" s="150">
        <v>7</v>
      </c>
      <c r="R94" s="150">
        <v>7</v>
      </c>
      <c r="S94" s="150">
        <v>5</v>
      </c>
      <c r="T94" s="150">
        <v>5</v>
      </c>
      <c r="U94" s="150">
        <v>5</v>
      </c>
      <c r="V94" s="150">
        <v>5</v>
      </c>
      <c r="W94" s="150">
        <v>7</v>
      </c>
      <c r="X94" s="150">
        <v>7</v>
      </c>
      <c r="Y94" s="150">
        <v>7</v>
      </c>
      <c r="Z94" s="150">
        <v>7</v>
      </c>
      <c r="AA94" s="151">
        <v>7</v>
      </c>
      <c r="AC94" s="61">
        <f t="shared" si="6"/>
        <v>4.7502878893953211</v>
      </c>
      <c r="AD94" s="1">
        <f t="shared" si="7"/>
        <v>6.4464779343368472E-2</v>
      </c>
    </row>
    <row r="95" spans="2:30" x14ac:dyDescent="0.4">
      <c r="B95" s="21" t="s">
        <v>24</v>
      </c>
      <c r="C95" s="22" t="s">
        <v>90</v>
      </c>
      <c r="D95" s="22" t="s">
        <v>92</v>
      </c>
      <c r="E95" s="22" t="s">
        <v>90</v>
      </c>
      <c r="F95" s="148">
        <v>1</v>
      </c>
      <c r="G95" s="148">
        <v>7</v>
      </c>
      <c r="H95" s="22" t="s">
        <v>90</v>
      </c>
      <c r="I95" s="22" t="s">
        <v>92</v>
      </c>
      <c r="J95" s="22" t="s">
        <v>92</v>
      </c>
      <c r="K95" s="148">
        <v>1</v>
      </c>
      <c r="L95" s="148">
        <v>1</v>
      </c>
      <c r="M95" s="148">
        <v>7</v>
      </c>
      <c r="N95" s="148">
        <v>7</v>
      </c>
      <c r="O95" s="148">
        <v>7</v>
      </c>
      <c r="P95" s="148">
        <v>1</v>
      </c>
      <c r="Q95" s="148">
        <v>7</v>
      </c>
      <c r="R95" s="148">
        <v>7</v>
      </c>
      <c r="S95" s="148">
        <v>1</v>
      </c>
      <c r="T95" s="148">
        <v>1</v>
      </c>
      <c r="U95" s="148">
        <v>1</v>
      </c>
      <c r="V95" s="148">
        <v>1</v>
      </c>
      <c r="W95" s="148">
        <v>7</v>
      </c>
      <c r="X95" s="148">
        <v>7</v>
      </c>
      <c r="Y95" s="148">
        <v>7</v>
      </c>
      <c r="Z95" s="148">
        <v>7</v>
      </c>
      <c r="AA95" s="149">
        <v>7</v>
      </c>
      <c r="AC95" s="61">
        <f t="shared" si="6"/>
        <v>3.0850860807899299</v>
      </c>
      <c r="AD95" s="1">
        <f t="shared" si="7"/>
        <v>4.1866808514364848E-2</v>
      </c>
    </row>
    <row r="96" spans="2:30" x14ac:dyDescent="0.4">
      <c r="B96" s="23" t="s">
        <v>25</v>
      </c>
      <c r="C96" s="24" t="s">
        <v>90</v>
      </c>
      <c r="D96" s="24" t="s">
        <v>92</v>
      </c>
      <c r="E96" s="24" t="s">
        <v>90</v>
      </c>
      <c r="F96" s="150">
        <v>1</v>
      </c>
      <c r="G96" s="150">
        <v>7</v>
      </c>
      <c r="H96" s="24" t="s">
        <v>90</v>
      </c>
      <c r="I96" s="24" t="s">
        <v>92</v>
      </c>
      <c r="J96" s="24" t="s">
        <v>92</v>
      </c>
      <c r="K96" s="150">
        <v>1</v>
      </c>
      <c r="L96" s="150">
        <v>1</v>
      </c>
      <c r="M96" s="150">
        <v>7</v>
      </c>
      <c r="N96" s="150">
        <v>7</v>
      </c>
      <c r="O96" s="150">
        <v>7</v>
      </c>
      <c r="P96" s="150">
        <v>1</v>
      </c>
      <c r="Q96" s="150">
        <v>7</v>
      </c>
      <c r="R96" s="150">
        <v>7</v>
      </c>
      <c r="S96" s="150">
        <v>1</v>
      </c>
      <c r="T96" s="150">
        <v>1</v>
      </c>
      <c r="U96" s="150">
        <v>1</v>
      </c>
      <c r="V96" s="150">
        <v>1</v>
      </c>
      <c r="W96" s="150">
        <v>7</v>
      </c>
      <c r="X96" s="150">
        <v>7</v>
      </c>
      <c r="Y96" s="150">
        <v>7</v>
      </c>
      <c r="Z96" s="150">
        <v>7</v>
      </c>
      <c r="AA96" s="151">
        <v>7</v>
      </c>
      <c r="AC96" s="61">
        <f t="shared" si="6"/>
        <v>3.0850860807899299</v>
      </c>
      <c r="AD96" s="1">
        <f t="shared" si="7"/>
        <v>4.1866808514364848E-2</v>
      </c>
    </row>
    <row r="97" spans="2:30" x14ac:dyDescent="0.4">
      <c r="B97" s="21" t="s">
        <v>26</v>
      </c>
      <c r="C97" s="22" t="s">
        <v>91</v>
      </c>
      <c r="D97" s="22" t="s">
        <v>90</v>
      </c>
      <c r="E97" s="22" t="s">
        <v>91</v>
      </c>
      <c r="F97" s="22" t="s">
        <v>92</v>
      </c>
      <c r="G97" s="148">
        <v>1</v>
      </c>
      <c r="H97" s="22" t="s">
        <v>91</v>
      </c>
      <c r="I97" s="22" t="s">
        <v>90</v>
      </c>
      <c r="J97" s="22" t="s">
        <v>90</v>
      </c>
      <c r="K97" s="22" t="s">
        <v>92</v>
      </c>
      <c r="L97" s="22" t="s">
        <v>92</v>
      </c>
      <c r="M97" s="148">
        <v>1</v>
      </c>
      <c r="N97" s="148">
        <v>1</v>
      </c>
      <c r="O97" s="148">
        <v>1</v>
      </c>
      <c r="P97" s="22" t="s">
        <v>92</v>
      </c>
      <c r="Q97" s="148">
        <v>1</v>
      </c>
      <c r="R97" s="148">
        <v>1</v>
      </c>
      <c r="S97" s="22" t="s">
        <v>92</v>
      </c>
      <c r="T97" s="22" t="s">
        <v>92</v>
      </c>
      <c r="U97" s="22" t="s">
        <v>92</v>
      </c>
      <c r="V97" s="22" t="s">
        <v>92</v>
      </c>
      <c r="W97" s="148">
        <v>1</v>
      </c>
      <c r="X97" s="148">
        <v>1</v>
      </c>
      <c r="Y97" s="148">
        <v>1</v>
      </c>
      <c r="Z97" s="148">
        <v>1</v>
      </c>
      <c r="AA97" s="149">
        <v>1</v>
      </c>
      <c r="AC97" s="61">
        <f>GEOMEAN($C97:$AA97)</f>
        <v>1</v>
      </c>
      <c r="AD97" s="1">
        <f t="shared" si="7"/>
        <v>1.3570709995762886E-2</v>
      </c>
    </row>
    <row r="98" spans="2:30" x14ac:dyDescent="0.4">
      <c r="B98" s="23" t="s">
        <v>27</v>
      </c>
      <c r="C98" s="24" t="s">
        <v>91</v>
      </c>
      <c r="D98" s="24" t="s">
        <v>90</v>
      </c>
      <c r="E98" s="24" t="s">
        <v>91</v>
      </c>
      <c r="F98" s="24" t="s">
        <v>92</v>
      </c>
      <c r="G98" s="150">
        <v>1</v>
      </c>
      <c r="H98" s="24" t="s">
        <v>91</v>
      </c>
      <c r="I98" s="24" t="s">
        <v>90</v>
      </c>
      <c r="J98" s="24" t="s">
        <v>90</v>
      </c>
      <c r="K98" s="24" t="s">
        <v>92</v>
      </c>
      <c r="L98" s="24" t="s">
        <v>92</v>
      </c>
      <c r="M98" s="150">
        <v>1</v>
      </c>
      <c r="N98" s="150">
        <v>1</v>
      </c>
      <c r="O98" s="150">
        <v>1</v>
      </c>
      <c r="P98" s="24" t="s">
        <v>92</v>
      </c>
      <c r="Q98" s="150">
        <v>1</v>
      </c>
      <c r="R98" s="150">
        <v>1</v>
      </c>
      <c r="S98" s="24" t="s">
        <v>92</v>
      </c>
      <c r="T98" s="24" t="s">
        <v>92</v>
      </c>
      <c r="U98" s="24" t="s">
        <v>92</v>
      </c>
      <c r="V98" s="24" t="s">
        <v>92</v>
      </c>
      <c r="W98" s="150">
        <v>1</v>
      </c>
      <c r="X98" s="150">
        <v>1</v>
      </c>
      <c r="Y98" s="150">
        <v>1</v>
      </c>
      <c r="Z98" s="150">
        <v>1</v>
      </c>
      <c r="AA98" s="151">
        <v>1</v>
      </c>
      <c r="AC98" s="61">
        <f t="shared" si="6"/>
        <v>1</v>
      </c>
      <c r="AD98" s="1">
        <f t="shared" si="7"/>
        <v>1.3570709995762886E-2</v>
      </c>
    </row>
    <row r="99" spans="2:30" x14ac:dyDescent="0.4">
      <c r="B99" s="21" t="s">
        <v>28</v>
      </c>
      <c r="C99" s="22" t="s">
        <v>91</v>
      </c>
      <c r="D99" s="22" t="s">
        <v>90</v>
      </c>
      <c r="E99" s="22" t="s">
        <v>91</v>
      </c>
      <c r="F99" s="22" t="s">
        <v>92</v>
      </c>
      <c r="G99" s="148">
        <v>1</v>
      </c>
      <c r="H99" s="22" t="s">
        <v>91</v>
      </c>
      <c r="I99" s="22" t="s">
        <v>90</v>
      </c>
      <c r="J99" s="22" t="s">
        <v>90</v>
      </c>
      <c r="K99" s="22" t="s">
        <v>92</v>
      </c>
      <c r="L99" s="22" t="s">
        <v>92</v>
      </c>
      <c r="M99" s="148">
        <v>1</v>
      </c>
      <c r="N99" s="148">
        <v>1</v>
      </c>
      <c r="O99" s="148">
        <v>1</v>
      </c>
      <c r="P99" s="22" t="s">
        <v>92</v>
      </c>
      <c r="Q99" s="148">
        <v>1</v>
      </c>
      <c r="R99" s="148">
        <v>1</v>
      </c>
      <c r="S99" s="22" t="s">
        <v>92</v>
      </c>
      <c r="T99" s="22" t="s">
        <v>92</v>
      </c>
      <c r="U99" s="22" t="s">
        <v>92</v>
      </c>
      <c r="V99" s="22" t="s">
        <v>92</v>
      </c>
      <c r="W99" s="148">
        <v>1</v>
      </c>
      <c r="X99" s="148">
        <v>1</v>
      </c>
      <c r="Y99" s="148">
        <v>1</v>
      </c>
      <c r="Z99" s="148">
        <v>1</v>
      </c>
      <c r="AA99" s="149">
        <v>1</v>
      </c>
      <c r="AC99" s="61">
        <f>GEOMEAN($C99:$AA99)</f>
        <v>1</v>
      </c>
      <c r="AD99" s="1">
        <f t="shared" si="7"/>
        <v>1.3570709995762886E-2</v>
      </c>
    </row>
    <row r="100" spans="2:30" x14ac:dyDescent="0.4">
      <c r="B100" s="23" t="s">
        <v>29</v>
      </c>
      <c r="C100" s="24" t="s">
        <v>90</v>
      </c>
      <c r="D100" s="24" t="s">
        <v>92</v>
      </c>
      <c r="E100" s="24" t="s">
        <v>90</v>
      </c>
      <c r="F100" s="150">
        <v>1</v>
      </c>
      <c r="G100" s="150">
        <v>7</v>
      </c>
      <c r="H100" s="24" t="s">
        <v>90</v>
      </c>
      <c r="I100" s="24" t="s">
        <v>92</v>
      </c>
      <c r="J100" s="24" t="s">
        <v>92</v>
      </c>
      <c r="K100" s="150">
        <v>1</v>
      </c>
      <c r="L100" s="150">
        <v>1</v>
      </c>
      <c r="M100" s="150">
        <v>7</v>
      </c>
      <c r="N100" s="150">
        <v>7</v>
      </c>
      <c r="O100" s="150">
        <v>7</v>
      </c>
      <c r="P100" s="150">
        <v>1</v>
      </c>
      <c r="Q100" s="150">
        <v>7</v>
      </c>
      <c r="R100" s="150">
        <v>7</v>
      </c>
      <c r="S100" s="150">
        <v>1</v>
      </c>
      <c r="T100" s="150">
        <v>1</v>
      </c>
      <c r="U100" s="150">
        <v>1</v>
      </c>
      <c r="V100" s="150">
        <v>1</v>
      </c>
      <c r="W100" s="150">
        <v>7</v>
      </c>
      <c r="X100" s="150">
        <v>7</v>
      </c>
      <c r="Y100" s="150">
        <v>7</v>
      </c>
      <c r="Z100" s="150">
        <v>7</v>
      </c>
      <c r="AA100" s="151">
        <v>7</v>
      </c>
      <c r="AC100" s="61">
        <f t="shared" si="6"/>
        <v>3.0850860807899299</v>
      </c>
      <c r="AD100" s="1">
        <f t="shared" si="7"/>
        <v>4.1866808514364848E-2</v>
      </c>
    </row>
    <row r="101" spans="2:30" x14ac:dyDescent="0.4">
      <c r="B101" s="21" t="s">
        <v>40</v>
      </c>
      <c r="C101" s="22" t="s">
        <v>91</v>
      </c>
      <c r="D101" s="22" t="s">
        <v>90</v>
      </c>
      <c r="E101" s="22" t="s">
        <v>91</v>
      </c>
      <c r="F101" s="22" t="s">
        <v>92</v>
      </c>
      <c r="G101" s="148">
        <v>1</v>
      </c>
      <c r="H101" s="22" t="s">
        <v>91</v>
      </c>
      <c r="I101" s="22" t="s">
        <v>90</v>
      </c>
      <c r="J101" s="22" t="s">
        <v>90</v>
      </c>
      <c r="K101" s="22" t="s">
        <v>92</v>
      </c>
      <c r="L101" s="22" t="s">
        <v>92</v>
      </c>
      <c r="M101" s="148">
        <v>1</v>
      </c>
      <c r="N101" s="148">
        <v>1</v>
      </c>
      <c r="O101" s="148">
        <v>1</v>
      </c>
      <c r="P101" s="22" t="s">
        <v>92</v>
      </c>
      <c r="Q101" s="148">
        <v>1</v>
      </c>
      <c r="R101" s="148">
        <v>1</v>
      </c>
      <c r="S101" s="22" t="s">
        <v>92</v>
      </c>
      <c r="T101" s="22" t="s">
        <v>92</v>
      </c>
      <c r="U101" s="22" t="s">
        <v>92</v>
      </c>
      <c r="V101" s="22" t="s">
        <v>92</v>
      </c>
      <c r="W101" s="148">
        <v>1</v>
      </c>
      <c r="X101" s="148">
        <v>1</v>
      </c>
      <c r="Y101" s="148">
        <v>1</v>
      </c>
      <c r="Z101" s="148">
        <v>1</v>
      </c>
      <c r="AA101" s="149">
        <v>1</v>
      </c>
      <c r="AC101" s="61">
        <f t="shared" si="6"/>
        <v>1</v>
      </c>
      <c r="AD101" s="1">
        <f t="shared" si="7"/>
        <v>1.3570709995762886E-2</v>
      </c>
    </row>
    <row r="102" spans="2:30" x14ac:dyDescent="0.4">
      <c r="B102" s="23" t="s">
        <v>30</v>
      </c>
      <c r="C102" s="24" t="s">
        <v>91</v>
      </c>
      <c r="D102" s="24" t="s">
        <v>90</v>
      </c>
      <c r="E102" s="24" t="s">
        <v>91</v>
      </c>
      <c r="F102" s="24" t="s">
        <v>92</v>
      </c>
      <c r="G102" s="150">
        <v>1</v>
      </c>
      <c r="H102" s="24" t="s">
        <v>91</v>
      </c>
      <c r="I102" s="24" t="s">
        <v>90</v>
      </c>
      <c r="J102" s="24" t="s">
        <v>90</v>
      </c>
      <c r="K102" s="24" t="s">
        <v>92</v>
      </c>
      <c r="L102" s="24" t="s">
        <v>92</v>
      </c>
      <c r="M102" s="150">
        <v>1</v>
      </c>
      <c r="N102" s="150">
        <v>1</v>
      </c>
      <c r="O102" s="150">
        <v>1</v>
      </c>
      <c r="P102" s="24" t="s">
        <v>92</v>
      </c>
      <c r="Q102" s="150">
        <v>1</v>
      </c>
      <c r="R102" s="150">
        <v>1</v>
      </c>
      <c r="S102" s="24" t="s">
        <v>92</v>
      </c>
      <c r="T102" s="24" t="s">
        <v>92</v>
      </c>
      <c r="U102" s="24" t="s">
        <v>92</v>
      </c>
      <c r="V102" s="24" t="s">
        <v>92</v>
      </c>
      <c r="W102" s="150">
        <v>1</v>
      </c>
      <c r="X102" s="150">
        <v>1</v>
      </c>
      <c r="Y102" s="150">
        <v>1</v>
      </c>
      <c r="Z102" s="150">
        <v>1</v>
      </c>
      <c r="AA102" s="151">
        <v>1</v>
      </c>
      <c r="AC102" s="61">
        <f t="shared" si="6"/>
        <v>1</v>
      </c>
      <c r="AD102" s="1">
        <f t="shared" si="7"/>
        <v>1.3570709995762886E-2</v>
      </c>
    </row>
    <row r="103" spans="2:30" x14ac:dyDescent="0.4">
      <c r="B103" s="21" t="s">
        <v>31</v>
      </c>
      <c r="C103" s="148">
        <v>1</v>
      </c>
      <c r="D103" s="148">
        <v>5</v>
      </c>
      <c r="E103" s="148">
        <v>1</v>
      </c>
      <c r="F103" s="148">
        <v>7</v>
      </c>
      <c r="G103" s="148">
        <v>9</v>
      </c>
      <c r="H103" s="22" t="s">
        <v>92</v>
      </c>
      <c r="I103" s="148">
        <v>5</v>
      </c>
      <c r="J103" s="148">
        <v>5</v>
      </c>
      <c r="K103" s="148">
        <v>7</v>
      </c>
      <c r="L103" s="148">
        <v>7</v>
      </c>
      <c r="M103" s="148">
        <v>9</v>
      </c>
      <c r="N103" s="148">
        <v>9</v>
      </c>
      <c r="O103" s="148">
        <v>9</v>
      </c>
      <c r="P103" s="148">
        <v>7</v>
      </c>
      <c r="Q103" s="148">
        <v>9</v>
      </c>
      <c r="R103" s="148">
        <v>9</v>
      </c>
      <c r="S103" s="148">
        <v>7</v>
      </c>
      <c r="T103" s="148">
        <v>7</v>
      </c>
      <c r="U103" s="148">
        <v>7</v>
      </c>
      <c r="V103" s="148">
        <v>7</v>
      </c>
      <c r="W103" s="148">
        <v>9</v>
      </c>
      <c r="X103" s="148">
        <v>9</v>
      </c>
      <c r="Y103" s="148">
        <v>9</v>
      </c>
      <c r="Z103" s="148">
        <v>9</v>
      </c>
      <c r="AA103" s="149">
        <v>9</v>
      </c>
      <c r="AC103" s="61">
        <f t="shared" si="6"/>
        <v>6.4037113454627486</v>
      </c>
      <c r="AD103" s="1">
        <f t="shared" si="7"/>
        <v>8.6902909565851519E-2</v>
      </c>
    </row>
    <row r="104" spans="2:30" x14ac:dyDescent="0.4">
      <c r="B104" s="23" t="s">
        <v>32</v>
      </c>
      <c r="C104" s="24" t="s">
        <v>90</v>
      </c>
      <c r="D104" s="24" t="s">
        <v>92</v>
      </c>
      <c r="E104" s="24" t="s">
        <v>90</v>
      </c>
      <c r="F104" s="150">
        <v>1</v>
      </c>
      <c r="G104" s="150">
        <v>7</v>
      </c>
      <c r="H104" s="24" t="s">
        <v>90</v>
      </c>
      <c r="I104" s="24" t="s">
        <v>92</v>
      </c>
      <c r="J104" s="24" t="s">
        <v>92</v>
      </c>
      <c r="K104" s="150">
        <v>1</v>
      </c>
      <c r="L104" s="150">
        <v>1</v>
      </c>
      <c r="M104" s="150">
        <v>7</v>
      </c>
      <c r="N104" s="150">
        <v>7</v>
      </c>
      <c r="O104" s="150">
        <v>7</v>
      </c>
      <c r="P104" s="150">
        <v>1</v>
      </c>
      <c r="Q104" s="150">
        <v>7</v>
      </c>
      <c r="R104" s="150">
        <v>7</v>
      </c>
      <c r="S104" s="150">
        <v>1</v>
      </c>
      <c r="T104" s="150">
        <v>1</v>
      </c>
      <c r="U104" s="150">
        <v>1</v>
      </c>
      <c r="V104" s="150">
        <v>1</v>
      </c>
      <c r="W104" s="150">
        <v>7</v>
      </c>
      <c r="X104" s="150">
        <v>7</v>
      </c>
      <c r="Y104" s="150">
        <v>7</v>
      </c>
      <c r="Z104" s="150">
        <v>7</v>
      </c>
      <c r="AA104" s="151">
        <v>7</v>
      </c>
      <c r="AC104" s="61">
        <f t="shared" si="6"/>
        <v>3.0850860807899299</v>
      </c>
      <c r="AD104" s="1">
        <f t="shared" si="7"/>
        <v>4.1866808514364848E-2</v>
      </c>
    </row>
    <row r="105" spans="2:30" x14ac:dyDescent="0.4">
      <c r="B105" s="21" t="s">
        <v>33</v>
      </c>
      <c r="C105" s="22" t="s">
        <v>90</v>
      </c>
      <c r="D105" s="22" t="s">
        <v>92</v>
      </c>
      <c r="E105" s="22" t="s">
        <v>90</v>
      </c>
      <c r="F105" s="148">
        <v>1</v>
      </c>
      <c r="G105" s="148">
        <v>7</v>
      </c>
      <c r="H105" s="22" t="s">
        <v>90</v>
      </c>
      <c r="I105" s="22" t="s">
        <v>92</v>
      </c>
      <c r="J105" s="22" t="s">
        <v>92</v>
      </c>
      <c r="K105" s="148">
        <v>1</v>
      </c>
      <c r="L105" s="148">
        <v>1</v>
      </c>
      <c r="M105" s="148">
        <v>7</v>
      </c>
      <c r="N105" s="148">
        <v>7</v>
      </c>
      <c r="O105" s="148">
        <v>7</v>
      </c>
      <c r="P105" s="148">
        <v>1</v>
      </c>
      <c r="Q105" s="148">
        <v>7</v>
      </c>
      <c r="R105" s="148">
        <v>7</v>
      </c>
      <c r="S105" s="148">
        <v>1</v>
      </c>
      <c r="T105" s="148">
        <v>1</v>
      </c>
      <c r="U105" s="148">
        <v>1</v>
      </c>
      <c r="V105" s="148">
        <v>1</v>
      </c>
      <c r="W105" s="148">
        <v>7</v>
      </c>
      <c r="X105" s="148">
        <v>7</v>
      </c>
      <c r="Y105" s="148">
        <v>7</v>
      </c>
      <c r="Z105" s="148">
        <v>7</v>
      </c>
      <c r="AA105" s="149">
        <v>7</v>
      </c>
      <c r="AC105" s="61">
        <f t="shared" si="6"/>
        <v>3.0850860807899299</v>
      </c>
      <c r="AD105" s="1">
        <f t="shared" si="7"/>
        <v>4.1866808514364848E-2</v>
      </c>
    </row>
    <row r="106" spans="2:30" x14ac:dyDescent="0.4">
      <c r="B106" s="23" t="s">
        <v>34</v>
      </c>
      <c r="C106" s="24" t="s">
        <v>90</v>
      </c>
      <c r="D106" s="24" t="s">
        <v>92</v>
      </c>
      <c r="E106" s="24" t="s">
        <v>90</v>
      </c>
      <c r="F106" s="150">
        <v>1</v>
      </c>
      <c r="G106" s="150">
        <v>7</v>
      </c>
      <c r="H106" s="24" t="s">
        <v>90</v>
      </c>
      <c r="I106" s="24" t="s">
        <v>92</v>
      </c>
      <c r="J106" s="24" t="s">
        <v>92</v>
      </c>
      <c r="K106" s="150">
        <v>1</v>
      </c>
      <c r="L106" s="150">
        <v>1</v>
      </c>
      <c r="M106" s="150">
        <v>7</v>
      </c>
      <c r="N106" s="150">
        <v>7</v>
      </c>
      <c r="O106" s="150">
        <v>7</v>
      </c>
      <c r="P106" s="150">
        <v>1</v>
      </c>
      <c r="Q106" s="150">
        <v>7</v>
      </c>
      <c r="R106" s="150">
        <v>7</v>
      </c>
      <c r="S106" s="150">
        <v>1</v>
      </c>
      <c r="T106" s="150">
        <v>1</v>
      </c>
      <c r="U106" s="150">
        <v>1</v>
      </c>
      <c r="V106" s="150">
        <v>1</v>
      </c>
      <c r="W106" s="150">
        <v>7</v>
      </c>
      <c r="X106" s="150">
        <v>7</v>
      </c>
      <c r="Y106" s="150">
        <v>7</v>
      </c>
      <c r="Z106" s="150">
        <v>7</v>
      </c>
      <c r="AA106" s="151">
        <v>7</v>
      </c>
      <c r="AC106" s="61">
        <f t="shared" si="6"/>
        <v>3.0850860807899299</v>
      </c>
      <c r="AD106" s="1">
        <f t="shared" si="7"/>
        <v>4.1866808514364848E-2</v>
      </c>
    </row>
    <row r="107" spans="2:30" x14ac:dyDescent="0.4">
      <c r="B107" s="21" t="s">
        <v>35</v>
      </c>
      <c r="C107" s="22" t="s">
        <v>91</v>
      </c>
      <c r="D107" s="22" t="s">
        <v>90</v>
      </c>
      <c r="E107" s="22" t="s">
        <v>91</v>
      </c>
      <c r="F107" s="22" t="s">
        <v>92</v>
      </c>
      <c r="G107" s="148">
        <v>1</v>
      </c>
      <c r="H107" s="22" t="s">
        <v>91</v>
      </c>
      <c r="I107" s="22" t="s">
        <v>90</v>
      </c>
      <c r="J107" s="22" t="s">
        <v>90</v>
      </c>
      <c r="K107" s="22" t="s">
        <v>92</v>
      </c>
      <c r="L107" s="22" t="s">
        <v>92</v>
      </c>
      <c r="M107" s="148">
        <v>1</v>
      </c>
      <c r="N107" s="148">
        <v>1</v>
      </c>
      <c r="O107" s="148">
        <v>1</v>
      </c>
      <c r="P107" s="22" t="s">
        <v>92</v>
      </c>
      <c r="Q107" s="148">
        <v>1</v>
      </c>
      <c r="R107" s="148">
        <v>1</v>
      </c>
      <c r="S107" s="22" t="s">
        <v>92</v>
      </c>
      <c r="T107" s="22" t="s">
        <v>92</v>
      </c>
      <c r="U107" s="22" t="s">
        <v>92</v>
      </c>
      <c r="V107" s="22" t="s">
        <v>92</v>
      </c>
      <c r="W107" s="148">
        <v>1</v>
      </c>
      <c r="X107" s="148">
        <v>1</v>
      </c>
      <c r="Y107" s="148">
        <v>1</v>
      </c>
      <c r="Z107" s="148">
        <v>1</v>
      </c>
      <c r="AA107" s="149">
        <v>1</v>
      </c>
      <c r="AC107" s="61">
        <f t="shared" si="6"/>
        <v>1</v>
      </c>
      <c r="AD107" s="1">
        <f t="shared" si="7"/>
        <v>1.3570709995762886E-2</v>
      </c>
    </row>
    <row r="108" spans="2:30" x14ac:dyDescent="0.4">
      <c r="B108" s="23" t="s">
        <v>36</v>
      </c>
      <c r="C108" s="24" t="s">
        <v>91</v>
      </c>
      <c r="D108" s="24" t="s">
        <v>90</v>
      </c>
      <c r="E108" s="24" t="s">
        <v>91</v>
      </c>
      <c r="F108" s="24" t="s">
        <v>92</v>
      </c>
      <c r="G108" s="150">
        <v>1</v>
      </c>
      <c r="H108" s="24" t="s">
        <v>91</v>
      </c>
      <c r="I108" s="24" t="s">
        <v>90</v>
      </c>
      <c r="J108" s="24" t="s">
        <v>90</v>
      </c>
      <c r="K108" s="24" t="s">
        <v>92</v>
      </c>
      <c r="L108" s="24" t="s">
        <v>92</v>
      </c>
      <c r="M108" s="150">
        <v>1</v>
      </c>
      <c r="N108" s="150">
        <v>1</v>
      </c>
      <c r="O108" s="150">
        <v>1</v>
      </c>
      <c r="P108" s="24" t="s">
        <v>92</v>
      </c>
      <c r="Q108" s="150">
        <v>1</v>
      </c>
      <c r="R108" s="150">
        <v>1</v>
      </c>
      <c r="S108" s="24" t="s">
        <v>92</v>
      </c>
      <c r="T108" s="24" t="s">
        <v>92</v>
      </c>
      <c r="U108" s="24" t="s">
        <v>92</v>
      </c>
      <c r="V108" s="24" t="s">
        <v>92</v>
      </c>
      <c r="W108" s="150">
        <v>1</v>
      </c>
      <c r="X108" s="150">
        <v>1</v>
      </c>
      <c r="Y108" s="150">
        <v>1</v>
      </c>
      <c r="Z108" s="150">
        <v>1</v>
      </c>
      <c r="AA108" s="151">
        <v>1</v>
      </c>
      <c r="AC108" s="61">
        <f t="shared" si="6"/>
        <v>1</v>
      </c>
      <c r="AD108" s="1">
        <f t="shared" si="7"/>
        <v>1.3570709995762886E-2</v>
      </c>
    </row>
    <row r="109" spans="2:30" x14ac:dyDescent="0.4">
      <c r="B109" s="21" t="s">
        <v>37</v>
      </c>
      <c r="C109" s="22" t="s">
        <v>91</v>
      </c>
      <c r="D109" s="22" t="s">
        <v>90</v>
      </c>
      <c r="E109" s="22" t="s">
        <v>91</v>
      </c>
      <c r="F109" s="22" t="s">
        <v>92</v>
      </c>
      <c r="G109" s="148">
        <v>1</v>
      </c>
      <c r="H109" s="22" t="s">
        <v>91</v>
      </c>
      <c r="I109" s="22" t="s">
        <v>90</v>
      </c>
      <c r="J109" s="22" t="s">
        <v>90</v>
      </c>
      <c r="K109" s="22" t="s">
        <v>92</v>
      </c>
      <c r="L109" s="22" t="s">
        <v>92</v>
      </c>
      <c r="M109" s="148">
        <v>1</v>
      </c>
      <c r="N109" s="148">
        <v>1</v>
      </c>
      <c r="O109" s="148">
        <v>1</v>
      </c>
      <c r="P109" s="22" t="s">
        <v>92</v>
      </c>
      <c r="Q109" s="148">
        <v>1</v>
      </c>
      <c r="R109" s="148">
        <v>1</v>
      </c>
      <c r="S109" s="22" t="s">
        <v>92</v>
      </c>
      <c r="T109" s="22" t="s">
        <v>92</v>
      </c>
      <c r="U109" s="22" t="s">
        <v>92</v>
      </c>
      <c r="V109" s="22" t="s">
        <v>92</v>
      </c>
      <c r="W109" s="148">
        <v>1</v>
      </c>
      <c r="X109" s="148">
        <v>1</v>
      </c>
      <c r="Y109" s="148">
        <v>1</v>
      </c>
      <c r="Z109" s="148">
        <v>1</v>
      </c>
      <c r="AA109" s="149">
        <v>1</v>
      </c>
      <c r="AC109" s="61">
        <f t="shared" si="6"/>
        <v>1</v>
      </c>
      <c r="AD109" s="1">
        <f t="shared" si="7"/>
        <v>1.3570709995762886E-2</v>
      </c>
    </row>
    <row r="110" spans="2:30" x14ac:dyDescent="0.4">
      <c r="B110" s="23" t="s">
        <v>38</v>
      </c>
      <c r="C110" s="24" t="s">
        <v>91</v>
      </c>
      <c r="D110" s="24" t="s">
        <v>90</v>
      </c>
      <c r="E110" s="24" t="s">
        <v>91</v>
      </c>
      <c r="F110" s="24" t="s">
        <v>92</v>
      </c>
      <c r="G110" s="150">
        <v>1</v>
      </c>
      <c r="H110" s="24" t="s">
        <v>91</v>
      </c>
      <c r="I110" s="24" t="s">
        <v>90</v>
      </c>
      <c r="J110" s="24" t="s">
        <v>90</v>
      </c>
      <c r="K110" s="24" t="s">
        <v>92</v>
      </c>
      <c r="L110" s="24" t="s">
        <v>92</v>
      </c>
      <c r="M110" s="150">
        <v>1</v>
      </c>
      <c r="N110" s="150">
        <v>1</v>
      </c>
      <c r="O110" s="150">
        <v>1</v>
      </c>
      <c r="P110" s="24" t="s">
        <v>92</v>
      </c>
      <c r="Q110" s="150">
        <v>1</v>
      </c>
      <c r="R110" s="150">
        <v>1</v>
      </c>
      <c r="S110" s="24" t="s">
        <v>92</v>
      </c>
      <c r="T110" s="24" t="s">
        <v>92</v>
      </c>
      <c r="U110" s="24" t="s">
        <v>92</v>
      </c>
      <c r="V110" s="24" t="s">
        <v>92</v>
      </c>
      <c r="W110" s="150">
        <v>1</v>
      </c>
      <c r="X110" s="150">
        <v>1</v>
      </c>
      <c r="Y110" s="150">
        <v>1</v>
      </c>
      <c r="Z110" s="150">
        <v>1</v>
      </c>
      <c r="AA110" s="151">
        <v>1</v>
      </c>
      <c r="AC110" s="61">
        <f t="shared" si="6"/>
        <v>1</v>
      </c>
      <c r="AD110" s="1">
        <f t="shared" si="7"/>
        <v>1.3570709995762886E-2</v>
      </c>
    </row>
    <row r="111" spans="2:30" x14ac:dyDescent="0.4">
      <c r="B111" s="25" t="s">
        <v>39</v>
      </c>
      <c r="C111" s="26" t="s">
        <v>91</v>
      </c>
      <c r="D111" s="26" t="s">
        <v>90</v>
      </c>
      <c r="E111" s="26" t="s">
        <v>91</v>
      </c>
      <c r="F111" s="26" t="s">
        <v>92</v>
      </c>
      <c r="G111" s="152">
        <v>1</v>
      </c>
      <c r="H111" s="26" t="s">
        <v>91</v>
      </c>
      <c r="I111" s="26" t="s">
        <v>90</v>
      </c>
      <c r="J111" s="26" t="s">
        <v>90</v>
      </c>
      <c r="K111" s="26" t="s">
        <v>92</v>
      </c>
      <c r="L111" s="26" t="s">
        <v>92</v>
      </c>
      <c r="M111" s="152">
        <v>1</v>
      </c>
      <c r="N111" s="152">
        <v>1</v>
      </c>
      <c r="O111" s="152">
        <v>1</v>
      </c>
      <c r="P111" s="26" t="s">
        <v>92</v>
      </c>
      <c r="Q111" s="152">
        <v>1</v>
      </c>
      <c r="R111" s="152">
        <v>1</v>
      </c>
      <c r="S111" s="26" t="s">
        <v>92</v>
      </c>
      <c r="T111" s="26" t="s">
        <v>92</v>
      </c>
      <c r="U111" s="26" t="s">
        <v>92</v>
      </c>
      <c r="V111" s="26" t="s">
        <v>92</v>
      </c>
      <c r="W111" s="152">
        <v>1</v>
      </c>
      <c r="X111" s="152">
        <v>1</v>
      </c>
      <c r="Y111" s="152">
        <v>1</v>
      </c>
      <c r="Z111" s="152">
        <v>1</v>
      </c>
      <c r="AA111" s="153">
        <v>1</v>
      </c>
      <c r="AC111" s="61">
        <f t="shared" si="6"/>
        <v>1</v>
      </c>
      <c r="AD111" s="1">
        <f t="shared" si="7"/>
        <v>1.3570709995762886E-2</v>
      </c>
    </row>
    <row r="112" spans="2:30" x14ac:dyDescent="0.4">
      <c r="AC112" s="61">
        <f>SUM(AC87:AC111)</f>
        <v>73.688112140943616</v>
      </c>
      <c r="AD112" s="1">
        <f t="shared" si="7"/>
        <v>1</v>
      </c>
    </row>
    <row r="113" spans="2:30" x14ac:dyDescent="0.4">
      <c r="AB113" t="s">
        <v>13</v>
      </c>
    </row>
    <row r="114" spans="2:30" ht="19.5" x14ac:dyDescent="0.4">
      <c r="B114" s="44" t="s">
        <v>89</v>
      </c>
      <c r="C114" s="28" t="s">
        <v>18</v>
      </c>
      <c r="D114" s="28" t="s">
        <v>19</v>
      </c>
      <c r="E114" s="28" t="s">
        <v>42</v>
      </c>
      <c r="F114" s="28" t="s">
        <v>43</v>
      </c>
      <c r="G114" s="28" t="s">
        <v>8</v>
      </c>
      <c r="H114" s="28" t="s">
        <v>41</v>
      </c>
      <c r="I114" s="28" t="s">
        <v>44</v>
      </c>
      <c r="J114" s="28" t="s">
        <v>45</v>
      </c>
      <c r="K114" s="28" t="s">
        <v>46</v>
      </c>
      <c r="L114" s="28" t="s">
        <v>47</v>
      </c>
      <c r="M114" s="28" t="s">
        <v>48</v>
      </c>
      <c r="N114" s="28" t="s">
        <v>49</v>
      </c>
      <c r="O114" s="28" t="s">
        <v>50</v>
      </c>
      <c r="P114" s="28" t="s">
        <v>51</v>
      </c>
      <c r="Q114" s="28" t="s">
        <v>40</v>
      </c>
      <c r="R114" s="28" t="s">
        <v>52</v>
      </c>
      <c r="S114" s="28" t="s">
        <v>53</v>
      </c>
      <c r="T114" s="28" t="s">
        <v>32</v>
      </c>
      <c r="U114" s="28" t="s">
        <v>54</v>
      </c>
      <c r="V114" s="28" t="s">
        <v>55</v>
      </c>
      <c r="W114" s="28" t="s">
        <v>35</v>
      </c>
      <c r="X114" s="28" t="s">
        <v>56</v>
      </c>
      <c r="Y114" s="28" t="s">
        <v>57</v>
      </c>
      <c r="Z114" s="28" t="s">
        <v>58</v>
      </c>
      <c r="AA114" s="29" t="s">
        <v>39</v>
      </c>
      <c r="AC114" s="66" t="s">
        <v>2</v>
      </c>
      <c r="AD114" s="37" t="s">
        <v>3</v>
      </c>
    </row>
    <row r="115" spans="2:30" x14ac:dyDescent="0.4">
      <c r="B115" s="30" t="s">
        <v>18</v>
      </c>
      <c r="C115" s="154">
        <v>1</v>
      </c>
      <c r="D115" s="154">
        <v>7</v>
      </c>
      <c r="E115" s="154">
        <v>3</v>
      </c>
      <c r="F115" s="154">
        <v>5</v>
      </c>
      <c r="G115" s="33" t="s">
        <v>91</v>
      </c>
      <c r="H115" s="154">
        <v>5</v>
      </c>
      <c r="I115" s="154">
        <v>1</v>
      </c>
      <c r="J115" s="154">
        <v>1</v>
      </c>
      <c r="K115" s="154">
        <v>7</v>
      </c>
      <c r="L115" s="154">
        <v>5</v>
      </c>
      <c r="M115" s="154">
        <v>3</v>
      </c>
      <c r="N115" s="154">
        <v>7</v>
      </c>
      <c r="O115" s="154">
        <v>7</v>
      </c>
      <c r="P115" s="154">
        <v>5</v>
      </c>
      <c r="Q115" s="154">
        <v>7</v>
      </c>
      <c r="R115" s="154">
        <v>1</v>
      </c>
      <c r="S115" s="154">
        <v>7</v>
      </c>
      <c r="T115" s="154">
        <v>7</v>
      </c>
      <c r="U115" s="154">
        <v>7</v>
      </c>
      <c r="V115" s="154">
        <v>7</v>
      </c>
      <c r="W115" s="154">
        <v>7</v>
      </c>
      <c r="X115" s="154">
        <v>5</v>
      </c>
      <c r="Y115" s="154">
        <v>7</v>
      </c>
      <c r="Z115" s="154">
        <v>5</v>
      </c>
      <c r="AA115" s="34" t="s">
        <v>90</v>
      </c>
      <c r="AC115" s="67">
        <f t="shared" ref="AC115:AC139" si="8">GEOMEAN($C115:$AA115)</f>
        <v>4.2462555681700156</v>
      </c>
      <c r="AD115" s="43">
        <f t="shared" ref="AD115:AD124" si="9">$AC115/$AC$140</f>
        <v>6.2487370737340869E-2</v>
      </c>
    </row>
    <row r="116" spans="2:30" x14ac:dyDescent="0.4">
      <c r="B116" s="31" t="s">
        <v>19</v>
      </c>
      <c r="C116" s="32" t="s">
        <v>90</v>
      </c>
      <c r="D116" s="155">
        <v>1</v>
      </c>
      <c r="E116" s="155" t="s">
        <v>92</v>
      </c>
      <c r="F116" s="155">
        <v>1</v>
      </c>
      <c r="G116" s="32" t="s">
        <v>91</v>
      </c>
      <c r="H116" s="155" t="s">
        <v>93</v>
      </c>
      <c r="I116" s="32" t="s">
        <v>92</v>
      </c>
      <c r="J116" s="32" t="s">
        <v>92</v>
      </c>
      <c r="K116" s="155">
        <v>1</v>
      </c>
      <c r="L116" s="155">
        <v>1</v>
      </c>
      <c r="M116" s="155" t="s">
        <v>92</v>
      </c>
      <c r="N116" s="155">
        <v>5</v>
      </c>
      <c r="O116" s="155">
        <v>5</v>
      </c>
      <c r="P116" s="155">
        <v>1</v>
      </c>
      <c r="Q116" s="155">
        <v>3</v>
      </c>
      <c r="R116" s="32" t="s">
        <v>90</v>
      </c>
      <c r="S116" s="155">
        <v>3</v>
      </c>
      <c r="T116" s="155">
        <v>1</v>
      </c>
      <c r="U116" s="155">
        <v>1</v>
      </c>
      <c r="V116" s="155">
        <v>5</v>
      </c>
      <c r="W116" s="155">
        <v>5</v>
      </c>
      <c r="X116" s="155">
        <v>1</v>
      </c>
      <c r="Y116" s="155">
        <v>3</v>
      </c>
      <c r="Z116" s="155">
        <v>1</v>
      </c>
      <c r="AA116" s="35" t="s">
        <v>91</v>
      </c>
      <c r="AC116" s="60">
        <f t="shared" si="8"/>
        <v>1.8373958720624153</v>
      </c>
      <c r="AD116" s="1">
        <f t="shared" si="9"/>
        <v>2.7038889959773341E-2</v>
      </c>
    </row>
    <row r="117" spans="2:30" x14ac:dyDescent="0.4">
      <c r="B117" s="30" t="s">
        <v>42</v>
      </c>
      <c r="C117" s="154" t="s">
        <v>93</v>
      </c>
      <c r="D117" s="154">
        <v>5</v>
      </c>
      <c r="E117" s="154">
        <v>1</v>
      </c>
      <c r="F117" s="154">
        <v>5</v>
      </c>
      <c r="G117" s="33" t="s">
        <v>91</v>
      </c>
      <c r="H117" s="154">
        <v>5</v>
      </c>
      <c r="I117" s="154">
        <v>1</v>
      </c>
      <c r="J117" s="154">
        <v>1</v>
      </c>
      <c r="K117" s="154">
        <v>5</v>
      </c>
      <c r="L117" s="154">
        <v>5</v>
      </c>
      <c r="M117" s="154">
        <v>1</v>
      </c>
      <c r="N117" s="154">
        <v>7</v>
      </c>
      <c r="O117" s="154">
        <v>7</v>
      </c>
      <c r="P117" s="154">
        <v>5</v>
      </c>
      <c r="Q117" s="154">
        <v>7</v>
      </c>
      <c r="R117" s="154">
        <v>1</v>
      </c>
      <c r="S117" s="154">
        <v>7</v>
      </c>
      <c r="T117" s="154">
        <v>5</v>
      </c>
      <c r="U117" s="154">
        <v>5</v>
      </c>
      <c r="V117" s="154">
        <v>7</v>
      </c>
      <c r="W117" s="154">
        <v>7</v>
      </c>
      <c r="X117" s="154">
        <v>5</v>
      </c>
      <c r="Y117" s="154">
        <v>7</v>
      </c>
      <c r="Z117" s="154">
        <v>5</v>
      </c>
      <c r="AA117" s="34" t="s">
        <v>90</v>
      </c>
      <c r="AC117" s="67">
        <f t="shared" si="8"/>
        <v>3.8601881148830559</v>
      </c>
      <c r="AD117" s="43">
        <f t="shared" si="9"/>
        <v>5.6806049936963331E-2</v>
      </c>
    </row>
    <row r="118" spans="2:30" x14ac:dyDescent="0.4">
      <c r="B118" s="31" t="s">
        <v>20</v>
      </c>
      <c r="C118" s="32" t="s">
        <v>92</v>
      </c>
      <c r="D118" s="155">
        <v>1</v>
      </c>
      <c r="E118" s="155" t="s">
        <v>92</v>
      </c>
      <c r="F118" s="155">
        <v>1</v>
      </c>
      <c r="G118" s="32" t="s">
        <v>91</v>
      </c>
      <c r="H118" s="155">
        <v>1</v>
      </c>
      <c r="I118" s="155" t="s">
        <v>92</v>
      </c>
      <c r="J118" s="155" t="s">
        <v>92</v>
      </c>
      <c r="K118" s="155">
        <v>3</v>
      </c>
      <c r="L118" s="155">
        <v>1</v>
      </c>
      <c r="M118" s="155" t="s">
        <v>93</v>
      </c>
      <c r="N118" s="155">
        <v>5</v>
      </c>
      <c r="O118" s="155">
        <v>5</v>
      </c>
      <c r="P118" s="155">
        <v>1</v>
      </c>
      <c r="Q118" s="155">
        <v>5</v>
      </c>
      <c r="R118" s="32" t="s">
        <v>92</v>
      </c>
      <c r="S118" s="155">
        <v>5</v>
      </c>
      <c r="T118" s="155">
        <v>3</v>
      </c>
      <c r="U118" s="155">
        <v>1</v>
      </c>
      <c r="V118" s="155">
        <v>5</v>
      </c>
      <c r="W118" s="155">
        <v>5</v>
      </c>
      <c r="X118" s="155">
        <v>1</v>
      </c>
      <c r="Y118" s="155">
        <v>5</v>
      </c>
      <c r="Z118" s="155">
        <v>1</v>
      </c>
      <c r="AA118" s="35" t="s">
        <v>91</v>
      </c>
      <c r="AC118" s="60">
        <f t="shared" si="8"/>
        <v>2.2077154177033989</v>
      </c>
      <c r="AD118" s="1">
        <f t="shared" si="9"/>
        <v>3.2488466502742563E-2</v>
      </c>
    </row>
    <row r="119" spans="2:30" x14ac:dyDescent="0.4">
      <c r="B119" s="30" t="s">
        <v>21</v>
      </c>
      <c r="C119" s="154">
        <v>9</v>
      </c>
      <c r="D119" s="154">
        <v>9</v>
      </c>
      <c r="E119" s="154">
        <v>9</v>
      </c>
      <c r="F119" s="154">
        <v>9</v>
      </c>
      <c r="G119" s="154">
        <v>1</v>
      </c>
      <c r="H119" s="154">
        <v>9</v>
      </c>
      <c r="I119" s="154">
        <v>9</v>
      </c>
      <c r="J119" s="154">
        <v>9</v>
      </c>
      <c r="K119" s="154">
        <v>9</v>
      </c>
      <c r="L119" s="154">
        <v>9</v>
      </c>
      <c r="M119" s="154">
        <v>9</v>
      </c>
      <c r="N119" s="154">
        <v>9</v>
      </c>
      <c r="O119" s="154">
        <v>9</v>
      </c>
      <c r="P119" s="154">
        <v>9</v>
      </c>
      <c r="Q119" s="154">
        <v>9</v>
      </c>
      <c r="R119" s="154">
        <v>9</v>
      </c>
      <c r="S119" s="154">
        <v>9</v>
      </c>
      <c r="T119" s="154">
        <v>9</v>
      </c>
      <c r="U119" s="154">
        <v>9</v>
      </c>
      <c r="V119" s="154">
        <v>9</v>
      </c>
      <c r="W119" s="154">
        <v>9</v>
      </c>
      <c r="X119" s="154">
        <v>9</v>
      </c>
      <c r="Y119" s="154">
        <v>9</v>
      </c>
      <c r="Z119" s="154">
        <v>9</v>
      </c>
      <c r="AA119" s="156">
        <v>7</v>
      </c>
      <c r="AC119" s="67">
        <f t="shared" si="8"/>
        <v>8.160317006943357</v>
      </c>
      <c r="AD119" s="43">
        <f t="shared" si="9"/>
        <v>0.12008621383259163</v>
      </c>
    </row>
    <row r="120" spans="2:30" x14ac:dyDescent="0.4">
      <c r="B120" s="31" t="s">
        <v>41</v>
      </c>
      <c r="C120" s="32" t="s">
        <v>92</v>
      </c>
      <c r="D120" s="155">
        <v>3</v>
      </c>
      <c r="E120" s="32" t="s">
        <v>92</v>
      </c>
      <c r="F120" s="155">
        <v>1</v>
      </c>
      <c r="G120" s="32" t="s">
        <v>91</v>
      </c>
      <c r="H120" s="155">
        <v>1</v>
      </c>
      <c r="I120" s="32" t="s">
        <v>92</v>
      </c>
      <c r="J120" s="32" t="s">
        <v>92</v>
      </c>
      <c r="K120" s="155">
        <v>3</v>
      </c>
      <c r="L120" s="155">
        <v>1</v>
      </c>
      <c r="M120" s="32" t="s">
        <v>93</v>
      </c>
      <c r="N120" s="155">
        <v>5</v>
      </c>
      <c r="O120" s="155">
        <v>5</v>
      </c>
      <c r="P120" s="155">
        <v>1</v>
      </c>
      <c r="Q120" s="155">
        <v>5</v>
      </c>
      <c r="R120" s="32" t="s">
        <v>92</v>
      </c>
      <c r="S120" s="155">
        <v>5</v>
      </c>
      <c r="T120" s="155">
        <v>3</v>
      </c>
      <c r="U120" s="155">
        <v>3</v>
      </c>
      <c r="V120" s="155">
        <v>5</v>
      </c>
      <c r="W120" s="155">
        <v>5</v>
      </c>
      <c r="X120" s="155">
        <v>1</v>
      </c>
      <c r="Y120" s="155">
        <v>5</v>
      </c>
      <c r="Z120" s="155">
        <v>1</v>
      </c>
      <c r="AA120" s="35" t="s">
        <v>91</v>
      </c>
      <c r="AC120" s="60">
        <f t="shared" si="8"/>
        <v>2.5123202731393461</v>
      </c>
      <c r="AD120" s="1">
        <f t="shared" si="9"/>
        <v>3.6970993808140507E-2</v>
      </c>
    </row>
    <row r="121" spans="2:30" x14ac:dyDescent="0.4">
      <c r="B121" s="30" t="s">
        <v>22</v>
      </c>
      <c r="C121" s="154">
        <v>1</v>
      </c>
      <c r="D121" s="154">
        <v>5</v>
      </c>
      <c r="E121" s="154">
        <v>1</v>
      </c>
      <c r="F121" s="154">
        <v>5</v>
      </c>
      <c r="G121" s="33" t="s">
        <v>91</v>
      </c>
      <c r="H121" s="154">
        <v>5</v>
      </c>
      <c r="I121" s="154">
        <v>1</v>
      </c>
      <c r="J121" s="154">
        <v>1</v>
      </c>
      <c r="K121" s="154">
        <v>7</v>
      </c>
      <c r="L121" s="154">
        <v>5</v>
      </c>
      <c r="M121" s="154">
        <v>3</v>
      </c>
      <c r="N121" s="154">
        <v>7</v>
      </c>
      <c r="O121" s="154">
        <v>7</v>
      </c>
      <c r="P121" s="154">
        <v>5</v>
      </c>
      <c r="Q121" s="154">
        <v>7</v>
      </c>
      <c r="R121" s="154">
        <v>1</v>
      </c>
      <c r="S121" s="154">
        <v>7</v>
      </c>
      <c r="T121" s="154">
        <v>5</v>
      </c>
      <c r="U121" s="154">
        <v>5</v>
      </c>
      <c r="V121" s="154">
        <v>7</v>
      </c>
      <c r="W121" s="154">
        <v>7</v>
      </c>
      <c r="X121" s="154">
        <v>5</v>
      </c>
      <c r="Y121" s="154">
        <v>7</v>
      </c>
      <c r="Z121" s="154">
        <v>5</v>
      </c>
      <c r="AA121" s="34" t="s">
        <v>90</v>
      </c>
      <c r="AC121" s="67">
        <f t="shared" si="8"/>
        <v>3.8743740609045823</v>
      </c>
      <c r="AD121" s="43">
        <f t="shared" si="9"/>
        <v>5.7014808560667422E-2</v>
      </c>
    </row>
    <row r="122" spans="2:30" x14ac:dyDescent="0.4">
      <c r="B122" s="31" t="s">
        <v>23</v>
      </c>
      <c r="C122" s="155">
        <v>1</v>
      </c>
      <c r="D122" s="155">
        <v>5</v>
      </c>
      <c r="E122" s="155">
        <v>1</v>
      </c>
      <c r="F122" s="155">
        <v>5</v>
      </c>
      <c r="G122" s="32" t="s">
        <v>91</v>
      </c>
      <c r="H122" s="155">
        <v>5</v>
      </c>
      <c r="I122" s="155">
        <v>1</v>
      </c>
      <c r="J122" s="155">
        <v>1</v>
      </c>
      <c r="K122" s="155">
        <v>7</v>
      </c>
      <c r="L122" s="155">
        <v>5</v>
      </c>
      <c r="M122" s="155">
        <v>3</v>
      </c>
      <c r="N122" s="155">
        <v>7</v>
      </c>
      <c r="O122" s="155">
        <v>7</v>
      </c>
      <c r="P122" s="155">
        <v>5</v>
      </c>
      <c r="Q122" s="155">
        <v>7</v>
      </c>
      <c r="R122" s="155">
        <v>1</v>
      </c>
      <c r="S122" s="155">
        <v>7</v>
      </c>
      <c r="T122" s="155">
        <v>5</v>
      </c>
      <c r="U122" s="155">
        <v>5</v>
      </c>
      <c r="V122" s="155">
        <v>7</v>
      </c>
      <c r="W122" s="155">
        <v>7</v>
      </c>
      <c r="X122" s="155">
        <v>5</v>
      </c>
      <c r="Y122" s="155">
        <v>7</v>
      </c>
      <c r="Z122" s="155">
        <v>5</v>
      </c>
      <c r="AA122" s="35" t="s">
        <v>90</v>
      </c>
      <c r="AC122" s="60">
        <f t="shared" si="8"/>
        <v>3.8743740609045823</v>
      </c>
      <c r="AD122" s="1">
        <f t="shared" si="9"/>
        <v>5.7014808560667422E-2</v>
      </c>
    </row>
    <row r="123" spans="2:30" x14ac:dyDescent="0.4">
      <c r="B123" s="30" t="s">
        <v>24</v>
      </c>
      <c r="C123" s="33" t="s">
        <v>90</v>
      </c>
      <c r="D123" s="154">
        <v>1</v>
      </c>
      <c r="E123" s="33" t="s">
        <v>92</v>
      </c>
      <c r="F123" s="154" t="s">
        <v>93</v>
      </c>
      <c r="G123" s="33" t="s">
        <v>91</v>
      </c>
      <c r="H123" s="33" t="s">
        <v>93</v>
      </c>
      <c r="I123" s="33" t="s">
        <v>90</v>
      </c>
      <c r="J123" s="33" t="s">
        <v>90</v>
      </c>
      <c r="K123" s="154">
        <v>1</v>
      </c>
      <c r="L123" s="154">
        <v>1</v>
      </c>
      <c r="M123" s="33" t="s">
        <v>92</v>
      </c>
      <c r="N123" s="154">
        <v>5</v>
      </c>
      <c r="O123" s="154">
        <v>5</v>
      </c>
      <c r="P123" s="154" t="s">
        <v>93</v>
      </c>
      <c r="Q123" s="154">
        <v>1</v>
      </c>
      <c r="R123" s="33" t="s">
        <v>90</v>
      </c>
      <c r="S123" s="154">
        <v>3</v>
      </c>
      <c r="T123" s="154">
        <v>1</v>
      </c>
      <c r="U123" s="154">
        <v>1</v>
      </c>
      <c r="V123" s="154">
        <v>5</v>
      </c>
      <c r="W123" s="154">
        <v>5</v>
      </c>
      <c r="X123" s="154">
        <v>1</v>
      </c>
      <c r="Y123" s="154">
        <v>3</v>
      </c>
      <c r="Z123" s="154">
        <v>1</v>
      </c>
      <c r="AA123" s="34" t="s">
        <v>91</v>
      </c>
      <c r="AC123" s="67">
        <f t="shared" si="8"/>
        <v>1.8529593621474292</v>
      </c>
      <c r="AD123" s="43">
        <f t="shared" si="9"/>
        <v>2.7267920351207911E-2</v>
      </c>
    </row>
    <row r="124" spans="2:30" x14ac:dyDescent="0.4">
      <c r="B124" s="31" t="s">
        <v>25</v>
      </c>
      <c r="C124" s="32" t="s">
        <v>92</v>
      </c>
      <c r="D124" s="155">
        <v>1</v>
      </c>
      <c r="E124" s="155" t="s">
        <v>92</v>
      </c>
      <c r="F124" s="155">
        <v>1</v>
      </c>
      <c r="G124" s="32" t="s">
        <v>91</v>
      </c>
      <c r="H124" s="155">
        <v>1</v>
      </c>
      <c r="I124" s="155" t="s">
        <v>92</v>
      </c>
      <c r="J124" s="155" t="s">
        <v>92</v>
      </c>
      <c r="K124" s="155">
        <v>1</v>
      </c>
      <c r="L124" s="155">
        <v>1</v>
      </c>
      <c r="M124" s="155" t="s">
        <v>92</v>
      </c>
      <c r="N124" s="155">
        <v>5</v>
      </c>
      <c r="O124" s="155">
        <v>5</v>
      </c>
      <c r="P124" s="155">
        <v>1</v>
      </c>
      <c r="Q124" s="155">
        <v>5</v>
      </c>
      <c r="R124" s="32" t="s">
        <v>92</v>
      </c>
      <c r="S124" s="155">
        <v>5</v>
      </c>
      <c r="T124" s="155">
        <v>1</v>
      </c>
      <c r="U124" s="155">
        <v>1</v>
      </c>
      <c r="V124" s="155">
        <v>5</v>
      </c>
      <c r="W124" s="155">
        <v>5</v>
      </c>
      <c r="X124" s="155">
        <v>1</v>
      </c>
      <c r="Y124" s="155">
        <v>5</v>
      </c>
      <c r="Z124" s="155">
        <v>1</v>
      </c>
      <c r="AA124" s="35" t="s">
        <v>91</v>
      </c>
      <c r="AC124" s="60">
        <f t="shared" si="8"/>
        <v>1.9400422062728606</v>
      </c>
      <c r="AD124" s="1">
        <f t="shared" si="9"/>
        <v>2.8549420693890541E-2</v>
      </c>
    </row>
    <row r="125" spans="2:30" x14ac:dyDescent="0.4">
      <c r="B125" s="30" t="s">
        <v>26</v>
      </c>
      <c r="C125" s="154" t="s">
        <v>93</v>
      </c>
      <c r="D125" s="154">
        <v>5</v>
      </c>
      <c r="E125" s="154">
        <v>1</v>
      </c>
      <c r="F125" s="154">
        <v>3</v>
      </c>
      <c r="G125" s="33" t="s">
        <v>91</v>
      </c>
      <c r="H125" s="154">
        <v>3</v>
      </c>
      <c r="I125" s="33" t="s">
        <v>93</v>
      </c>
      <c r="J125" s="33" t="s">
        <v>93</v>
      </c>
      <c r="K125" s="154">
        <v>5</v>
      </c>
      <c r="L125" s="154">
        <v>5</v>
      </c>
      <c r="M125" s="154">
        <v>1</v>
      </c>
      <c r="N125" s="154">
        <v>7</v>
      </c>
      <c r="O125" s="154">
        <v>7</v>
      </c>
      <c r="P125" s="154">
        <v>3</v>
      </c>
      <c r="Q125" s="154">
        <v>7</v>
      </c>
      <c r="R125" s="154" t="s">
        <v>93</v>
      </c>
      <c r="S125" s="154">
        <v>7</v>
      </c>
      <c r="T125" s="154">
        <v>5</v>
      </c>
      <c r="U125" s="154">
        <v>5</v>
      </c>
      <c r="V125" s="154">
        <v>7</v>
      </c>
      <c r="W125" s="154">
        <v>7</v>
      </c>
      <c r="X125" s="154">
        <v>5</v>
      </c>
      <c r="Y125" s="154">
        <v>7</v>
      </c>
      <c r="Z125" s="154">
        <v>5</v>
      </c>
      <c r="AA125" s="34" t="s">
        <v>90</v>
      </c>
      <c r="AC125" s="67">
        <f t="shared" si="8"/>
        <v>4.4075993382643306</v>
      </c>
      <c r="AD125" s="43">
        <f t="shared" ref="AD125" si="10">$AC125/$AC$140</f>
        <v>6.4861685664030208E-2</v>
      </c>
    </row>
    <row r="126" spans="2:30" x14ac:dyDescent="0.4">
      <c r="B126" s="31" t="s">
        <v>27</v>
      </c>
      <c r="C126" s="32" t="s">
        <v>90</v>
      </c>
      <c r="D126" s="32" t="s">
        <v>92</v>
      </c>
      <c r="E126" s="32" t="s">
        <v>90</v>
      </c>
      <c r="F126" s="32" t="s">
        <v>92</v>
      </c>
      <c r="G126" s="32" t="s">
        <v>91</v>
      </c>
      <c r="H126" s="32" t="s">
        <v>92</v>
      </c>
      <c r="I126" s="32" t="s">
        <v>90</v>
      </c>
      <c r="J126" s="32" t="s">
        <v>90</v>
      </c>
      <c r="K126" s="32" t="s">
        <v>92</v>
      </c>
      <c r="L126" s="32" t="s">
        <v>92</v>
      </c>
      <c r="M126" s="32" t="s">
        <v>90</v>
      </c>
      <c r="N126" s="155">
        <v>1</v>
      </c>
      <c r="O126" s="155">
        <v>1</v>
      </c>
      <c r="P126" s="32" t="s">
        <v>92</v>
      </c>
      <c r="Q126" s="32" t="s">
        <v>93</v>
      </c>
      <c r="R126" s="32" t="s">
        <v>90</v>
      </c>
      <c r="S126" s="32" t="s">
        <v>93</v>
      </c>
      <c r="T126" s="32" t="s">
        <v>92</v>
      </c>
      <c r="U126" s="32" t="s">
        <v>92</v>
      </c>
      <c r="V126" s="155">
        <v>1</v>
      </c>
      <c r="W126" s="155">
        <v>1</v>
      </c>
      <c r="X126" s="32" t="s">
        <v>92</v>
      </c>
      <c r="Y126" s="32" t="s">
        <v>93</v>
      </c>
      <c r="Z126" s="32" t="s">
        <v>92</v>
      </c>
      <c r="AA126" s="35" t="s">
        <v>91</v>
      </c>
      <c r="AC126" s="60">
        <f t="shared" si="8"/>
        <v>1</v>
      </c>
      <c r="AD126" s="1">
        <f t="shared" ref="AD126:AD140" si="11">$AC126/$AC$140</f>
        <v>1.4715876078149176E-2</v>
      </c>
    </row>
    <row r="127" spans="2:30" x14ac:dyDescent="0.4">
      <c r="B127" s="30" t="s">
        <v>28</v>
      </c>
      <c r="C127" s="33" t="s">
        <v>90</v>
      </c>
      <c r="D127" s="154" t="s">
        <v>92</v>
      </c>
      <c r="E127" s="33" t="s">
        <v>90</v>
      </c>
      <c r="F127" s="33" t="s">
        <v>92</v>
      </c>
      <c r="G127" s="33" t="s">
        <v>91</v>
      </c>
      <c r="H127" s="33" t="s">
        <v>92</v>
      </c>
      <c r="I127" s="33" t="s">
        <v>90</v>
      </c>
      <c r="J127" s="33" t="s">
        <v>90</v>
      </c>
      <c r="K127" s="33" t="s">
        <v>92</v>
      </c>
      <c r="L127" s="33" t="s">
        <v>92</v>
      </c>
      <c r="M127" s="33" t="s">
        <v>90</v>
      </c>
      <c r="N127" s="154">
        <v>1</v>
      </c>
      <c r="O127" s="154">
        <v>1</v>
      </c>
      <c r="P127" s="33" t="s">
        <v>92</v>
      </c>
      <c r="Q127" s="154">
        <v>1</v>
      </c>
      <c r="R127" s="33" t="s">
        <v>90</v>
      </c>
      <c r="S127" s="154">
        <v>1</v>
      </c>
      <c r="T127" s="33" t="s">
        <v>92</v>
      </c>
      <c r="U127" s="33" t="s">
        <v>92</v>
      </c>
      <c r="V127" s="154">
        <v>1</v>
      </c>
      <c r="W127" s="154">
        <v>1</v>
      </c>
      <c r="X127" s="33" t="s">
        <v>92</v>
      </c>
      <c r="Y127" s="154">
        <v>1</v>
      </c>
      <c r="Z127" s="33" t="s">
        <v>92</v>
      </c>
      <c r="AA127" s="34" t="s">
        <v>91</v>
      </c>
      <c r="AC127" s="67">
        <f t="shared" si="8"/>
        <v>1</v>
      </c>
      <c r="AD127" s="43">
        <f t="shared" si="11"/>
        <v>1.4715876078149176E-2</v>
      </c>
    </row>
    <row r="128" spans="2:30" x14ac:dyDescent="0.4">
      <c r="B128" s="31" t="s">
        <v>29</v>
      </c>
      <c r="C128" s="32" t="s">
        <v>92</v>
      </c>
      <c r="D128" s="155">
        <v>1</v>
      </c>
      <c r="E128" s="155" t="s">
        <v>92</v>
      </c>
      <c r="F128" s="155">
        <v>1</v>
      </c>
      <c r="G128" s="32" t="s">
        <v>91</v>
      </c>
      <c r="H128" s="155">
        <v>1</v>
      </c>
      <c r="I128" s="155" t="s">
        <v>92</v>
      </c>
      <c r="J128" s="155" t="s">
        <v>92</v>
      </c>
      <c r="K128" s="155">
        <v>3</v>
      </c>
      <c r="L128" s="155">
        <v>1</v>
      </c>
      <c r="M128" s="155" t="s">
        <v>93</v>
      </c>
      <c r="N128" s="155">
        <v>5</v>
      </c>
      <c r="O128" s="155">
        <v>5</v>
      </c>
      <c r="P128" s="155">
        <v>1</v>
      </c>
      <c r="Q128" s="155">
        <v>5</v>
      </c>
      <c r="R128" s="32" t="s">
        <v>92</v>
      </c>
      <c r="S128" s="155">
        <v>5</v>
      </c>
      <c r="T128" s="155">
        <v>1</v>
      </c>
      <c r="U128" s="155">
        <v>1</v>
      </c>
      <c r="V128" s="155">
        <v>5</v>
      </c>
      <c r="W128" s="155">
        <v>5</v>
      </c>
      <c r="X128" s="155">
        <v>1</v>
      </c>
      <c r="Y128" s="155">
        <v>5</v>
      </c>
      <c r="Z128" s="155">
        <v>1</v>
      </c>
      <c r="AA128" s="35" t="s">
        <v>91</v>
      </c>
      <c r="AC128" s="60">
        <f t="shared" si="8"/>
        <v>2.0695557711218879</v>
      </c>
      <c r="AD128" s="1">
        <f t="shared" si="11"/>
        <v>3.0455326264648162E-2</v>
      </c>
    </row>
    <row r="129" spans="2:30" x14ac:dyDescent="0.4">
      <c r="B129" s="30" t="s">
        <v>40</v>
      </c>
      <c r="C129" s="33" t="s">
        <v>90</v>
      </c>
      <c r="D129" s="154" t="s">
        <v>93</v>
      </c>
      <c r="E129" s="33" t="s">
        <v>90</v>
      </c>
      <c r="F129" s="154" t="s">
        <v>92</v>
      </c>
      <c r="G129" s="33" t="s">
        <v>91</v>
      </c>
      <c r="H129" s="33" t="s">
        <v>92</v>
      </c>
      <c r="I129" s="33" t="s">
        <v>90</v>
      </c>
      <c r="J129" s="33" t="s">
        <v>90</v>
      </c>
      <c r="K129" s="154">
        <v>1</v>
      </c>
      <c r="L129" s="154" t="s">
        <v>92</v>
      </c>
      <c r="M129" s="33" t="s">
        <v>90</v>
      </c>
      <c r="N129" s="154">
        <v>3</v>
      </c>
      <c r="O129" s="154">
        <v>1</v>
      </c>
      <c r="P129" s="154" t="s">
        <v>92</v>
      </c>
      <c r="Q129" s="154">
        <v>1</v>
      </c>
      <c r="R129" s="33" t="s">
        <v>90</v>
      </c>
      <c r="S129" s="154">
        <v>1</v>
      </c>
      <c r="T129" s="33" t="s">
        <v>93</v>
      </c>
      <c r="U129" s="33" t="s">
        <v>93</v>
      </c>
      <c r="V129" s="154">
        <v>1</v>
      </c>
      <c r="W129" s="154">
        <v>3</v>
      </c>
      <c r="X129" s="33" t="s">
        <v>93</v>
      </c>
      <c r="Y129" s="154">
        <v>1</v>
      </c>
      <c r="Z129" s="33" t="s">
        <v>93</v>
      </c>
      <c r="AA129" s="34" t="s">
        <v>91</v>
      </c>
      <c r="AC129" s="67">
        <f t="shared" si="8"/>
        <v>1.3160740129524926</v>
      </c>
      <c r="AD129" s="43">
        <f t="shared" si="11"/>
        <v>1.9367182084281374E-2</v>
      </c>
    </row>
    <row r="130" spans="2:30" x14ac:dyDescent="0.4">
      <c r="B130" s="31" t="s">
        <v>30</v>
      </c>
      <c r="C130" s="155">
        <v>1</v>
      </c>
      <c r="D130" s="155">
        <v>7</v>
      </c>
      <c r="E130" s="155">
        <v>1</v>
      </c>
      <c r="F130" s="155">
        <v>5</v>
      </c>
      <c r="G130" s="32" t="s">
        <v>91</v>
      </c>
      <c r="H130" s="155">
        <v>5</v>
      </c>
      <c r="I130" s="155">
        <v>1</v>
      </c>
      <c r="J130" s="155">
        <v>1</v>
      </c>
      <c r="K130" s="155">
        <v>7</v>
      </c>
      <c r="L130" s="155">
        <v>5</v>
      </c>
      <c r="M130" s="155">
        <v>3</v>
      </c>
      <c r="N130" s="155">
        <v>7</v>
      </c>
      <c r="O130" s="155">
        <v>7</v>
      </c>
      <c r="P130" s="155">
        <v>5</v>
      </c>
      <c r="Q130" s="155">
        <v>7</v>
      </c>
      <c r="R130" s="155">
        <v>1</v>
      </c>
      <c r="S130" s="155">
        <v>7</v>
      </c>
      <c r="T130" s="155">
        <v>7</v>
      </c>
      <c r="U130" s="155">
        <v>7</v>
      </c>
      <c r="V130" s="155">
        <v>7</v>
      </c>
      <c r="W130" s="155">
        <v>7</v>
      </c>
      <c r="X130" s="155">
        <v>5</v>
      </c>
      <c r="Y130" s="155">
        <v>7</v>
      </c>
      <c r="Z130" s="155">
        <v>5</v>
      </c>
      <c r="AA130" s="35" t="s">
        <v>90</v>
      </c>
      <c r="AC130" s="60">
        <f t="shared" si="8"/>
        <v>4.0481978230647213</v>
      </c>
      <c r="AD130" s="1">
        <f t="shared" si="11"/>
        <v>5.9572777504053702E-2</v>
      </c>
    </row>
    <row r="131" spans="2:30" x14ac:dyDescent="0.4">
      <c r="B131" s="30" t="s">
        <v>31</v>
      </c>
      <c r="C131" s="33" t="s">
        <v>90</v>
      </c>
      <c r="D131" s="154" t="s">
        <v>93</v>
      </c>
      <c r="E131" s="33" t="s">
        <v>90</v>
      </c>
      <c r="F131" s="154" t="s">
        <v>92</v>
      </c>
      <c r="G131" s="33" t="s">
        <v>91</v>
      </c>
      <c r="H131" s="33" t="s">
        <v>92</v>
      </c>
      <c r="I131" s="33" t="s">
        <v>90</v>
      </c>
      <c r="J131" s="33" t="s">
        <v>90</v>
      </c>
      <c r="K131" s="33" t="s">
        <v>93</v>
      </c>
      <c r="L131" s="154" t="s">
        <v>92</v>
      </c>
      <c r="M131" s="33" t="s">
        <v>90</v>
      </c>
      <c r="N131" s="154">
        <v>3</v>
      </c>
      <c r="O131" s="154">
        <v>1</v>
      </c>
      <c r="P131" s="154" t="s">
        <v>92</v>
      </c>
      <c r="Q131" s="154">
        <v>1</v>
      </c>
      <c r="R131" s="33" t="s">
        <v>90</v>
      </c>
      <c r="S131" s="154">
        <v>1</v>
      </c>
      <c r="T131" s="33" t="s">
        <v>93</v>
      </c>
      <c r="U131" s="33" t="s">
        <v>93</v>
      </c>
      <c r="V131" s="154">
        <v>1</v>
      </c>
      <c r="W131" s="154">
        <v>3</v>
      </c>
      <c r="X131" s="33" t="s">
        <v>93</v>
      </c>
      <c r="Y131" s="154">
        <v>1</v>
      </c>
      <c r="Z131" s="33" t="s">
        <v>93</v>
      </c>
      <c r="AA131" s="34" t="s">
        <v>91</v>
      </c>
      <c r="AC131" s="67">
        <f t="shared" si="8"/>
        <v>1.3687381066422017</v>
      </c>
      <c r="AD131" s="43">
        <f t="shared" si="11"/>
        <v>2.0142180360787174E-2</v>
      </c>
    </row>
    <row r="132" spans="2:30" x14ac:dyDescent="0.4">
      <c r="B132" s="31" t="s">
        <v>32</v>
      </c>
      <c r="C132" s="32" t="s">
        <v>90</v>
      </c>
      <c r="D132" s="155">
        <v>1</v>
      </c>
      <c r="E132" s="32" t="s">
        <v>92</v>
      </c>
      <c r="F132" s="155" t="s">
        <v>93</v>
      </c>
      <c r="G132" s="32" t="s">
        <v>91</v>
      </c>
      <c r="H132" s="32" t="s">
        <v>93</v>
      </c>
      <c r="I132" s="32" t="s">
        <v>92</v>
      </c>
      <c r="J132" s="32" t="s">
        <v>92</v>
      </c>
      <c r="K132" s="155">
        <v>1</v>
      </c>
      <c r="L132" s="155">
        <v>1</v>
      </c>
      <c r="M132" s="32" t="s">
        <v>92</v>
      </c>
      <c r="N132" s="155">
        <v>5</v>
      </c>
      <c r="O132" s="155">
        <v>5</v>
      </c>
      <c r="P132" s="155">
        <v>1</v>
      </c>
      <c r="Q132" s="155">
        <v>3</v>
      </c>
      <c r="R132" s="32" t="s">
        <v>90</v>
      </c>
      <c r="S132" s="155">
        <v>3</v>
      </c>
      <c r="T132" s="155">
        <v>1</v>
      </c>
      <c r="U132" s="155">
        <v>1</v>
      </c>
      <c r="V132" s="155">
        <v>5</v>
      </c>
      <c r="W132" s="155">
        <v>5</v>
      </c>
      <c r="X132" s="155">
        <v>1</v>
      </c>
      <c r="Y132" s="155">
        <v>3</v>
      </c>
      <c r="Z132" s="155">
        <v>1</v>
      </c>
      <c r="AA132" s="35" t="s">
        <v>91</v>
      </c>
      <c r="AC132" s="60">
        <f t="shared" si="8"/>
        <v>1.913446183886474</v>
      </c>
      <c r="AD132" s="1">
        <f t="shared" si="11"/>
        <v>2.8158036924280792E-2</v>
      </c>
    </row>
    <row r="133" spans="2:30" x14ac:dyDescent="0.4">
      <c r="B133" s="30" t="s">
        <v>33</v>
      </c>
      <c r="C133" s="33" t="s">
        <v>90</v>
      </c>
      <c r="D133" s="154">
        <v>1</v>
      </c>
      <c r="E133" s="33" t="s">
        <v>92</v>
      </c>
      <c r="F133" s="154">
        <v>1</v>
      </c>
      <c r="G133" s="33" t="s">
        <v>91</v>
      </c>
      <c r="H133" s="33" t="s">
        <v>93</v>
      </c>
      <c r="I133" s="33" t="s">
        <v>92</v>
      </c>
      <c r="J133" s="33" t="s">
        <v>92</v>
      </c>
      <c r="K133" s="154">
        <v>1</v>
      </c>
      <c r="L133" s="154">
        <v>1</v>
      </c>
      <c r="M133" s="33" t="s">
        <v>92</v>
      </c>
      <c r="N133" s="154">
        <v>5</v>
      </c>
      <c r="O133" s="154">
        <v>5</v>
      </c>
      <c r="P133" s="154">
        <v>1</v>
      </c>
      <c r="Q133" s="154">
        <v>3</v>
      </c>
      <c r="R133" s="33" t="s">
        <v>90</v>
      </c>
      <c r="S133" s="154">
        <v>3</v>
      </c>
      <c r="T133" s="154">
        <v>1</v>
      </c>
      <c r="U133" s="154">
        <v>1</v>
      </c>
      <c r="V133" s="154">
        <v>5</v>
      </c>
      <c r="W133" s="154">
        <v>5</v>
      </c>
      <c r="X133" s="154">
        <v>1</v>
      </c>
      <c r="Y133" s="154">
        <v>3</v>
      </c>
      <c r="Z133" s="154">
        <v>1</v>
      </c>
      <c r="AA133" s="34" t="s">
        <v>91</v>
      </c>
      <c r="AC133" s="67">
        <f t="shared" si="8"/>
        <v>1.8373958720624153</v>
      </c>
      <c r="AD133" s="43">
        <f t="shared" si="11"/>
        <v>2.7038889959773341E-2</v>
      </c>
    </row>
    <row r="134" spans="2:30" x14ac:dyDescent="0.4">
      <c r="B134" s="31" t="s">
        <v>34</v>
      </c>
      <c r="C134" s="32" t="s">
        <v>90</v>
      </c>
      <c r="D134" s="155" t="s">
        <v>92</v>
      </c>
      <c r="E134" s="32" t="s">
        <v>90</v>
      </c>
      <c r="F134" s="32" t="s">
        <v>92</v>
      </c>
      <c r="G134" s="32" t="s">
        <v>91</v>
      </c>
      <c r="H134" s="32" t="s">
        <v>92</v>
      </c>
      <c r="I134" s="32" t="s">
        <v>90</v>
      </c>
      <c r="J134" s="32" t="s">
        <v>90</v>
      </c>
      <c r="K134" s="32" t="s">
        <v>92</v>
      </c>
      <c r="L134" s="32" t="s">
        <v>92</v>
      </c>
      <c r="M134" s="32" t="s">
        <v>90</v>
      </c>
      <c r="N134" s="155">
        <v>1</v>
      </c>
      <c r="O134" s="155">
        <v>1</v>
      </c>
      <c r="P134" s="32" t="s">
        <v>92</v>
      </c>
      <c r="Q134" s="155">
        <v>1</v>
      </c>
      <c r="R134" s="32" t="s">
        <v>90</v>
      </c>
      <c r="S134" s="155">
        <v>1</v>
      </c>
      <c r="T134" s="32" t="s">
        <v>92</v>
      </c>
      <c r="U134" s="32" t="s">
        <v>92</v>
      </c>
      <c r="V134" s="155">
        <v>1</v>
      </c>
      <c r="W134" s="155">
        <v>1</v>
      </c>
      <c r="X134" s="32" t="s">
        <v>92</v>
      </c>
      <c r="Y134" s="155">
        <v>1</v>
      </c>
      <c r="Z134" s="32" t="s">
        <v>92</v>
      </c>
      <c r="AA134" s="35" t="s">
        <v>91</v>
      </c>
      <c r="AC134" s="60">
        <f t="shared" si="8"/>
        <v>1</v>
      </c>
      <c r="AD134" s="1">
        <f t="shared" si="11"/>
        <v>1.4715876078149176E-2</v>
      </c>
    </row>
    <row r="135" spans="2:30" x14ac:dyDescent="0.4">
      <c r="B135" s="30" t="s">
        <v>35</v>
      </c>
      <c r="C135" s="33" t="s">
        <v>90</v>
      </c>
      <c r="D135" s="33" t="s">
        <v>92</v>
      </c>
      <c r="E135" s="33" t="s">
        <v>90</v>
      </c>
      <c r="F135" s="33" t="s">
        <v>92</v>
      </c>
      <c r="G135" s="33" t="s">
        <v>91</v>
      </c>
      <c r="H135" s="33" t="s">
        <v>92</v>
      </c>
      <c r="I135" s="33" t="s">
        <v>90</v>
      </c>
      <c r="J135" s="33" t="s">
        <v>90</v>
      </c>
      <c r="K135" s="33" t="s">
        <v>92</v>
      </c>
      <c r="L135" s="33" t="s">
        <v>92</v>
      </c>
      <c r="M135" s="33" t="s">
        <v>90</v>
      </c>
      <c r="N135" s="154">
        <v>1</v>
      </c>
      <c r="O135" s="154">
        <v>1</v>
      </c>
      <c r="P135" s="33" t="s">
        <v>92</v>
      </c>
      <c r="Q135" s="33" t="s">
        <v>93</v>
      </c>
      <c r="R135" s="33" t="s">
        <v>90</v>
      </c>
      <c r="S135" s="33" t="s">
        <v>93</v>
      </c>
      <c r="T135" s="33" t="s">
        <v>92</v>
      </c>
      <c r="U135" s="33" t="s">
        <v>92</v>
      </c>
      <c r="V135" s="154">
        <v>1</v>
      </c>
      <c r="W135" s="154">
        <v>1</v>
      </c>
      <c r="X135" s="33" t="s">
        <v>92</v>
      </c>
      <c r="Y135" s="33" t="s">
        <v>93</v>
      </c>
      <c r="Z135" s="33" t="s">
        <v>92</v>
      </c>
      <c r="AA135" s="34" t="s">
        <v>91</v>
      </c>
      <c r="AC135" s="67">
        <f t="shared" si="8"/>
        <v>1</v>
      </c>
      <c r="AD135" s="43">
        <f t="shared" si="11"/>
        <v>1.4715876078149176E-2</v>
      </c>
    </row>
    <row r="136" spans="2:30" x14ac:dyDescent="0.4">
      <c r="B136" s="31" t="s">
        <v>36</v>
      </c>
      <c r="C136" s="32" t="s">
        <v>92</v>
      </c>
      <c r="D136" s="155">
        <v>1</v>
      </c>
      <c r="E136" s="32" t="s">
        <v>92</v>
      </c>
      <c r="F136" s="155">
        <v>1</v>
      </c>
      <c r="G136" s="32" t="s">
        <v>91</v>
      </c>
      <c r="H136" s="155">
        <v>1</v>
      </c>
      <c r="I136" s="32" t="s">
        <v>92</v>
      </c>
      <c r="J136" s="32" t="s">
        <v>92</v>
      </c>
      <c r="K136" s="155">
        <v>1</v>
      </c>
      <c r="L136" s="155">
        <v>1</v>
      </c>
      <c r="M136" s="32" t="s">
        <v>92</v>
      </c>
      <c r="N136" s="155">
        <v>5</v>
      </c>
      <c r="O136" s="155">
        <v>5</v>
      </c>
      <c r="P136" s="155">
        <v>1</v>
      </c>
      <c r="Q136" s="155">
        <v>3</v>
      </c>
      <c r="R136" s="32" t="s">
        <v>92</v>
      </c>
      <c r="S136" s="155">
        <v>3</v>
      </c>
      <c r="T136" s="155">
        <v>1</v>
      </c>
      <c r="U136" s="155">
        <v>1</v>
      </c>
      <c r="V136" s="155">
        <v>5</v>
      </c>
      <c r="W136" s="155">
        <v>5</v>
      </c>
      <c r="X136" s="155">
        <v>1</v>
      </c>
      <c r="Y136" s="155">
        <v>3</v>
      </c>
      <c r="Z136" s="155">
        <v>1</v>
      </c>
      <c r="AA136" s="35" t="s">
        <v>91</v>
      </c>
      <c r="AC136" s="60">
        <f t="shared" si="8"/>
        <v>1.7728067592859795</v>
      </c>
      <c r="AD136" s="1">
        <f t="shared" si="11"/>
        <v>2.6088404580157713E-2</v>
      </c>
    </row>
    <row r="137" spans="2:30" x14ac:dyDescent="0.4">
      <c r="B137" s="30" t="s">
        <v>37</v>
      </c>
      <c r="C137" s="33" t="s">
        <v>90</v>
      </c>
      <c r="D137" s="154" t="s">
        <v>93</v>
      </c>
      <c r="E137" s="33" t="s">
        <v>90</v>
      </c>
      <c r="F137" s="154" t="s">
        <v>92</v>
      </c>
      <c r="G137" s="33" t="s">
        <v>91</v>
      </c>
      <c r="H137" s="33" t="s">
        <v>92</v>
      </c>
      <c r="I137" s="33" t="s">
        <v>90</v>
      </c>
      <c r="J137" s="33" t="s">
        <v>90</v>
      </c>
      <c r="K137" s="33" t="s">
        <v>93</v>
      </c>
      <c r="L137" s="154" t="s">
        <v>92</v>
      </c>
      <c r="M137" s="33" t="s">
        <v>90</v>
      </c>
      <c r="N137" s="154">
        <v>3</v>
      </c>
      <c r="O137" s="154">
        <v>1</v>
      </c>
      <c r="P137" s="154" t="s">
        <v>92</v>
      </c>
      <c r="Q137" s="154">
        <v>1</v>
      </c>
      <c r="R137" s="33" t="s">
        <v>90</v>
      </c>
      <c r="S137" s="154">
        <v>1</v>
      </c>
      <c r="T137" s="33" t="s">
        <v>93</v>
      </c>
      <c r="U137" s="33" t="s">
        <v>93</v>
      </c>
      <c r="V137" s="154">
        <v>1</v>
      </c>
      <c r="W137" s="154">
        <v>3</v>
      </c>
      <c r="X137" s="33" t="s">
        <v>93</v>
      </c>
      <c r="Y137" s="154">
        <v>1</v>
      </c>
      <c r="Z137" s="33" t="s">
        <v>93</v>
      </c>
      <c r="AA137" s="34" t="s">
        <v>91</v>
      </c>
      <c r="AC137" s="67">
        <f t="shared" si="8"/>
        <v>1.3687381066422017</v>
      </c>
      <c r="AD137" s="43">
        <f t="shared" si="11"/>
        <v>2.0142180360787174E-2</v>
      </c>
    </row>
    <row r="138" spans="2:30" x14ac:dyDescent="0.4">
      <c r="B138" s="31" t="s">
        <v>38</v>
      </c>
      <c r="C138" s="32" t="s">
        <v>92</v>
      </c>
      <c r="D138" s="155">
        <v>1</v>
      </c>
      <c r="E138" s="32" t="s">
        <v>92</v>
      </c>
      <c r="F138" s="155">
        <v>1</v>
      </c>
      <c r="G138" s="32" t="s">
        <v>91</v>
      </c>
      <c r="H138" s="155">
        <v>1</v>
      </c>
      <c r="I138" s="32" t="s">
        <v>92</v>
      </c>
      <c r="J138" s="32" t="s">
        <v>92</v>
      </c>
      <c r="K138" s="155">
        <v>1</v>
      </c>
      <c r="L138" s="155">
        <v>1</v>
      </c>
      <c r="M138" s="32" t="s">
        <v>92</v>
      </c>
      <c r="N138" s="155">
        <v>5</v>
      </c>
      <c r="O138" s="155">
        <v>5</v>
      </c>
      <c r="P138" s="155">
        <v>1</v>
      </c>
      <c r="Q138" s="155">
        <v>3</v>
      </c>
      <c r="R138" s="32" t="s">
        <v>92</v>
      </c>
      <c r="S138" s="155">
        <v>3</v>
      </c>
      <c r="T138" s="155">
        <v>1</v>
      </c>
      <c r="U138" s="155">
        <v>1</v>
      </c>
      <c r="V138" s="155">
        <v>5</v>
      </c>
      <c r="W138" s="155">
        <v>5</v>
      </c>
      <c r="X138" s="155">
        <v>1</v>
      </c>
      <c r="Y138" s="155">
        <v>3</v>
      </c>
      <c r="Z138" s="155">
        <v>1</v>
      </c>
      <c r="AA138" s="35" t="s">
        <v>91</v>
      </c>
      <c r="AC138" s="60">
        <f t="shared" si="8"/>
        <v>1.7728067592859795</v>
      </c>
      <c r="AD138" s="1">
        <f t="shared" si="11"/>
        <v>2.6088404580157713E-2</v>
      </c>
    </row>
    <row r="139" spans="2:30" x14ac:dyDescent="0.4">
      <c r="B139" s="36" t="s">
        <v>39</v>
      </c>
      <c r="C139" s="157">
        <v>7</v>
      </c>
      <c r="D139" s="157">
        <v>9</v>
      </c>
      <c r="E139" s="157">
        <v>7</v>
      </c>
      <c r="F139" s="157">
        <v>9</v>
      </c>
      <c r="G139" s="157" t="s">
        <v>90</v>
      </c>
      <c r="H139" s="157">
        <v>9</v>
      </c>
      <c r="I139" s="157">
        <v>7</v>
      </c>
      <c r="J139" s="157">
        <v>7</v>
      </c>
      <c r="K139" s="157">
        <v>9</v>
      </c>
      <c r="L139" s="157">
        <v>9</v>
      </c>
      <c r="M139" s="157">
        <v>7</v>
      </c>
      <c r="N139" s="157">
        <v>9</v>
      </c>
      <c r="O139" s="157">
        <v>9</v>
      </c>
      <c r="P139" s="157">
        <v>9</v>
      </c>
      <c r="Q139" s="157">
        <v>9</v>
      </c>
      <c r="R139" s="157">
        <v>7</v>
      </c>
      <c r="S139" s="157">
        <v>9</v>
      </c>
      <c r="T139" s="157">
        <v>9</v>
      </c>
      <c r="U139" s="157">
        <v>9</v>
      </c>
      <c r="V139" s="157">
        <v>9</v>
      </c>
      <c r="W139" s="157">
        <v>9</v>
      </c>
      <c r="X139" s="157">
        <v>9</v>
      </c>
      <c r="Y139" s="157">
        <v>9</v>
      </c>
      <c r="Z139" s="157">
        <v>9</v>
      </c>
      <c r="AA139" s="158">
        <v>1</v>
      </c>
      <c r="AC139" s="67">
        <f t="shared" si="8"/>
        <v>7.7125197207242913</v>
      </c>
      <c r="AD139" s="43">
        <f t="shared" si="11"/>
        <v>0.11349648446046036</v>
      </c>
    </row>
    <row r="140" spans="2:30" x14ac:dyDescent="0.4">
      <c r="AC140" s="60">
        <f>SUM(AC115:AC139)</f>
        <v>67.953820397064021</v>
      </c>
      <c r="AD140" s="1">
        <f t="shared" si="11"/>
        <v>1</v>
      </c>
    </row>
    <row r="141" spans="2:30" x14ac:dyDescent="0.4">
      <c r="AC141"/>
    </row>
    <row r="142" spans="2:30" x14ac:dyDescent="0.4">
      <c r="AC142"/>
    </row>
    <row r="143" spans="2:30" x14ac:dyDescent="0.4">
      <c r="AC143"/>
    </row>
    <row r="144" spans="2:30" x14ac:dyDescent="0.4">
      <c r="AC144"/>
    </row>
    <row r="145" spans="29:29" x14ac:dyDescent="0.4">
      <c r="AC145"/>
    </row>
    <row r="146" spans="29:29" x14ac:dyDescent="0.4">
      <c r="AC146"/>
    </row>
    <row r="147" spans="29:29" x14ac:dyDescent="0.4">
      <c r="AC147"/>
    </row>
    <row r="148" spans="29:29" x14ac:dyDescent="0.4">
      <c r="AC148"/>
    </row>
    <row r="149" spans="29:29" x14ac:dyDescent="0.4">
      <c r="AC149"/>
    </row>
    <row r="150" spans="29:29" x14ac:dyDescent="0.4">
      <c r="AC150"/>
    </row>
    <row r="151" spans="29:29" x14ac:dyDescent="0.4">
      <c r="AC151"/>
    </row>
    <row r="152" spans="29:29" x14ac:dyDescent="0.4">
      <c r="AC152"/>
    </row>
    <row r="153" spans="29:29" x14ac:dyDescent="0.4">
      <c r="AC153"/>
    </row>
    <row r="154" spans="29:29" x14ac:dyDescent="0.4">
      <c r="AC154"/>
    </row>
    <row r="155" spans="29:29" x14ac:dyDescent="0.4">
      <c r="AC155"/>
    </row>
    <row r="156" spans="29:29" x14ac:dyDescent="0.4">
      <c r="AC156"/>
    </row>
    <row r="157" spans="29:29" x14ac:dyDescent="0.4">
      <c r="AC157"/>
    </row>
    <row r="158" spans="29:29" x14ac:dyDescent="0.4">
      <c r="AC158"/>
    </row>
    <row r="159" spans="29:29" x14ac:dyDescent="0.4">
      <c r="AC159"/>
    </row>
    <row r="160" spans="29:29" x14ac:dyDescent="0.4">
      <c r="AC160"/>
    </row>
    <row r="161" spans="29:29" x14ac:dyDescent="0.4">
      <c r="AC161"/>
    </row>
    <row r="162" spans="29:29" x14ac:dyDescent="0.4">
      <c r="AC162"/>
    </row>
    <row r="163" spans="29:29" x14ac:dyDescent="0.4">
      <c r="AC163"/>
    </row>
    <row r="164" spans="29:29" x14ac:dyDescent="0.4">
      <c r="AC164"/>
    </row>
    <row r="165" spans="29:29" x14ac:dyDescent="0.4">
      <c r="AC165"/>
    </row>
    <row r="166" spans="29:29" x14ac:dyDescent="0.4">
      <c r="AC166"/>
    </row>
    <row r="167" spans="29:29" x14ac:dyDescent="0.4">
      <c r="AC167"/>
    </row>
    <row r="168" spans="29:29" x14ac:dyDescent="0.4">
      <c r="AC168"/>
    </row>
    <row r="169" spans="29:29" x14ac:dyDescent="0.4">
      <c r="AC169"/>
    </row>
    <row r="170" spans="29:29" x14ac:dyDescent="0.4">
      <c r="AC170"/>
    </row>
    <row r="171" spans="29:29" x14ac:dyDescent="0.4">
      <c r="AC171"/>
    </row>
    <row r="172" spans="29:29" x14ac:dyDescent="0.4">
      <c r="AC172"/>
    </row>
    <row r="173" spans="29:29" x14ac:dyDescent="0.4">
      <c r="AC173"/>
    </row>
    <row r="174" spans="29:29" x14ac:dyDescent="0.4">
      <c r="AC174"/>
    </row>
    <row r="175" spans="29:29" x14ac:dyDescent="0.4">
      <c r="AC175"/>
    </row>
    <row r="176" spans="29:29" x14ac:dyDescent="0.4">
      <c r="AC176"/>
    </row>
    <row r="177" spans="29:29" x14ac:dyDescent="0.4">
      <c r="AC177"/>
    </row>
    <row r="178" spans="29:29" x14ac:dyDescent="0.4">
      <c r="AC178"/>
    </row>
    <row r="179" spans="29:29" x14ac:dyDescent="0.4">
      <c r="AC179"/>
    </row>
    <row r="180" spans="29:29" x14ac:dyDescent="0.4">
      <c r="AC180"/>
    </row>
    <row r="181" spans="29:29" x14ac:dyDescent="0.4">
      <c r="AC181"/>
    </row>
    <row r="182" spans="29:29" x14ac:dyDescent="0.4">
      <c r="AC182"/>
    </row>
    <row r="183" spans="29:29" x14ac:dyDescent="0.4">
      <c r="AC183"/>
    </row>
    <row r="184" spans="29:29" x14ac:dyDescent="0.4">
      <c r="AC184"/>
    </row>
    <row r="185" spans="29:29" x14ac:dyDescent="0.4">
      <c r="AC185"/>
    </row>
    <row r="186" spans="29:29" x14ac:dyDescent="0.4">
      <c r="AC186"/>
    </row>
    <row r="187" spans="29:29" x14ac:dyDescent="0.4">
      <c r="AC187"/>
    </row>
    <row r="188" spans="29:29" x14ac:dyDescent="0.4">
      <c r="AC188"/>
    </row>
    <row r="189" spans="29:29" x14ac:dyDescent="0.4">
      <c r="AC189"/>
    </row>
    <row r="190" spans="29:29" x14ac:dyDescent="0.4">
      <c r="AC190"/>
    </row>
    <row r="191" spans="29:29" x14ac:dyDescent="0.4">
      <c r="AC191"/>
    </row>
    <row r="192" spans="29:29" x14ac:dyDescent="0.4">
      <c r="AC192"/>
    </row>
    <row r="193" spans="29:29" x14ac:dyDescent="0.4">
      <c r="AC193"/>
    </row>
    <row r="194" spans="29:29" x14ac:dyDescent="0.4">
      <c r="AC194"/>
    </row>
    <row r="195" spans="29:29" x14ac:dyDescent="0.4">
      <c r="AC195"/>
    </row>
    <row r="196" spans="29:29" ht="17.100000000000001" customHeight="1" x14ac:dyDescent="0.4">
      <c r="AC196"/>
    </row>
    <row r="197" spans="29:29" x14ac:dyDescent="0.4">
      <c r="AC197"/>
    </row>
    <row r="198" spans="29:29" x14ac:dyDescent="0.4">
      <c r="AC198"/>
    </row>
    <row r="199" spans="29:29" x14ac:dyDescent="0.4">
      <c r="AC199"/>
    </row>
    <row r="200" spans="29:29" x14ac:dyDescent="0.4">
      <c r="AC200"/>
    </row>
    <row r="201" spans="29:29" x14ac:dyDescent="0.4">
      <c r="AC201"/>
    </row>
    <row r="202" spans="29:29" x14ac:dyDescent="0.4">
      <c r="AC202"/>
    </row>
    <row r="203" spans="29:29" x14ac:dyDescent="0.4">
      <c r="AC203"/>
    </row>
    <row r="204" spans="29:29" x14ac:dyDescent="0.4">
      <c r="AC204"/>
    </row>
    <row r="205" spans="29:29" x14ac:dyDescent="0.4">
      <c r="AC205"/>
    </row>
    <row r="206" spans="29:29" x14ac:dyDescent="0.4">
      <c r="AC206"/>
    </row>
    <row r="207" spans="29:29" x14ac:dyDescent="0.4">
      <c r="AC207"/>
    </row>
    <row r="208" spans="29:29" x14ac:dyDescent="0.4">
      <c r="AC208"/>
    </row>
    <row r="209" spans="29:29" x14ac:dyDescent="0.4">
      <c r="AC209"/>
    </row>
    <row r="210" spans="29:29" x14ac:dyDescent="0.4">
      <c r="AC210"/>
    </row>
    <row r="211" spans="29:29" x14ac:dyDescent="0.4">
      <c r="AC211"/>
    </row>
    <row r="212" spans="29:29" x14ac:dyDescent="0.4">
      <c r="AC212"/>
    </row>
    <row r="213" spans="29:29" x14ac:dyDescent="0.4">
      <c r="AC213"/>
    </row>
    <row r="214" spans="29:29" x14ac:dyDescent="0.4">
      <c r="AC214"/>
    </row>
    <row r="215" spans="29:29" x14ac:dyDescent="0.4">
      <c r="AC215"/>
    </row>
    <row r="216" spans="29:29" x14ac:dyDescent="0.4">
      <c r="AC216"/>
    </row>
    <row r="217" spans="29:29" x14ac:dyDescent="0.4">
      <c r="AC217"/>
    </row>
    <row r="218" spans="29:29" x14ac:dyDescent="0.4">
      <c r="AC218"/>
    </row>
    <row r="219" spans="29:29" x14ac:dyDescent="0.4">
      <c r="AC219"/>
    </row>
    <row r="220" spans="29:29" x14ac:dyDescent="0.4">
      <c r="AC220"/>
    </row>
    <row r="221" spans="29:29" x14ac:dyDescent="0.4">
      <c r="AC221"/>
    </row>
    <row r="222" spans="29:29" x14ac:dyDescent="0.4">
      <c r="AC222"/>
    </row>
    <row r="223" spans="29:29" x14ac:dyDescent="0.4">
      <c r="AC223"/>
    </row>
    <row r="224" spans="29:29" x14ac:dyDescent="0.4">
      <c r="AC224"/>
    </row>
    <row r="225" spans="29:29" x14ac:dyDescent="0.4">
      <c r="AC225"/>
    </row>
    <row r="226" spans="29:29" x14ac:dyDescent="0.4">
      <c r="AC226"/>
    </row>
    <row r="227" spans="29:29" x14ac:dyDescent="0.4">
      <c r="AC227"/>
    </row>
    <row r="228" spans="29:29" x14ac:dyDescent="0.4">
      <c r="AC228"/>
    </row>
    <row r="229" spans="29:29" x14ac:dyDescent="0.4">
      <c r="AC229"/>
    </row>
    <row r="230" spans="29:29" x14ac:dyDescent="0.4">
      <c r="AC230"/>
    </row>
    <row r="231" spans="29:29" x14ac:dyDescent="0.4">
      <c r="AC231"/>
    </row>
    <row r="232" spans="29:29" x14ac:dyDescent="0.4">
      <c r="AC232"/>
    </row>
    <row r="233" spans="29:29" x14ac:dyDescent="0.4">
      <c r="AC233"/>
    </row>
    <row r="234" spans="29:29" x14ac:dyDescent="0.4">
      <c r="AC234"/>
    </row>
    <row r="235" spans="29:29" x14ac:dyDescent="0.4">
      <c r="AC235"/>
    </row>
    <row r="236" spans="29:29" x14ac:dyDescent="0.4">
      <c r="AC236"/>
    </row>
    <row r="237" spans="29:29" x14ac:dyDescent="0.4">
      <c r="AC237"/>
    </row>
    <row r="238" spans="29:29" x14ac:dyDescent="0.4">
      <c r="AC238"/>
    </row>
    <row r="239" spans="29:29" x14ac:dyDescent="0.4">
      <c r="AC239"/>
    </row>
    <row r="240" spans="29:29" x14ac:dyDescent="0.4">
      <c r="AC240"/>
    </row>
    <row r="241" spans="29:29" x14ac:dyDescent="0.4">
      <c r="AC241"/>
    </row>
    <row r="242" spans="29:29" x14ac:dyDescent="0.4">
      <c r="AC242"/>
    </row>
    <row r="243" spans="29:29" x14ac:dyDescent="0.4">
      <c r="AC243"/>
    </row>
    <row r="244" spans="29:29" x14ac:dyDescent="0.4">
      <c r="AC244"/>
    </row>
    <row r="245" spans="29:29" x14ac:dyDescent="0.4">
      <c r="AC245"/>
    </row>
    <row r="246" spans="29:29" x14ac:dyDescent="0.4">
      <c r="AC246"/>
    </row>
    <row r="247" spans="29:29" x14ac:dyDescent="0.4">
      <c r="AC247"/>
    </row>
    <row r="248" spans="29:29" x14ac:dyDescent="0.4">
      <c r="AC248"/>
    </row>
    <row r="249" spans="29:29" x14ac:dyDescent="0.4">
      <c r="AC249"/>
    </row>
    <row r="250" spans="29:29" x14ac:dyDescent="0.4">
      <c r="AC250"/>
    </row>
    <row r="251" spans="29:29" x14ac:dyDescent="0.4">
      <c r="AC251"/>
    </row>
    <row r="252" spans="29:29" x14ac:dyDescent="0.4">
      <c r="AC252"/>
    </row>
    <row r="253" spans="29:29" x14ac:dyDescent="0.4">
      <c r="AC253"/>
    </row>
    <row r="254" spans="29:29" x14ac:dyDescent="0.4">
      <c r="AC254"/>
    </row>
    <row r="255" spans="29:29" x14ac:dyDescent="0.4">
      <c r="AC255"/>
    </row>
    <row r="256" spans="29:29" x14ac:dyDescent="0.4">
      <c r="AC256"/>
    </row>
    <row r="257" spans="29:29" x14ac:dyDescent="0.4">
      <c r="AC257"/>
    </row>
    <row r="258" spans="29:29" x14ac:dyDescent="0.4">
      <c r="AC258"/>
    </row>
    <row r="259" spans="29:29" x14ac:dyDescent="0.4">
      <c r="AC259"/>
    </row>
    <row r="260" spans="29:29" x14ac:dyDescent="0.4">
      <c r="AC260"/>
    </row>
    <row r="261" spans="29:29" x14ac:dyDescent="0.4">
      <c r="AC261"/>
    </row>
    <row r="262" spans="29:29" x14ac:dyDescent="0.4">
      <c r="AC262"/>
    </row>
    <row r="263" spans="29:29" x14ac:dyDescent="0.4">
      <c r="AC263"/>
    </row>
    <row r="264" spans="29:29" x14ac:dyDescent="0.4">
      <c r="AC264"/>
    </row>
    <row r="265" spans="29:29" x14ac:dyDescent="0.4">
      <c r="AC265"/>
    </row>
    <row r="266" spans="29:29" x14ac:dyDescent="0.4">
      <c r="AC266"/>
    </row>
    <row r="267" spans="29:29" x14ac:dyDescent="0.4">
      <c r="AC267"/>
    </row>
    <row r="268" spans="29:29" x14ac:dyDescent="0.4">
      <c r="AC268"/>
    </row>
    <row r="269" spans="29:29" x14ac:dyDescent="0.4">
      <c r="AC269"/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BBCC5-EE15-DB49-88A0-A3A08B872F93}">
  <dimension ref="A1:AE29"/>
  <sheetViews>
    <sheetView workbookViewId="0">
      <selection activeCell="I38" sqref="I38"/>
    </sheetView>
  </sheetViews>
  <sheetFormatPr defaultColWidth="11" defaultRowHeight="18.75" x14ac:dyDescent="0.4"/>
  <cols>
    <col min="5" max="5" width="10.875" customWidth="1"/>
    <col min="7" max="7" width="10.875" customWidth="1"/>
    <col min="12" max="12" width="8" customWidth="1"/>
    <col min="13" max="13" width="14.625" customWidth="1"/>
    <col min="14" max="21" width="9.125" customWidth="1"/>
    <col min="22" max="22" width="10.375" customWidth="1"/>
    <col min="25" max="25" width="4.5" style="95" customWidth="1"/>
    <col min="26" max="26" width="17" customWidth="1"/>
    <col min="27" max="27" width="4.5" style="95" customWidth="1"/>
    <col min="28" max="28" width="17" customWidth="1"/>
  </cols>
  <sheetData>
    <row r="1" spans="1:31" ht="18" customHeight="1" x14ac:dyDescent="0.4">
      <c r="A1" s="74"/>
      <c r="B1" s="74"/>
      <c r="C1" s="188" t="s">
        <v>66</v>
      </c>
      <c r="D1" s="188"/>
      <c r="E1" s="188"/>
      <c r="F1" s="188"/>
      <c r="G1" s="188"/>
      <c r="H1" s="188"/>
      <c r="I1" s="188"/>
      <c r="J1" s="188"/>
      <c r="K1" s="188"/>
      <c r="L1" s="74"/>
      <c r="M1" s="74"/>
      <c r="N1" s="188" t="s">
        <v>67</v>
      </c>
      <c r="O1" s="189"/>
      <c r="P1" s="189"/>
      <c r="Q1" s="189"/>
      <c r="R1" s="189"/>
      <c r="S1" s="189"/>
      <c r="T1" s="189"/>
      <c r="U1" s="189"/>
      <c r="V1" s="189"/>
    </row>
    <row r="2" spans="1:31" ht="18" customHeight="1" x14ac:dyDescent="0.4">
      <c r="A2" s="3"/>
      <c r="B2" s="74"/>
      <c r="C2" s="191"/>
      <c r="D2" s="191"/>
      <c r="E2" s="191"/>
      <c r="F2" s="191"/>
      <c r="G2" s="191"/>
      <c r="H2" s="191"/>
      <c r="I2" s="191"/>
      <c r="J2" s="191"/>
      <c r="K2" s="191"/>
      <c r="L2" s="74"/>
      <c r="M2" s="74"/>
      <c r="N2" s="190"/>
      <c r="O2" s="190"/>
      <c r="P2" s="190"/>
      <c r="Q2" s="190"/>
      <c r="R2" s="190"/>
      <c r="S2" s="190"/>
      <c r="T2" s="190"/>
      <c r="U2" s="190"/>
      <c r="V2" s="190"/>
      <c r="AD2" t="s">
        <v>111</v>
      </c>
    </row>
    <row r="3" spans="1:31" x14ac:dyDescent="0.4">
      <c r="A3" s="74"/>
      <c r="B3" s="75"/>
      <c r="C3" s="76" t="s">
        <v>60</v>
      </c>
      <c r="D3" s="76" t="s">
        <v>0</v>
      </c>
      <c r="E3" s="76" t="s">
        <v>4</v>
      </c>
      <c r="F3" s="76" t="s">
        <v>5</v>
      </c>
      <c r="G3" s="76" t="s">
        <v>62</v>
      </c>
      <c r="H3" s="76" t="s">
        <v>63</v>
      </c>
      <c r="I3" s="76" t="s">
        <v>7</v>
      </c>
      <c r="J3" s="76" t="s">
        <v>64</v>
      </c>
      <c r="K3" s="77" t="s">
        <v>65</v>
      </c>
      <c r="L3" s="74"/>
      <c r="M3" s="75"/>
      <c r="N3" s="76" t="s">
        <v>60</v>
      </c>
      <c r="O3" s="76" t="s">
        <v>0</v>
      </c>
      <c r="P3" s="76" t="s">
        <v>4</v>
      </c>
      <c r="Q3" s="76" t="s">
        <v>5</v>
      </c>
      <c r="R3" s="76" t="s">
        <v>62</v>
      </c>
      <c r="S3" s="76" t="s">
        <v>63</v>
      </c>
      <c r="T3" s="76" t="s">
        <v>7</v>
      </c>
      <c r="U3" s="76" t="s">
        <v>64</v>
      </c>
      <c r="V3" s="77" t="s">
        <v>65</v>
      </c>
      <c r="AD3" t="s">
        <v>112</v>
      </c>
      <c r="AE3" t="s">
        <v>113</v>
      </c>
    </row>
    <row r="4" spans="1:31" x14ac:dyDescent="0.4">
      <c r="A4" s="78">
        <v>1</v>
      </c>
      <c r="B4" s="73" t="s">
        <v>18</v>
      </c>
      <c r="C4" s="79">
        <v>0.66600000000000004</v>
      </c>
      <c r="D4" s="79">
        <v>0.55000000000000004</v>
      </c>
      <c r="E4" s="79">
        <v>0.41899999999999998</v>
      </c>
      <c r="F4" s="79">
        <v>0.48899999999999999</v>
      </c>
      <c r="G4" s="79">
        <v>0.89600000000000002</v>
      </c>
      <c r="H4" s="79">
        <v>0.83699999999999997</v>
      </c>
      <c r="I4" s="79">
        <v>0.65900000000000003</v>
      </c>
      <c r="J4" s="79">
        <v>0.76600000000000001</v>
      </c>
      <c r="K4" s="80">
        <v>0.60499999999999998</v>
      </c>
      <c r="L4" s="166">
        <v>0</v>
      </c>
      <c r="M4" s="73" t="s">
        <v>18</v>
      </c>
      <c r="N4" s="84">
        <f>RANK(C4,C$4:C$28)</f>
        <v>1</v>
      </c>
      <c r="O4" s="84">
        <f t="shared" ref="O4:V19" si="0">RANK(D4,D$4:D$28)</f>
        <v>2</v>
      </c>
      <c r="P4" s="84">
        <f>RANK(E4,E$4:E$28)</f>
        <v>3</v>
      </c>
      <c r="Q4" s="84">
        <f t="shared" si="0"/>
        <v>4</v>
      </c>
      <c r="R4" s="84">
        <f>RANK(G4,G$4:G$28)</f>
        <v>1</v>
      </c>
      <c r="S4" s="84">
        <f t="shared" si="0"/>
        <v>1</v>
      </c>
      <c r="T4" s="84">
        <f t="shared" si="0"/>
        <v>1</v>
      </c>
      <c r="U4" s="84">
        <f t="shared" si="0"/>
        <v>1</v>
      </c>
      <c r="V4" s="85">
        <f t="shared" si="0"/>
        <v>1</v>
      </c>
      <c r="Y4" s="125">
        <v>1</v>
      </c>
      <c r="Z4" s="128" t="s">
        <v>18</v>
      </c>
      <c r="AA4" s="125">
        <v>13</v>
      </c>
      <c r="AB4" s="131" t="s">
        <v>28</v>
      </c>
      <c r="AD4" t="s">
        <v>114</v>
      </c>
      <c r="AE4" t="s">
        <v>115</v>
      </c>
    </row>
    <row r="5" spans="1:31" x14ac:dyDescent="0.4">
      <c r="A5" s="78">
        <v>2</v>
      </c>
      <c r="B5" s="68" t="s">
        <v>19</v>
      </c>
      <c r="C5" s="79">
        <v>0.57299999999999995</v>
      </c>
      <c r="D5" s="79">
        <v>0.60399999999999998</v>
      </c>
      <c r="E5" s="79">
        <v>0.629</v>
      </c>
      <c r="F5" s="79">
        <v>0.69899999999999995</v>
      </c>
      <c r="G5" s="79">
        <v>0.59299999999999997</v>
      </c>
      <c r="H5" s="79">
        <v>0.48899999999999999</v>
      </c>
      <c r="I5" s="79">
        <v>0.247</v>
      </c>
      <c r="J5" s="79">
        <v>0.39400000000000002</v>
      </c>
      <c r="K5" s="80">
        <v>0.39500000000000002</v>
      </c>
      <c r="L5" s="166">
        <v>1</v>
      </c>
      <c r="M5" s="68" t="s">
        <v>19</v>
      </c>
      <c r="N5" s="84">
        <f t="shared" ref="N5:Q28" si="1">RANK(C5,C$4:C$28)</f>
        <v>2</v>
      </c>
      <c r="O5" s="84">
        <f t="shared" si="0"/>
        <v>1</v>
      </c>
      <c r="P5" s="84">
        <f t="shared" si="0"/>
        <v>1</v>
      </c>
      <c r="Q5" s="84">
        <f t="shared" si="0"/>
        <v>1</v>
      </c>
      <c r="R5" s="84">
        <f t="shared" ref="R5:V28" si="2">RANK(G5,G$4:G$28)</f>
        <v>3</v>
      </c>
      <c r="S5" s="84">
        <f t="shared" si="0"/>
        <v>5</v>
      </c>
      <c r="T5" s="84">
        <f t="shared" si="0"/>
        <v>6</v>
      </c>
      <c r="U5" s="84">
        <f t="shared" si="0"/>
        <v>2</v>
      </c>
      <c r="V5" s="85">
        <f t="shared" si="0"/>
        <v>3</v>
      </c>
      <c r="Y5" s="126">
        <v>2</v>
      </c>
      <c r="Z5" s="129" t="s">
        <v>19</v>
      </c>
      <c r="AA5" s="126">
        <v>14</v>
      </c>
      <c r="AB5" s="132" t="s">
        <v>29</v>
      </c>
      <c r="AD5" t="s">
        <v>116</v>
      </c>
      <c r="AE5" t="s">
        <v>117</v>
      </c>
    </row>
    <row r="6" spans="1:31" x14ac:dyDescent="0.4">
      <c r="A6" s="78">
        <v>3</v>
      </c>
      <c r="B6" s="70" t="s">
        <v>42</v>
      </c>
      <c r="C6" s="79">
        <v>0.52100000000000002</v>
      </c>
      <c r="D6" s="79">
        <v>0.51500000000000001</v>
      </c>
      <c r="E6" s="79">
        <v>0.51600000000000001</v>
      </c>
      <c r="F6" s="79">
        <v>0.51100000000000001</v>
      </c>
      <c r="G6" s="79">
        <v>0.60299999999999998</v>
      </c>
      <c r="H6" s="79">
        <v>0.53900000000000003</v>
      </c>
      <c r="I6" s="79">
        <v>0.29399999999999998</v>
      </c>
      <c r="J6" s="79">
        <v>0.35099999999999998</v>
      </c>
      <c r="K6" s="80">
        <v>0.51600000000000001</v>
      </c>
      <c r="L6" s="166">
        <v>2</v>
      </c>
      <c r="M6" s="70" t="s">
        <v>42</v>
      </c>
      <c r="N6" s="84">
        <f t="shared" si="1"/>
        <v>3</v>
      </c>
      <c r="O6" s="84">
        <f t="shared" si="0"/>
        <v>3</v>
      </c>
      <c r="P6" s="84">
        <f t="shared" si="0"/>
        <v>2</v>
      </c>
      <c r="Q6" s="84">
        <f t="shared" si="0"/>
        <v>3</v>
      </c>
      <c r="R6" s="84">
        <f t="shared" si="2"/>
        <v>2</v>
      </c>
      <c r="S6" s="84">
        <f t="shared" si="0"/>
        <v>2</v>
      </c>
      <c r="T6" s="84">
        <f t="shared" si="0"/>
        <v>4</v>
      </c>
      <c r="U6" s="84">
        <f t="shared" si="0"/>
        <v>4</v>
      </c>
      <c r="V6" s="85">
        <f t="shared" si="0"/>
        <v>2</v>
      </c>
      <c r="Y6" s="126">
        <v>3</v>
      </c>
      <c r="Z6" s="129" t="s">
        <v>42</v>
      </c>
      <c r="AA6" s="126">
        <v>15</v>
      </c>
      <c r="AB6" s="132" t="s">
        <v>40</v>
      </c>
      <c r="AD6" t="s">
        <v>118</v>
      </c>
      <c r="AE6" t="s">
        <v>119</v>
      </c>
    </row>
    <row r="7" spans="1:31" x14ac:dyDescent="0.4">
      <c r="A7" s="78">
        <v>4</v>
      </c>
      <c r="B7" s="68" t="s">
        <v>20</v>
      </c>
      <c r="C7" s="79">
        <v>0.46800000000000003</v>
      </c>
      <c r="D7" s="79">
        <v>0.438</v>
      </c>
      <c r="E7" s="79">
        <v>0.40300000000000002</v>
      </c>
      <c r="F7" s="79">
        <v>0.56499999999999995</v>
      </c>
      <c r="G7" s="79">
        <v>0.46800000000000003</v>
      </c>
      <c r="H7" s="79">
        <v>0.51100000000000001</v>
      </c>
      <c r="I7" s="79">
        <v>0.41199999999999998</v>
      </c>
      <c r="J7" s="79">
        <v>0.35099999999999998</v>
      </c>
      <c r="K7" s="80">
        <v>0.32300000000000001</v>
      </c>
      <c r="L7" s="166">
        <v>3</v>
      </c>
      <c r="M7" s="68" t="s">
        <v>20</v>
      </c>
      <c r="N7" s="84">
        <f t="shared" si="1"/>
        <v>4</v>
      </c>
      <c r="O7" s="84">
        <f t="shared" si="0"/>
        <v>4</v>
      </c>
      <c r="P7" s="84">
        <f t="shared" si="0"/>
        <v>4</v>
      </c>
      <c r="Q7" s="84">
        <f t="shared" si="0"/>
        <v>2</v>
      </c>
      <c r="R7" s="84">
        <f t="shared" si="2"/>
        <v>4</v>
      </c>
      <c r="S7" s="84">
        <f t="shared" si="0"/>
        <v>4</v>
      </c>
      <c r="T7" s="84">
        <f t="shared" si="0"/>
        <v>2</v>
      </c>
      <c r="U7" s="84">
        <f t="shared" si="0"/>
        <v>4</v>
      </c>
      <c r="V7" s="85">
        <f t="shared" si="0"/>
        <v>5</v>
      </c>
      <c r="Y7" s="126">
        <v>4</v>
      </c>
      <c r="Z7" s="129" t="s">
        <v>20</v>
      </c>
      <c r="AA7" s="126">
        <v>16</v>
      </c>
      <c r="AB7" s="132" t="s">
        <v>30</v>
      </c>
    </row>
    <row r="8" spans="1:31" x14ac:dyDescent="0.4">
      <c r="A8" s="78">
        <v>5</v>
      </c>
      <c r="B8" s="70" t="s">
        <v>21</v>
      </c>
      <c r="C8" s="79">
        <v>0.3</v>
      </c>
      <c r="D8" s="79">
        <v>0.36699999999999999</v>
      </c>
      <c r="E8" s="79">
        <v>0.35499999999999998</v>
      </c>
      <c r="F8" s="79">
        <v>0.44600000000000001</v>
      </c>
      <c r="G8" s="79">
        <v>0.222</v>
      </c>
      <c r="H8" s="79">
        <v>0.113</v>
      </c>
      <c r="I8" s="79">
        <v>0.16500000000000001</v>
      </c>
      <c r="J8" s="79">
        <v>0.128</v>
      </c>
      <c r="K8" s="80">
        <v>0.35499999999999998</v>
      </c>
      <c r="L8" s="166">
        <v>4</v>
      </c>
      <c r="M8" s="70" t="s">
        <v>21</v>
      </c>
      <c r="N8" s="84">
        <f t="shared" si="1"/>
        <v>5</v>
      </c>
      <c r="O8" s="84">
        <f t="shared" si="0"/>
        <v>5</v>
      </c>
      <c r="P8" s="84">
        <f t="shared" si="0"/>
        <v>5</v>
      </c>
      <c r="Q8" s="84">
        <f t="shared" si="0"/>
        <v>5</v>
      </c>
      <c r="R8" s="84">
        <f t="shared" si="2"/>
        <v>8</v>
      </c>
      <c r="S8" s="84">
        <f t="shared" si="0"/>
        <v>15</v>
      </c>
      <c r="T8" s="84">
        <f t="shared" si="0"/>
        <v>9</v>
      </c>
      <c r="U8" s="84">
        <f t="shared" si="0"/>
        <v>12</v>
      </c>
      <c r="V8" s="85">
        <f t="shared" si="0"/>
        <v>4</v>
      </c>
      <c r="Y8" s="126">
        <v>5</v>
      </c>
      <c r="Z8" s="129" t="s">
        <v>21</v>
      </c>
      <c r="AA8" s="126">
        <v>17</v>
      </c>
      <c r="AB8" s="132" t="s">
        <v>31</v>
      </c>
    </row>
    <row r="9" spans="1:31" x14ac:dyDescent="0.4">
      <c r="A9" s="78">
        <v>6</v>
      </c>
      <c r="B9" s="68" t="s">
        <v>41</v>
      </c>
      <c r="C9" s="79">
        <v>0.29699999999999999</v>
      </c>
      <c r="D9" s="79">
        <v>0.29599999999999999</v>
      </c>
      <c r="E9" s="79">
        <v>0.24199999999999999</v>
      </c>
      <c r="F9" s="79">
        <v>0.23</v>
      </c>
      <c r="G9" s="79">
        <v>0.36399999999999999</v>
      </c>
      <c r="H9" s="79">
        <v>0.36199999999999999</v>
      </c>
      <c r="I9" s="79">
        <v>0.27100000000000002</v>
      </c>
      <c r="J9" s="79">
        <v>0.39400000000000002</v>
      </c>
      <c r="K9" s="80">
        <v>0.28199999999999997</v>
      </c>
      <c r="L9" s="166">
        <v>5</v>
      </c>
      <c r="M9" s="68" t="s">
        <v>41</v>
      </c>
      <c r="N9" s="84">
        <f t="shared" si="1"/>
        <v>6</v>
      </c>
      <c r="O9" s="84">
        <f t="shared" si="0"/>
        <v>7</v>
      </c>
      <c r="P9" s="84">
        <f t="shared" si="0"/>
        <v>10</v>
      </c>
      <c r="Q9" s="84">
        <f t="shared" si="0"/>
        <v>10</v>
      </c>
      <c r="R9" s="84">
        <f t="shared" si="2"/>
        <v>6</v>
      </c>
      <c r="S9" s="84">
        <f t="shared" si="0"/>
        <v>6</v>
      </c>
      <c r="T9" s="84">
        <f t="shared" si="0"/>
        <v>5</v>
      </c>
      <c r="U9" s="84">
        <f t="shared" si="0"/>
        <v>2</v>
      </c>
      <c r="V9" s="85">
        <f t="shared" si="0"/>
        <v>6</v>
      </c>
      <c r="Y9" s="126">
        <v>6</v>
      </c>
      <c r="Z9" s="129" t="s">
        <v>41</v>
      </c>
      <c r="AA9" s="126">
        <v>18</v>
      </c>
      <c r="AB9" s="132" t="s">
        <v>32</v>
      </c>
    </row>
    <row r="10" spans="1:31" x14ac:dyDescent="0.4">
      <c r="A10" s="78">
        <v>7</v>
      </c>
      <c r="B10" s="70" t="s">
        <v>22</v>
      </c>
      <c r="C10" s="79">
        <v>0.29199999999999998</v>
      </c>
      <c r="D10" s="79">
        <v>0.314</v>
      </c>
      <c r="E10" s="79">
        <v>0.29799999999999999</v>
      </c>
      <c r="F10" s="79">
        <v>0.32400000000000001</v>
      </c>
      <c r="G10" s="79">
        <v>0.32800000000000001</v>
      </c>
      <c r="H10" s="79">
        <v>0.248</v>
      </c>
      <c r="I10" s="79">
        <v>0.188</v>
      </c>
      <c r="J10" s="79">
        <v>0.16</v>
      </c>
      <c r="K10" s="80">
        <v>0.28199999999999997</v>
      </c>
      <c r="L10" s="166">
        <v>6</v>
      </c>
      <c r="M10" s="70" t="s">
        <v>22</v>
      </c>
      <c r="N10" s="84">
        <f t="shared" si="1"/>
        <v>7</v>
      </c>
      <c r="O10" s="84">
        <f t="shared" si="0"/>
        <v>6</v>
      </c>
      <c r="P10" s="84">
        <f t="shared" si="0"/>
        <v>7</v>
      </c>
      <c r="Q10" s="84">
        <f t="shared" si="0"/>
        <v>8</v>
      </c>
      <c r="R10" s="84">
        <f t="shared" si="2"/>
        <v>7</v>
      </c>
      <c r="S10" s="84">
        <f t="shared" si="0"/>
        <v>8</v>
      </c>
      <c r="T10" s="84">
        <f t="shared" si="0"/>
        <v>8</v>
      </c>
      <c r="U10" s="84">
        <f t="shared" si="0"/>
        <v>8</v>
      </c>
      <c r="V10" s="85">
        <f t="shared" si="0"/>
        <v>6</v>
      </c>
      <c r="Y10" s="126">
        <v>7</v>
      </c>
      <c r="Z10" s="129" t="s">
        <v>22</v>
      </c>
      <c r="AA10" s="126">
        <v>19</v>
      </c>
      <c r="AB10" s="132" t="s">
        <v>33</v>
      </c>
    </row>
    <row r="11" spans="1:31" x14ac:dyDescent="0.4">
      <c r="A11" s="78">
        <v>8</v>
      </c>
      <c r="B11" s="68" t="s">
        <v>23</v>
      </c>
      <c r="C11" s="79">
        <v>0.27</v>
      </c>
      <c r="D11" s="79">
        <v>0.189</v>
      </c>
      <c r="E11" s="79">
        <v>0.121</v>
      </c>
      <c r="F11" s="79">
        <v>0.19400000000000001</v>
      </c>
      <c r="G11" s="79">
        <v>0.41399999999999998</v>
      </c>
      <c r="H11" s="79">
        <v>0.51800000000000002</v>
      </c>
      <c r="I11" s="79">
        <v>0.106</v>
      </c>
      <c r="J11" s="79">
        <v>0.21299999999999999</v>
      </c>
      <c r="K11" s="80">
        <v>0.14499999999999999</v>
      </c>
      <c r="L11" s="166">
        <v>7</v>
      </c>
      <c r="M11" s="68" t="s">
        <v>23</v>
      </c>
      <c r="N11" s="84">
        <f t="shared" si="1"/>
        <v>8</v>
      </c>
      <c r="O11" s="84">
        <f t="shared" si="0"/>
        <v>12</v>
      </c>
      <c r="P11" s="84">
        <f t="shared" si="0"/>
        <v>16</v>
      </c>
      <c r="Q11" s="84">
        <f t="shared" si="0"/>
        <v>13</v>
      </c>
      <c r="R11" s="84">
        <f t="shared" si="2"/>
        <v>5</v>
      </c>
      <c r="S11" s="84">
        <f t="shared" si="0"/>
        <v>3</v>
      </c>
      <c r="T11" s="84">
        <f t="shared" si="0"/>
        <v>11</v>
      </c>
      <c r="U11" s="84">
        <f t="shared" si="0"/>
        <v>6</v>
      </c>
      <c r="V11" s="85">
        <f t="shared" si="0"/>
        <v>12</v>
      </c>
      <c r="Y11" s="126">
        <v>8</v>
      </c>
      <c r="Z11" s="129" t="s">
        <v>23</v>
      </c>
      <c r="AA11" s="126">
        <v>20</v>
      </c>
      <c r="AB11" s="132" t="s">
        <v>34</v>
      </c>
    </row>
    <row r="12" spans="1:31" x14ac:dyDescent="0.4">
      <c r="A12" s="78">
        <v>9</v>
      </c>
      <c r="B12" s="70" t="s">
        <v>24</v>
      </c>
      <c r="C12" s="79">
        <v>0.22700000000000001</v>
      </c>
      <c r="D12" s="79">
        <v>0.29599999999999999</v>
      </c>
      <c r="E12" s="79">
        <v>0.32300000000000001</v>
      </c>
      <c r="F12" s="79">
        <v>0.39300000000000002</v>
      </c>
      <c r="G12" s="79">
        <v>0.112</v>
      </c>
      <c r="H12" s="79">
        <v>0.106</v>
      </c>
      <c r="I12" s="79">
        <v>1.2E-2</v>
      </c>
      <c r="J12" s="79">
        <v>0.128</v>
      </c>
      <c r="K12" s="80">
        <v>0.161</v>
      </c>
      <c r="L12" s="166">
        <v>8</v>
      </c>
      <c r="M12" s="70" t="s">
        <v>24</v>
      </c>
      <c r="N12" s="84">
        <f t="shared" si="1"/>
        <v>9</v>
      </c>
      <c r="O12" s="84">
        <f t="shared" si="0"/>
        <v>7</v>
      </c>
      <c r="P12" s="84">
        <f t="shared" si="0"/>
        <v>6</v>
      </c>
      <c r="Q12" s="84">
        <f t="shared" si="0"/>
        <v>6</v>
      </c>
      <c r="R12" s="84">
        <f t="shared" si="2"/>
        <v>15</v>
      </c>
      <c r="S12" s="84">
        <f t="shared" si="0"/>
        <v>16</v>
      </c>
      <c r="T12" s="84">
        <f t="shared" si="0"/>
        <v>23</v>
      </c>
      <c r="U12" s="84">
        <f t="shared" si="0"/>
        <v>12</v>
      </c>
      <c r="V12" s="85">
        <f t="shared" si="0"/>
        <v>10</v>
      </c>
      <c r="Y12" s="126">
        <v>9</v>
      </c>
      <c r="Z12" s="129" t="s">
        <v>24</v>
      </c>
      <c r="AA12" s="126">
        <v>20</v>
      </c>
      <c r="AB12" s="132" t="s">
        <v>35</v>
      </c>
    </row>
    <row r="13" spans="1:31" x14ac:dyDescent="0.4">
      <c r="A13" s="78">
        <v>10</v>
      </c>
      <c r="B13" s="68" t="s">
        <v>25</v>
      </c>
      <c r="C13" s="79">
        <v>0.219</v>
      </c>
      <c r="D13" s="79">
        <v>0.20699999999999999</v>
      </c>
      <c r="E13" s="79">
        <v>0.27400000000000002</v>
      </c>
      <c r="F13" s="79">
        <v>0.35499999999999998</v>
      </c>
      <c r="G13" s="79">
        <v>9.0999999999999998E-2</v>
      </c>
      <c r="H13" s="79">
        <v>0.17699999999999999</v>
      </c>
      <c r="I13" s="79">
        <v>0.32900000000000001</v>
      </c>
      <c r="J13" s="79">
        <v>0.13800000000000001</v>
      </c>
      <c r="K13" s="80">
        <v>0.19400000000000001</v>
      </c>
      <c r="L13" s="166">
        <v>9</v>
      </c>
      <c r="M13" s="68" t="s">
        <v>25</v>
      </c>
      <c r="N13" s="84">
        <f t="shared" si="1"/>
        <v>10</v>
      </c>
      <c r="O13" s="84">
        <f>RANK(D13,D$4:D$28)</f>
        <v>10</v>
      </c>
      <c r="P13" s="84">
        <f t="shared" si="0"/>
        <v>8</v>
      </c>
      <c r="Q13" s="84">
        <f t="shared" si="0"/>
        <v>7</v>
      </c>
      <c r="R13" s="84">
        <f t="shared" si="2"/>
        <v>16</v>
      </c>
      <c r="S13" s="84">
        <f t="shared" si="0"/>
        <v>13</v>
      </c>
      <c r="T13" s="84">
        <f t="shared" si="0"/>
        <v>3</v>
      </c>
      <c r="U13" s="84">
        <f t="shared" si="0"/>
        <v>10</v>
      </c>
      <c r="V13" s="85">
        <f t="shared" si="0"/>
        <v>8</v>
      </c>
      <c r="Y13" s="126">
        <v>10</v>
      </c>
      <c r="Z13" s="129" t="s">
        <v>25</v>
      </c>
      <c r="AA13" s="126">
        <v>22</v>
      </c>
      <c r="AB13" s="132" t="s">
        <v>36</v>
      </c>
    </row>
    <row r="14" spans="1:31" x14ac:dyDescent="0.4">
      <c r="A14" s="78">
        <v>11</v>
      </c>
      <c r="B14" s="70" t="s">
        <v>26</v>
      </c>
      <c r="C14" s="79">
        <v>0.185</v>
      </c>
      <c r="D14" s="79">
        <v>0.26600000000000001</v>
      </c>
      <c r="E14" s="79">
        <v>0.25</v>
      </c>
      <c r="F14" s="79">
        <v>0.219</v>
      </c>
      <c r="G14" s="79">
        <v>0.156</v>
      </c>
      <c r="H14" s="79">
        <v>0.255</v>
      </c>
      <c r="I14" s="79">
        <v>1.2E-2</v>
      </c>
      <c r="J14" s="79">
        <v>0.128</v>
      </c>
      <c r="K14" s="80">
        <v>0.153</v>
      </c>
      <c r="L14" s="166">
        <v>10</v>
      </c>
      <c r="M14" s="70" t="s">
        <v>26</v>
      </c>
      <c r="N14" s="84">
        <f t="shared" si="1"/>
        <v>11</v>
      </c>
      <c r="O14" s="84">
        <f t="shared" si="0"/>
        <v>9</v>
      </c>
      <c r="P14" s="84">
        <f t="shared" si="0"/>
        <v>9</v>
      </c>
      <c r="Q14" s="84">
        <f t="shared" si="0"/>
        <v>11</v>
      </c>
      <c r="R14" s="84">
        <f t="shared" si="2"/>
        <v>11</v>
      </c>
      <c r="S14" s="84">
        <f t="shared" si="0"/>
        <v>7</v>
      </c>
      <c r="T14" s="84">
        <f t="shared" si="0"/>
        <v>23</v>
      </c>
      <c r="U14" s="84">
        <f t="shared" si="0"/>
        <v>12</v>
      </c>
      <c r="V14" s="85">
        <f t="shared" si="0"/>
        <v>11</v>
      </c>
      <c r="Y14" s="126">
        <v>11</v>
      </c>
      <c r="Z14" s="129" t="s">
        <v>26</v>
      </c>
      <c r="AA14" s="126">
        <v>23</v>
      </c>
      <c r="AB14" s="132" t="s">
        <v>37</v>
      </c>
    </row>
    <row r="15" spans="1:31" x14ac:dyDescent="0.4">
      <c r="A15" s="78">
        <v>12</v>
      </c>
      <c r="B15" s="68" t="s">
        <v>27</v>
      </c>
      <c r="C15" s="79">
        <v>0.184</v>
      </c>
      <c r="D15" s="79">
        <v>0.183</v>
      </c>
      <c r="E15" s="79">
        <v>0.20200000000000001</v>
      </c>
      <c r="F15" s="79">
        <v>0.16700000000000001</v>
      </c>
      <c r="G15" s="79">
        <v>0.16800000000000001</v>
      </c>
      <c r="H15" s="79">
        <v>0.20599999999999999</v>
      </c>
      <c r="I15" s="79">
        <v>0.23499999999999999</v>
      </c>
      <c r="J15" s="79">
        <v>0.17</v>
      </c>
      <c r="K15" s="80">
        <v>0.19400000000000001</v>
      </c>
      <c r="L15" s="166">
        <v>11</v>
      </c>
      <c r="M15" s="68" t="s">
        <v>27</v>
      </c>
      <c r="N15" s="84">
        <f t="shared" si="1"/>
        <v>12</v>
      </c>
      <c r="O15" s="84">
        <f t="shared" si="0"/>
        <v>13</v>
      </c>
      <c r="P15" s="84">
        <f t="shared" si="0"/>
        <v>11</v>
      </c>
      <c r="Q15" s="84">
        <f t="shared" si="0"/>
        <v>15</v>
      </c>
      <c r="R15" s="84">
        <f t="shared" si="2"/>
        <v>9</v>
      </c>
      <c r="S15" s="84">
        <f t="shared" si="0"/>
        <v>10</v>
      </c>
      <c r="T15" s="84">
        <f t="shared" si="0"/>
        <v>7</v>
      </c>
      <c r="U15" s="84">
        <f t="shared" si="0"/>
        <v>7</v>
      </c>
      <c r="V15" s="85">
        <f t="shared" si="0"/>
        <v>8</v>
      </c>
      <c r="Y15" s="127">
        <v>12</v>
      </c>
      <c r="Z15" s="130" t="s">
        <v>27</v>
      </c>
      <c r="AA15" s="126">
        <v>24</v>
      </c>
      <c r="AB15" s="132" t="s">
        <v>38</v>
      </c>
    </row>
    <row r="16" spans="1:31" x14ac:dyDescent="0.4">
      <c r="A16" s="78">
        <v>13</v>
      </c>
      <c r="B16" s="70" t="s">
        <v>28</v>
      </c>
      <c r="C16" s="79">
        <v>0.14799999999999999</v>
      </c>
      <c r="D16" s="79">
        <v>0.16600000000000001</v>
      </c>
      <c r="E16" s="79">
        <v>0.161</v>
      </c>
      <c r="F16" s="79">
        <v>0.16700000000000001</v>
      </c>
      <c r="G16" s="79">
        <v>0.13900000000000001</v>
      </c>
      <c r="H16" s="79">
        <v>0.156</v>
      </c>
      <c r="I16" s="79">
        <v>0.153</v>
      </c>
      <c r="J16" s="79">
        <v>0.106</v>
      </c>
      <c r="K16" s="80">
        <v>0.13700000000000001</v>
      </c>
      <c r="L16" s="166">
        <v>12</v>
      </c>
      <c r="M16" s="70" t="s">
        <v>28</v>
      </c>
      <c r="N16" s="84">
        <f t="shared" si="1"/>
        <v>13</v>
      </c>
      <c r="O16" s="84">
        <f t="shared" si="0"/>
        <v>14</v>
      </c>
      <c r="P16" s="84">
        <f t="shared" si="0"/>
        <v>12</v>
      </c>
      <c r="Q16" s="84">
        <f t="shared" si="0"/>
        <v>15</v>
      </c>
      <c r="R16" s="84">
        <f t="shared" si="2"/>
        <v>13</v>
      </c>
      <c r="S16" s="84">
        <f t="shared" si="0"/>
        <v>14</v>
      </c>
      <c r="T16" s="84">
        <f t="shared" si="0"/>
        <v>10</v>
      </c>
      <c r="U16" s="84">
        <f t="shared" si="0"/>
        <v>15</v>
      </c>
      <c r="V16" s="85">
        <f t="shared" si="0"/>
        <v>13</v>
      </c>
      <c r="AA16" s="127">
        <v>25</v>
      </c>
      <c r="AB16" s="133" t="s">
        <v>39</v>
      </c>
    </row>
    <row r="17" spans="1:22" x14ac:dyDescent="0.4">
      <c r="A17" s="78">
        <v>14</v>
      </c>
      <c r="B17" s="68" t="s">
        <v>29</v>
      </c>
      <c r="C17" s="79">
        <v>0.11700000000000001</v>
      </c>
      <c r="D17" s="79">
        <v>0.16</v>
      </c>
      <c r="E17" s="79">
        <v>0.153</v>
      </c>
      <c r="F17" s="79">
        <v>0.23899999999999999</v>
      </c>
      <c r="G17" s="79">
        <v>4.5999999999999999E-2</v>
      </c>
      <c r="H17" s="79">
        <v>2.1000000000000001E-2</v>
      </c>
      <c r="I17" s="79">
        <v>3.5000000000000003E-2</v>
      </c>
      <c r="J17" s="79">
        <v>4.2999999999999997E-2</v>
      </c>
      <c r="K17" s="80">
        <v>7.2999999999999995E-2</v>
      </c>
      <c r="L17" s="166">
        <v>13</v>
      </c>
      <c r="M17" s="68" t="s">
        <v>29</v>
      </c>
      <c r="N17" s="84">
        <f t="shared" si="1"/>
        <v>14</v>
      </c>
      <c r="O17" s="84">
        <f t="shared" si="0"/>
        <v>16</v>
      </c>
      <c r="P17" s="84">
        <f t="shared" si="0"/>
        <v>14</v>
      </c>
      <c r="Q17" s="84">
        <f t="shared" si="0"/>
        <v>9</v>
      </c>
      <c r="R17" s="84">
        <f t="shared" si="2"/>
        <v>24</v>
      </c>
      <c r="S17" s="84">
        <f t="shared" si="0"/>
        <v>25</v>
      </c>
      <c r="T17" s="84">
        <f t="shared" si="0"/>
        <v>18</v>
      </c>
      <c r="U17" s="84">
        <f t="shared" si="0"/>
        <v>20</v>
      </c>
      <c r="V17" s="85">
        <f t="shared" si="0"/>
        <v>18</v>
      </c>
    </row>
    <row r="18" spans="1:22" x14ac:dyDescent="0.4">
      <c r="A18" s="78">
        <v>15</v>
      </c>
      <c r="B18" s="70" t="s">
        <v>40</v>
      </c>
      <c r="C18" s="79">
        <v>0.115</v>
      </c>
      <c r="D18" s="79">
        <v>8.8999999999999996E-2</v>
      </c>
      <c r="E18" s="79">
        <v>8.8999999999999996E-2</v>
      </c>
      <c r="F18" s="79">
        <v>9.1999999999999998E-2</v>
      </c>
      <c r="G18" s="79">
        <v>0.14299999999999999</v>
      </c>
      <c r="H18" s="79">
        <v>0.191</v>
      </c>
      <c r="I18" s="79">
        <v>3.5000000000000003E-2</v>
      </c>
      <c r="J18" s="79">
        <v>0.13800000000000001</v>
      </c>
      <c r="K18" s="80">
        <v>0.113</v>
      </c>
      <c r="L18" s="166">
        <v>14</v>
      </c>
      <c r="M18" s="70" t="s">
        <v>40</v>
      </c>
      <c r="N18" s="84">
        <f t="shared" si="1"/>
        <v>15</v>
      </c>
      <c r="O18" s="84">
        <f t="shared" si="0"/>
        <v>22</v>
      </c>
      <c r="P18" s="84">
        <f t="shared" si="0"/>
        <v>20</v>
      </c>
      <c r="Q18" s="84">
        <f t="shared" si="0"/>
        <v>23</v>
      </c>
      <c r="R18" s="84">
        <f t="shared" si="2"/>
        <v>12</v>
      </c>
      <c r="S18" s="84">
        <f t="shared" si="0"/>
        <v>12</v>
      </c>
      <c r="T18" s="84">
        <f t="shared" si="0"/>
        <v>18</v>
      </c>
      <c r="U18" s="84">
        <f t="shared" si="0"/>
        <v>10</v>
      </c>
      <c r="V18" s="85">
        <f t="shared" si="0"/>
        <v>14</v>
      </c>
    </row>
    <row r="19" spans="1:22" x14ac:dyDescent="0.4">
      <c r="A19" s="78">
        <v>16</v>
      </c>
      <c r="B19" s="68" t="s">
        <v>30</v>
      </c>
      <c r="C19" s="79">
        <v>0.105</v>
      </c>
      <c r="D19" s="79">
        <v>0.16600000000000001</v>
      </c>
      <c r="E19" s="79">
        <v>0.129</v>
      </c>
      <c r="F19" s="79">
        <v>0.19900000000000001</v>
      </c>
      <c r="G19" s="79">
        <v>4.5999999999999999E-2</v>
      </c>
      <c r="H19" s="79">
        <v>0.05</v>
      </c>
      <c r="I19" s="79">
        <v>4.7E-2</v>
      </c>
      <c r="J19" s="79">
        <v>2.1000000000000001E-2</v>
      </c>
      <c r="K19" s="80">
        <v>5.6000000000000001E-2</v>
      </c>
      <c r="L19" s="166">
        <v>15</v>
      </c>
      <c r="M19" s="68" t="s">
        <v>30</v>
      </c>
      <c r="N19" s="84">
        <f t="shared" si="1"/>
        <v>16</v>
      </c>
      <c r="O19" s="84">
        <f t="shared" si="0"/>
        <v>14</v>
      </c>
      <c r="P19" s="84">
        <f t="shared" si="0"/>
        <v>15</v>
      </c>
      <c r="Q19" s="84">
        <f t="shared" si="0"/>
        <v>12</v>
      </c>
      <c r="R19" s="84">
        <f t="shared" si="2"/>
        <v>24</v>
      </c>
      <c r="S19" s="84">
        <f t="shared" si="0"/>
        <v>22</v>
      </c>
      <c r="T19" s="84">
        <f t="shared" si="0"/>
        <v>15</v>
      </c>
      <c r="U19" s="84">
        <f t="shared" si="0"/>
        <v>22</v>
      </c>
      <c r="V19" s="85">
        <f t="shared" si="0"/>
        <v>20</v>
      </c>
    </row>
    <row r="20" spans="1:22" ht="17.100000000000001" customHeight="1" x14ac:dyDescent="0.4">
      <c r="A20" s="78">
        <v>17</v>
      </c>
      <c r="B20" s="70" t="s">
        <v>31</v>
      </c>
      <c r="C20" s="79">
        <v>9.9000000000000005E-2</v>
      </c>
      <c r="D20" s="79">
        <v>0.112</v>
      </c>
      <c r="E20" s="79">
        <v>0.105</v>
      </c>
      <c r="F20" s="79">
        <v>0.158</v>
      </c>
      <c r="G20" s="79">
        <v>7.4999999999999997E-2</v>
      </c>
      <c r="H20" s="79">
        <v>9.9000000000000005E-2</v>
      </c>
      <c r="I20" s="79">
        <v>0</v>
      </c>
      <c r="J20" s="79">
        <v>4.2999999999999997E-2</v>
      </c>
      <c r="K20" s="80">
        <v>7.2999999999999995E-2</v>
      </c>
      <c r="L20" s="166">
        <v>16</v>
      </c>
      <c r="M20" s="70" t="s">
        <v>31</v>
      </c>
      <c r="N20" s="84">
        <f t="shared" si="1"/>
        <v>17</v>
      </c>
      <c r="O20" s="84">
        <f t="shared" si="1"/>
        <v>17</v>
      </c>
      <c r="P20" s="84">
        <f t="shared" si="1"/>
        <v>19</v>
      </c>
      <c r="Q20" s="84">
        <f t="shared" si="1"/>
        <v>17</v>
      </c>
      <c r="R20" s="84">
        <f t="shared" si="2"/>
        <v>17</v>
      </c>
      <c r="S20" s="84">
        <f t="shared" si="2"/>
        <v>17</v>
      </c>
      <c r="T20" s="84">
        <f t="shared" si="2"/>
        <v>25</v>
      </c>
      <c r="U20" s="84">
        <f t="shared" si="2"/>
        <v>20</v>
      </c>
      <c r="V20" s="85">
        <f t="shared" si="2"/>
        <v>18</v>
      </c>
    </row>
    <row r="21" spans="1:22" x14ac:dyDescent="0.4">
      <c r="A21" s="78">
        <v>18</v>
      </c>
      <c r="B21" s="68" t="s">
        <v>32</v>
      </c>
      <c r="C21" s="79">
        <v>9.6000000000000002E-2</v>
      </c>
      <c r="D21" s="79">
        <v>9.5000000000000001E-2</v>
      </c>
      <c r="E21" s="79">
        <v>8.1000000000000003E-2</v>
      </c>
      <c r="F21" s="79">
        <v>0.18099999999999999</v>
      </c>
      <c r="G21" s="79">
        <v>4.8000000000000001E-2</v>
      </c>
      <c r="H21" s="79">
        <v>7.8E-2</v>
      </c>
      <c r="I21" s="79">
        <v>4.7E-2</v>
      </c>
      <c r="J21" s="79">
        <v>2.1000000000000001E-2</v>
      </c>
      <c r="K21" s="80">
        <v>8.8999999999999996E-2</v>
      </c>
      <c r="L21" s="166">
        <v>17</v>
      </c>
      <c r="M21" s="68" t="s">
        <v>32</v>
      </c>
      <c r="N21" s="84">
        <f t="shared" si="1"/>
        <v>18</v>
      </c>
      <c r="O21" s="84">
        <f t="shared" si="1"/>
        <v>21</v>
      </c>
      <c r="P21" s="84">
        <f t="shared" si="1"/>
        <v>21</v>
      </c>
      <c r="Q21" s="84">
        <f t="shared" si="1"/>
        <v>14</v>
      </c>
      <c r="R21" s="84">
        <f t="shared" si="2"/>
        <v>23</v>
      </c>
      <c r="S21" s="84">
        <f t="shared" si="2"/>
        <v>19</v>
      </c>
      <c r="T21" s="84">
        <f t="shared" si="2"/>
        <v>15</v>
      </c>
      <c r="U21" s="84">
        <f t="shared" si="2"/>
        <v>22</v>
      </c>
      <c r="V21" s="85">
        <f t="shared" si="2"/>
        <v>16</v>
      </c>
    </row>
    <row r="22" spans="1:22" x14ac:dyDescent="0.4">
      <c r="A22" s="78">
        <v>19</v>
      </c>
      <c r="B22" s="70" t="s">
        <v>33</v>
      </c>
      <c r="C22" s="79">
        <v>9.4E-2</v>
      </c>
      <c r="D22" s="79">
        <v>0.10100000000000001</v>
      </c>
      <c r="E22" s="79">
        <v>0.121</v>
      </c>
      <c r="F22" s="79">
        <v>0.13800000000000001</v>
      </c>
      <c r="G22" s="79">
        <v>7.4999999999999997E-2</v>
      </c>
      <c r="H22" s="79">
        <v>6.4000000000000001E-2</v>
      </c>
      <c r="I22" s="79">
        <v>5.8999999999999997E-2</v>
      </c>
      <c r="J22" s="79">
        <v>5.2999999999999999E-2</v>
      </c>
      <c r="K22" s="80">
        <v>8.1000000000000003E-2</v>
      </c>
      <c r="L22" s="166">
        <v>18</v>
      </c>
      <c r="M22" s="70" t="s">
        <v>33</v>
      </c>
      <c r="N22" s="84">
        <f t="shared" si="1"/>
        <v>19</v>
      </c>
      <c r="O22" s="84">
        <f t="shared" si="1"/>
        <v>20</v>
      </c>
      <c r="P22" s="84">
        <f t="shared" si="1"/>
        <v>16</v>
      </c>
      <c r="Q22" s="84">
        <f t="shared" si="1"/>
        <v>19</v>
      </c>
      <c r="R22" s="84">
        <f t="shared" si="2"/>
        <v>17</v>
      </c>
      <c r="S22" s="84">
        <f t="shared" si="2"/>
        <v>20</v>
      </c>
      <c r="T22" s="84">
        <f t="shared" si="2"/>
        <v>14</v>
      </c>
      <c r="U22" s="84">
        <f t="shared" si="2"/>
        <v>18</v>
      </c>
      <c r="V22" s="85">
        <f t="shared" si="2"/>
        <v>17</v>
      </c>
    </row>
    <row r="23" spans="1:22" x14ac:dyDescent="0.4">
      <c r="A23" s="78">
        <v>20</v>
      </c>
      <c r="B23" s="68" t="s">
        <v>34</v>
      </c>
      <c r="C23" s="79">
        <v>9.0999999999999998E-2</v>
      </c>
      <c r="D23" s="79">
        <v>0.112</v>
      </c>
      <c r="E23" s="79">
        <v>6.5000000000000002E-2</v>
      </c>
      <c r="F23" s="79">
        <v>0.14699999999999999</v>
      </c>
      <c r="G23" s="79">
        <v>5.8000000000000003E-2</v>
      </c>
      <c r="H23" s="79">
        <v>9.9000000000000005E-2</v>
      </c>
      <c r="I23" s="79">
        <v>4.7E-2</v>
      </c>
      <c r="J23" s="79">
        <v>7.3999999999999996E-2</v>
      </c>
      <c r="K23" s="80">
        <v>1.6E-2</v>
      </c>
      <c r="L23" s="166">
        <v>19</v>
      </c>
      <c r="M23" s="68" t="s">
        <v>34</v>
      </c>
      <c r="N23" s="84">
        <f t="shared" si="1"/>
        <v>20</v>
      </c>
      <c r="O23" s="84">
        <f t="shared" si="1"/>
        <v>17</v>
      </c>
      <c r="P23" s="84">
        <f t="shared" si="1"/>
        <v>22</v>
      </c>
      <c r="Q23" s="84">
        <f t="shared" si="1"/>
        <v>18</v>
      </c>
      <c r="R23" s="84">
        <f t="shared" si="2"/>
        <v>21</v>
      </c>
      <c r="S23" s="84">
        <f t="shared" si="2"/>
        <v>17</v>
      </c>
      <c r="T23" s="84">
        <f t="shared" si="2"/>
        <v>15</v>
      </c>
      <c r="U23" s="84">
        <f t="shared" si="2"/>
        <v>16</v>
      </c>
      <c r="V23" s="85">
        <f t="shared" si="2"/>
        <v>24</v>
      </c>
    </row>
    <row r="24" spans="1:22" x14ac:dyDescent="0.4">
      <c r="A24" s="78">
        <v>20</v>
      </c>
      <c r="B24" s="70" t="s">
        <v>35</v>
      </c>
      <c r="C24" s="79">
        <v>9.0999999999999998E-2</v>
      </c>
      <c r="D24" s="79">
        <v>0.20100000000000001</v>
      </c>
      <c r="E24" s="79">
        <v>0.161</v>
      </c>
      <c r="F24" s="79">
        <v>0.13200000000000001</v>
      </c>
      <c r="G24" s="79">
        <v>0.05</v>
      </c>
      <c r="H24" s="79">
        <v>3.5000000000000003E-2</v>
      </c>
      <c r="I24" s="79">
        <v>2.4E-2</v>
      </c>
      <c r="J24" s="79">
        <v>2.1000000000000001E-2</v>
      </c>
      <c r="K24" s="80">
        <v>5.6000000000000001E-2</v>
      </c>
      <c r="L24" s="166">
        <v>20</v>
      </c>
      <c r="M24" s="70" t="s">
        <v>35</v>
      </c>
      <c r="N24" s="84">
        <f t="shared" si="1"/>
        <v>20</v>
      </c>
      <c r="O24" s="84">
        <f t="shared" si="1"/>
        <v>11</v>
      </c>
      <c r="P24" s="84">
        <f t="shared" si="1"/>
        <v>12</v>
      </c>
      <c r="Q24" s="84">
        <f t="shared" si="1"/>
        <v>20</v>
      </c>
      <c r="R24" s="84">
        <f t="shared" si="2"/>
        <v>22</v>
      </c>
      <c r="S24" s="84">
        <f t="shared" si="2"/>
        <v>24</v>
      </c>
      <c r="T24" s="84">
        <f t="shared" si="2"/>
        <v>21</v>
      </c>
      <c r="U24" s="84">
        <f t="shared" si="2"/>
        <v>22</v>
      </c>
      <c r="V24" s="85">
        <f t="shared" si="2"/>
        <v>20</v>
      </c>
    </row>
    <row r="25" spans="1:22" x14ac:dyDescent="0.4">
      <c r="A25" s="78">
        <v>22</v>
      </c>
      <c r="B25" s="68" t="s">
        <v>36</v>
      </c>
      <c r="C25" s="79">
        <v>8.8999999999999996E-2</v>
      </c>
      <c r="D25" s="79">
        <v>0.112</v>
      </c>
      <c r="E25" s="79">
        <v>0.113</v>
      </c>
      <c r="F25" s="79">
        <v>0.11799999999999999</v>
      </c>
      <c r="G25" s="79">
        <v>7.2999999999999995E-2</v>
      </c>
      <c r="H25" s="79">
        <v>4.2999999999999997E-2</v>
      </c>
      <c r="I25" s="79">
        <v>3.5000000000000003E-2</v>
      </c>
      <c r="J25" s="79">
        <v>5.2999999999999999E-2</v>
      </c>
      <c r="K25" s="80">
        <v>0.113</v>
      </c>
      <c r="L25" s="166">
        <v>21</v>
      </c>
      <c r="M25" s="68" t="s">
        <v>36</v>
      </c>
      <c r="N25" s="84">
        <f t="shared" si="1"/>
        <v>22</v>
      </c>
      <c r="O25" s="84">
        <f t="shared" si="1"/>
        <v>17</v>
      </c>
      <c r="P25" s="84">
        <f t="shared" si="1"/>
        <v>18</v>
      </c>
      <c r="Q25" s="84">
        <f t="shared" si="1"/>
        <v>21</v>
      </c>
      <c r="R25" s="84">
        <f t="shared" si="2"/>
        <v>19</v>
      </c>
      <c r="S25" s="84">
        <f t="shared" si="2"/>
        <v>23</v>
      </c>
      <c r="T25" s="84">
        <f t="shared" si="2"/>
        <v>18</v>
      </c>
      <c r="U25" s="84">
        <f t="shared" si="2"/>
        <v>18</v>
      </c>
      <c r="V25" s="85">
        <f t="shared" si="2"/>
        <v>14</v>
      </c>
    </row>
    <row r="26" spans="1:22" x14ac:dyDescent="0.4">
      <c r="A26" s="78">
        <v>23</v>
      </c>
      <c r="B26" s="70" t="s">
        <v>37</v>
      </c>
      <c r="C26" s="79">
        <v>8.6999999999999994E-2</v>
      </c>
      <c r="D26" s="79">
        <v>4.1000000000000002E-2</v>
      </c>
      <c r="E26" s="79">
        <v>3.2000000000000001E-2</v>
      </c>
      <c r="F26" s="79">
        <v>4.7E-2</v>
      </c>
      <c r="G26" s="79">
        <v>0.114</v>
      </c>
      <c r="H26" s="79">
        <v>0.22700000000000001</v>
      </c>
      <c r="I26" s="79">
        <v>0.106</v>
      </c>
      <c r="J26" s="79">
        <v>0.16</v>
      </c>
      <c r="K26" s="80">
        <v>4.8000000000000001E-2</v>
      </c>
      <c r="L26" s="166">
        <v>22</v>
      </c>
      <c r="M26" s="70" t="s">
        <v>37</v>
      </c>
      <c r="N26" s="84">
        <f t="shared" si="1"/>
        <v>23</v>
      </c>
      <c r="O26" s="84">
        <f t="shared" si="1"/>
        <v>24</v>
      </c>
      <c r="P26" s="84">
        <f t="shared" si="1"/>
        <v>25</v>
      </c>
      <c r="Q26" s="84">
        <f t="shared" si="1"/>
        <v>25</v>
      </c>
      <c r="R26" s="84">
        <f t="shared" si="2"/>
        <v>14</v>
      </c>
      <c r="S26" s="84">
        <f t="shared" si="2"/>
        <v>9</v>
      </c>
      <c r="T26" s="84">
        <f t="shared" si="2"/>
        <v>11</v>
      </c>
      <c r="U26" s="84">
        <f t="shared" si="2"/>
        <v>8</v>
      </c>
      <c r="V26" s="85">
        <f t="shared" si="2"/>
        <v>22</v>
      </c>
    </row>
    <row r="27" spans="1:22" x14ac:dyDescent="0.4">
      <c r="A27" s="78">
        <v>24</v>
      </c>
      <c r="B27" s="68" t="s">
        <v>38</v>
      </c>
      <c r="C27" s="79">
        <v>8.5000000000000006E-2</v>
      </c>
      <c r="D27" s="79">
        <v>3.5999999999999997E-2</v>
      </c>
      <c r="E27" s="79">
        <v>4.8000000000000001E-2</v>
      </c>
      <c r="F27" s="79">
        <v>0.08</v>
      </c>
      <c r="G27" s="79">
        <v>0.16600000000000001</v>
      </c>
      <c r="H27" s="79">
        <v>5.7000000000000002E-2</v>
      </c>
      <c r="I27" s="79">
        <v>2.4E-2</v>
      </c>
      <c r="J27" s="79">
        <v>2.1000000000000001E-2</v>
      </c>
      <c r="K27" s="80">
        <v>8.0000000000000002E-3</v>
      </c>
      <c r="L27" s="166">
        <v>23</v>
      </c>
      <c r="M27" s="68" t="s">
        <v>38</v>
      </c>
      <c r="N27" s="84">
        <f t="shared" si="1"/>
        <v>24</v>
      </c>
      <c r="O27" s="84">
        <f t="shared" si="1"/>
        <v>25</v>
      </c>
      <c r="P27" s="84">
        <f t="shared" si="1"/>
        <v>23</v>
      </c>
      <c r="Q27" s="84">
        <f t="shared" si="1"/>
        <v>24</v>
      </c>
      <c r="R27" s="84">
        <f t="shared" si="2"/>
        <v>10</v>
      </c>
      <c r="S27" s="84">
        <f t="shared" si="2"/>
        <v>21</v>
      </c>
      <c r="T27" s="84">
        <f t="shared" si="2"/>
        <v>21</v>
      </c>
      <c r="U27" s="84">
        <f t="shared" si="2"/>
        <v>22</v>
      </c>
      <c r="V27" s="85">
        <f t="shared" si="2"/>
        <v>25</v>
      </c>
    </row>
    <row r="28" spans="1:22" x14ac:dyDescent="0.4">
      <c r="A28" s="78">
        <v>25</v>
      </c>
      <c r="B28" s="71" t="s">
        <v>39</v>
      </c>
      <c r="C28" s="81">
        <v>8.4000000000000005E-2</v>
      </c>
      <c r="D28" s="81">
        <v>7.0999999999999994E-2</v>
      </c>
      <c r="E28" s="81">
        <v>0.04</v>
      </c>
      <c r="F28" s="81">
        <v>0.10299999999999999</v>
      </c>
      <c r="G28" s="81">
        <v>6.4000000000000001E-2</v>
      </c>
      <c r="H28" s="81">
        <v>0.19900000000000001</v>
      </c>
      <c r="I28" s="81">
        <v>7.0999999999999994E-2</v>
      </c>
      <c r="J28" s="81">
        <v>6.4000000000000001E-2</v>
      </c>
      <c r="K28" s="82">
        <v>3.2000000000000001E-2</v>
      </c>
      <c r="L28" s="166">
        <v>24</v>
      </c>
      <c r="M28" s="71" t="s">
        <v>39</v>
      </c>
      <c r="N28" s="86">
        <f t="shared" si="1"/>
        <v>25</v>
      </c>
      <c r="O28" s="86">
        <f t="shared" si="1"/>
        <v>23</v>
      </c>
      <c r="P28" s="86">
        <f t="shared" si="1"/>
        <v>24</v>
      </c>
      <c r="Q28" s="86">
        <f t="shared" si="1"/>
        <v>22</v>
      </c>
      <c r="R28" s="86">
        <f t="shared" si="2"/>
        <v>20</v>
      </c>
      <c r="S28" s="86">
        <f t="shared" si="2"/>
        <v>11</v>
      </c>
      <c r="T28" s="86">
        <f t="shared" si="2"/>
        <v>13</v>
      </c>
      <c r="U28" s="86">
        <f t="shared" si="2"/>
        <v>17</v>
      </c>
      <c r="V28" s="87">
        <f t="shared" si="2"/>
        <v>23</v>
      </c>
    </row>
    <row r="29" spans="1:22" x14ac:dyDescent="0.4">
      <c r="A29" s="78"/>
      <c r="B29" s="78"/>
      <c r="C29" s="83"/>
      <c r="D29" s="83"/>
      <c r="E29" s="83"/>
      <c r="F29" s="83"/>
      <c r="G29" s="83"/>
      <c r="H29" s="83"/>
      <c r="I29" s="83"/>
      <c r="J29" s="83"/>
      <c r="K29" s="83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</row>
  </sheetData>
  <mergeCells count="2">
    <mergeCell ref="N1:V2"/>
    <mergeCell ref="C1:K2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W55"/>
  <sheetViews>
    <sheetView topLeftCell="A26" workbookViewId="0">
      <selection activeCell="E30" sqref="E30:J55"/>
    </sheetView>
  </sheetViews>
  <sheetFormatPr defaultColWidth="11" defaultRowHeight="21.95" customHeight="1" x14ac:dyDescent="0.4"/>
  <cols>
    <col min="2" max="2" width="18.375" customWidth="1"/>
    <col min="3" max="3" width="24.125" customWidth="1"/>
  </cols>
  <sheetData>
    <row r="1" spans="2:23" ht="21.95" customHeight="1" x14ac:dyDescent="0.4">
      <c r="T1" s="2"/>
      <c r="U1" s="2"/>
      <c r="V1" s="2"/>
      <c r="W1" s="2"/>
    </row>
    <row r="2" spans="2:23" ht="21.95" customHeight="1" x14ac:dyDescent="0.4">
      <c r="B2" s="40" t="s">
        <v>96</v>
      </c>
      <c r="C2" s="40" t="s">
        <v>9</v>
      </c>
      <c r="E2" s="38" t="s">
        <v>97</v>
      </c>
      <c r="F2" s="50" t="s">
        <v>94</v>
      </c>
      <c r="G2" s="50" t="s">
        <v>87</v>
      </c>
      <c r="H2" s="50" t="s">
        <v>14</v>
      </c>
      <c r="I2" s="50" t="s">
        <v>15</v>
      </c>
      <c r="J2" s="50" t="s">
        <v>95</v>
      </c>
      <c r="K2" s="47" t="s">
        <v>16</v>
      </c>
      <c r="M2" s="38" t="s">
        <v>96</v>
      </c>
      <c r="N2" s="69" t="s">
        <v>16</v>
      </c>
      <c r="O2" s="69" t="s">
        <v>59</v>
      </c>
      <c r="P2" s="69" t="s">
        <v>68</v>
      </c>
      <c r="Q2" t="s">
        <v>70</v>
      </c>
      <c r="T2" s="167"/>
      <c r="U2" s="2"/>
      <c r="V2" s="2"/>
      <c r="W2" s="2"/>
    </row>
    <row r="3" spans="2:23" ht="21.95" customHeight="1" x14ac:dyDescent="0.4">
      <c r="B3" s="41" t="s">
        <v>10</v>
      </c>
      <c r="C3" s="88">
        <v>0.36409149845643668</v>
      </c>
      <c r="E3" s="47" t="s">
        <v>17</v>
      </c>
      <c r="F3" s="72">
        <f>C3</f>
        <v>0.36409149845643668</v>
      </c>
      <c r="G3" s="72">
        <f>C4</f>
        <v>5.4231085856860456E-2</v>
      </c>
      <c r="H3" s="72">
        <f>C5</f>
        <v>0.30068118449906689</v>
      </c>
      <c r="I3" s="72">
        <f>C6</f>
        <v>0.23165375662155294</v>
      </c>
      <c r="J3" s="72">
        <f>C7</f>
        <v>4.9342474566083164E-2</v>
      </c>
      <c r="K3" s="49"/>
      <c r="M3" s="48" t="s">
        <v>18</v>
      </c>
      <c r="N3" s="94">
        <f>K4</f>
        <v>4.9312906164776515E-2</v>
      </c>
      <c r="O3">
        <f t="shared" ref="O3:O27" si="0">RANK(N3,$N$3:$N$27)</f>
        <v>5</v>
      </c>
      <c r="P3">
        <v>1</v>
      </c>
      <c r="Q3">
        <f>CORREL(O3:O27,P3:P27)</f>
        <v>0.68389686826036866</v>
      </c>
      <c r="T3" s="167"/>
      <c r="U3" s="2"/>
      <c r="V3" s="2"/>
      <c r="W3" s="2"/>
    </row>
    <row r="4" spans="2:23" ht="21.95" customHeight="1" x14ac:dyDescent="0.4">
      <c r="B4" s="42" t="s">
        <v>81</v>
      </c>
      <c r="C4" s="89">
        <v>5.4231085856860456E-2</v>
      </c>
      <c r="E4" s="48" t="s">
        <v>18</v>
      </c>
      <c r="F4" s="180">
        <v>4.7340989486644981E-2</v>
      </c>
      <c r="G4">
        <v>5.0925722086783809E-2</v>
      </c>
      <c r="H4">
        <v>2.028736917457576E-2</v>
      </c>
      <c r="I4">
        <v>8.6902909565851519E-2</v>
      </c>
      <c r="J4">
        <v>6.2487370737340869E-2</v>
      </c>
      <c r="K4" s="49">
        <f>$F$3*F4+$G$3*G4+$H$3*H4+$I$3*I4+$J$3*J4</f>
        <v>4.9312906164776515E-2</v>
      </c>
      <c r="M4" s="48" t="s">
        <v>19</v>
      </c>
      <c r="N4" s="94">
        <f t="shared" ref="N4:N26" si="1">K5</f>
        <v>5.2902677741448939E-2</v>
      </c>
      <c r="O4">
        <f t="shared" si="0"/>
        <v>3</v>
      </c>
      <c r="P4">
        <v>3</v>
      </c>
      <c r="T4" s="167"/>
      <c r="U4" s="2"/>
      <c r="V4" s="2"/>
      <c r="W4" s="2"/>
    </row>
    <row r="5" spans="2:23" ht="21.95" customHeight="1" x14ac:dyDescent="0.4">
      <c r="B5" s="41" t="s">
        <v>75</v>
      </c>
      <c r="C5" s="88">
        <v>0.30068118449906689</v>
      </c>
      <c r="E5" s="48" t="s">
        <v>19</v>
      </c>
      <c r="F5" s="180">
        <v>3.9157460783874998E-2</v>
      </c>
      <c r="G5">
        <v>5.3113289553218077E-2</v>
      </c>
      <c r="H5">
        <v>6.484514084469542E-2</v>
      </c>
      <c r="I5">
        <v>6.4464779343368472E-2</v>
      </c>
      <c r="J5">
        <v>2.7038889959773341E-2</v>
      </c>
      <c r="K5" s="49">
        <f t="shared" ref="K5:K27" si="2">$F$3*F5+$G$3*G5+$H$3*H5+$I$3*I5+$J$3*J5</f>
        <v>5.2902677741448939E-2</v>
      </c>
      <c r="M5" s="48" t="s">
        <v>42</v>
      </c>
      <c r="N5" s="94">
        <f t="shared" si="1"/>
        <v>5.1940699284560403E-2</v>
      </c>
      <c r="O5">
        <f>RANK(N5,$N$3:$N$27)</f>
        <v>4</v>
      </c>
      <c r="P5">
        <v>2</v>
      </c>
      <c r="T5" s="167"/>
      <c r="U5" s="2"/>
      <c r="V5" s="2"/>
      <c r="W5" s="2"/>
    </row>
    <row r="6" spans="2:23" ht="21.95" customHeight="1" x14ac:dyDescent="0.4">
      <c r="B6" s="42" t="s">
        <v>76</v>
      </c>
      <c r="C6" s="89">
        <v>0.23165375662155294</v>
      </c>
      <c r="E6" s="48" t="s">
        <v>42</v>
      </c>
      <c r="F6" s="180">
        <v>3.5889336682844268E-2</v>
      </c>
      <c r="G6">
        <v>2.6217868320743565E-2</v>
      </c>
      <c r="H6">
        <v>4.8282159500300112E-2</v>
      </c>
      <c r="I6">
        <v>8.6902909565851519E-2</v>
      </c>
      <c r="J6">
        <v>5.6806049936963331E-2</v>
      </c>
      <c r="K6" s="49">
        <f t="shared" si="2"/>
        <v>5.1940699284560403E-2</v>
      </c>
      <c r="M6" s="48" t="s">
        <v>20</v>
      </c>
      <c r="N6" s="94">
        <f t="shared" si="1"/>
        <v>4.4194931484048627E-2</v>
      </c>
      <c r="O6">
        <f t="shared" si="0"/>
        <v>9</v>
      </c>
      <c r="P6">
        <v>4</v>
      </c>
      <c r="T6" s="167"/>
      <c r="U6" s="2"/>
      <c r="V6" s="2"/>
      <c r="W6" s="2"/>
    </row>
    <row r="7" spans="2:23" ht="21.95" customHeight="1" x14ac:dyDescent="0.4">
      <c r="B7" s="41" t="s">
        <v>82</v>
      </c>
      <c r="C7" s="88">
        <v>4.9342474566083164E-2</v>
      </c>
      <c r="E7" s="48" t="s">
        <v>20</v>
      </c>
      <c r="F7" s="180">
        <v>5.9755779153372712E-2</v>
      </c>
      <c r="G7">
        <v>9.3399757625699225E-3</v>
      </c>
      <c r="H7">
        <v>3.5353653733550663E-2</v>
      </c>
      <c r="I7">
        <v>4.1866808514364848E-2</v>
      </c>
      <c r="J7">
        <v>3.2488466502742563E-2</v>
      </c>
      <c r="K7" s="49">
        <f t="shared" si="2"/>
        <v>4.4194931484048627E-2</v>
      </c>
      <c r="M7" s="48" t="s">
        <v>21</v>
      </c>
      <c r="N7" s="94">
        <f t="shared" si="1"/>
        <v>4.0744391038583475E-2</v>
      </c>
      <c r="O7">
        <f t="shared" si="0"/>
        <v>12</v>
      </c>
      <c r="P7">
        <v>8</v>
      </c>
      <c r="T7" s="167"/>
      <c r="U7" s="2"/>
      <c r="V7" s="2"/>
      <c r="W7" s="2"/>
    </row>
    <row r="8" spans="2:23" ht="21.95" customHeight="1" x14ac:dyDescent="0.4">
      <c r="E8" s="48" t="s">
        <v>73</v>
      </c>
      <c r="F8" s="180">
        <v>4.488447719773872E-2</v>
      </c>
      <c r="G8">
        <v>4.9977072423319668E-2</v>
      </c>
      <c r="H8">
        <v>4.19812323523975E-2</v>
      </c>
      <c r="I8">
        <v>1.3570709995762886E-2</v>
      </c>
      <c r="J8">
        <v>0.12008621383259163</v>
      </c>
      <c r="K8" s="49">
        <f t="shared" si="2"/>
        <v>4.0744391038583475E-2</v>
      </c>
      <c r="M8" s="48" t="s">
        <v>41</v>
      </c>
      <c r="N8" s="94">
        <f t="shared" si="1"/>
        <v>5.550270005886139E-2</v>
      </c>
      <c r="O8">
        <f t="shared" si="0"/>
        <v>2</v>
      </c>
      <c r="P8">
        <v>6</v>
      </c>
      <c r="T8" s="167"/>
      <c r="U8" s="2"/>
      <c r="V8" s="2"/>
      <c r="W8" s="2"/>
    </row>
    <row r="9" spans="2:23" ht="21.95" customHeight="1" x14ac:dyDescent="0.4">
      <c r="E9" s="48" t="s">
        <v>41</v>
      </c>
      <c r="F9" s="180">
        <v>5.1092057471575233E-2</v>
      </c>
      <c r="G9">
        <v>5.5125674370165474E-2</v>
      </c>
      <c r="H9">
        <v>2.6934393094573794E-2</v>
      </c>
      <c r="I9">
        <v>0.10355146371839426</v>
      </c>
      <c r="J9">
        <v>3.6970993808140507E-2</v>
      </c>
      <c r="K9" s="49">
        <f t="shared" si="2"/>
        <v>5.550270005886139E-2</v>
      </c>
      <c r="M9" s="48" t="s">
        <v>22</v>
      </c>
      <c r="N9" s="94">
        <f t="shared" si="1"/>
        <v>4.8970717833672149E-2</v>
      </c>
      <c r="O9">
        <f t="shared" si="0"/>
        <v>6</v>
      </c>
      <c r="P9">
        <v>7</v>
      </c>
      <c r="T9" s="167"/>
      <c r="U9" s="2"/>
      <c r="V9" s="2"/>
      <c r="W9" s="2"/>
    </row>
    <row r="10" spans="2:23" ht="21.95" customHeight="1" x14ac:dyDescent="0.4">
      <c r="E10" s="48" t="s">
        <v>22</v>
      </c>
      <c r="F10" s="180">
        <v>4.9383853518263895E-2</v>
      </c>
      <c r="G10">
        <v>4.9977072423319668E-2</v>
      </c>
      <c r="H10">
        <v>3.5031808434484044E-2</v>
      </c>
      <c r="I10">
        <v>6.4464779343368472E-2</v>
      </c>
      <c r="J10">
        <v>5.7014808560667422E-2</v>
      </c>
      <c r="K10" s="49">
        <f t="shared" si="2"/>
        <v>4.8970717833672149E-2</v>
      </c>
      <c r="M10" s="48" t="s">
        <v>23</v>
      </c>
      <c r="N10" s="94">
        <f t="shared" si="1"/>
        <v>5.7739862239832684E-2</v>
      </c>
      <c r="O10">
        <f t="shared" si="0"/>
        <v>1</v>
      </c>
      <c r="P10">
        <v>5</v>
      </c>
      <c r="T10" s="167"/>
      <c r="U10" s="2"/>
      <c r="V10" s="2"/>
      <c r="W10" s="2"/>
    </row>
    <row r="11" spans="2:23" ht="21.95" customHeight="1" x14ac:dyDescent="0.4">
      <c r="B11" s="192" t="s">
        <v>98</v>
      </c>
      <c r="C11" s="193"/>
      <c r="E11" s="48" t="s">
        <v>23</v>
      </c>
      <c r="F11" s="180">
        <v>6.2526190466389617E-2</v>
      </c>
      <c r="G11">
        <v>4.9977072423319668E-2</v>
      </c>
      <c r="H11">
        <v>4.8282159500300112E-2</v>
      </c>
      <c r="I11">
        <v>6.4464779343368472E-2</v>
      </c>
      <c r="J11">
        <v>5.7014808560667422E-2</v>
      </c>
      <c r="K11" s="49">
        <f t="shared" si="2"/>
        <v>5.7739862239832684E-2</v>
      </c>
      <c r="M11" s="48" t="s">
        <v>24</v>
      </c>
      <c r="N11" s="94">
        <f t="shared" si="1"/>
        <v>2.9033983870290641E-2</v>
      </c>
      <c r="O11">
        <f t="shared" si="0"/>
        <v>21</v>
      </c>
      <c r="P11">
        <v>15</v>
      </c>
      <c r="T11" s="167"/>
      <c r="U11" s="2"/>
      <c r="V11" s="2"/>
      <c r="W11" s="2"/>
    </row>
    <row r="12" spans="2:23" ht="21.95" customHeight="1" x14ac:dyDescent="0.4">
      <c r="B12" s="159" t="s">
        <v>10</v>
      </c>
      <c r="C12" s="160">
        <v>0.33030428151829988</v>
      </c>
      <c r="E12" s="48" t="s">
        <v>24</v>
      </c>
      <c r="F12" s="180">
        <v>8.3395362661707207E-3</v>
      </c>
      <c r="G12">
        <v>5.3113289553218077E-2</v>
      </c>
      <c r="H12">
        <v>4.0152722334170748E-2</v>
      </c>
      <c r="I12">
        <v>4.1866808514364848E-2</v>
      </c>
      <c r="J12">
        <v>2.7267920351207911E-2</v>
      </c>
      <c r="K12" s="49">
        <f t="shared" si="2"/>
        <v>2.9033983870290641E-2</v>
      </c>
      <c r="M12" s="48" t="s">
        <v>25</v>
      </c>
      <c r="N12" s="94">
        <f t="shared" si="1"/>
        <v>3.5683119392526226E-2</v>
      </c>
      <c r="O12">
        <f t="shared" si="0"/>
        <v>18</v>
      </c>
      <c r="P12">
        <v>16</v>
      </c>
      <c r="T12" s="167"/>
      <c r="U12" s="2"/>
      <c r="V12" s="2"/>
      <c r="W12" s="2"/>
    </row>
    <row r="13" spans="2:23" ht="21.95" customHeight="1" x14ac:dyDescent="0.4">
      <c r="B13" s="161" t="s">
        <v>81</v>
      </c>
      <c r="C13" s="162">
        <v>7.966856331097466E-2</v>
      </c>
      <c r="E13" s="48" t="s">
        <v>25</v>
      </c>
      <c r="F13" s="180">
        <v>3.6202155712928348E-2</v>
      </c>
      <c r="G13">
        <v>1.4101529483015799E-2</v>
      </c>
      <c r="H13">
        <v>3.5353653733550663E-2</v>
      </c>
      <c r="I13">
        <v>4.1866808514364848E-2</v>
      </c>
      <c r="J13">
        <v>2.8549420693890541E-2</v>
      </c>
      <c r="K13" s="49">
        <f t="shared" si="2"/>
        <v>3.5683119392526226E-2</v>
      </c>
      <c r="M13" s="48" t="s">
        <v>26</v>
      </c>
      <c r="N13" s="94">
        <f t="shared" si="1"/>
        <v>3.8118983569749881E-2</v>
      </c>
      <c r="O13">
        <f t="shared" si="0"/>
        <v>16</v>
      </c>
      <c r="P13">
        <v>11</v>
      </c>
      <c r="T13" s="167"/>
      <c r="U13" s="2"/>
      <c r="V13" s="2"/>
      <c r="W13" s="2"/>
    </row>
    <row r="14" spans="2:23" ht="21.95" customHeight="1" x14ac:dyDescent="0.4">
      <c r="B14" s="161" t="s">
        <v>75</v>
      </c>
      <c r="C14" s="162">
        <v>0.27740629956052626</v>
      </c>
      <c r="E14" s="48" t="s">
        <v>26</v>
      </c>
      <c r="F14" s="180">
        <v>4.7340989486644981E-2</v>
      </c>
      <c r="G14">
        <v>6.3463480399395991E-2</v>
      </c>
      <c r="H14">
        <v>3.6905190152115061E-2</v>
      </c>
      <c r="I14">
        <v>1.3570709995762886E-2</v>
      </c>
      <c r="J14">
        <v>6.4861685664030208E-2</v>
      </c>
      <c r="K14" s="49">
        <f t="shared" si="2"/>
        <v>3.8118983569749881E-2</v>
      </c>
      <c r="M14" s="48" t="s">
        <v>27</v>
      </c>
      <c r="N14" s="94">
        <f t="shared" si="1"/>
        <v>3.8390976544775086E-2</v>
      </c>
      <c r="O14">
        <f t="shared" si="0"/>
        <v>15</v>
      </c>
      <c r="P14">
        <v>9</v>
      </c>
      <c r="T14" s="167"/>
      <c r="U14" s="2"/>
      <c r="V14" s="2"/>
      <c r="W14" s="2"/>
    </row>
    <row r="15" spans="2:23" ht="21.95" customHeight="1" x14ac:dyDescent="0.4">
      <c r="B15" s="161" t="s">
        <v>76</v>
      </c>
      <c r="C15" s="162">
        <v>0.23295229229922465</v>
      </c>
      <c r="E15" s="48" t="s">
        <v>27</v>
      </c>
      <c r="F15" s="180">
        <v>4.488447719773872E-2</v>
      </c>
      <c r="G15">
        <v>5.2558434446051995E-2</v>
      </c>
      <c r="H15">
        <v>5.0980227935992946E-2</v>
      </c>
      <c r="I15">
        <v>1.3570709995762886E-2</v>
      </c>
      <c r="J15">
        <v>1.4715876078149176E-2</v>
      </c>
      <c r="K15" s="49">
        <f t="shared" si="2"/>
        <v>3.8390976544775086E-2</v>
      </c>
      <c r="M15" s="48" t="s">
        <v>28</v>
      </c>
      <c r="N15" s="94">
        <f t="shared" si="1"/>
        <v>4.5408188199532899E-2</v>
      </c>
      <c r="O15">
        <f t="shared" si="0"/>
        <v>8</v>
      </c>
      <c r="P15">
        <v>13</v>
      </c>
      <c r="T15" s="167"/>
      <c r="U15" s="2"/>
      <c r="V15" s="2"/>
      <c r="W15" s="2"/>
    </row>
    <row r="16" spans="2:23" ht="21.95" customHeight="1" x14ac:dyDescent="0.4">
      <c r="B16" s="163" t="s">
        <v>82</v>
      </c>
      <c r="C16" s="164">
        <v>7.966856331097466E-2</v>
      </c>
      <c r="E16" s="48" t="s">
        <v>28</v>
      </c>
      <c r="F16" s="180">
        <v>6.0289952957279874E-2</v>
      </c>
      <c r="G16">
        <v>5.2558434446051995E-2</v>
      </c>
      <c r="H16">
        <v>5.5663623418082162E-2</v>
      </c>
      <c r="I16">
        <v>1.3570709995762886E-2</v>
      </c>
      <c r="J16">
        <v>1.4715876078149176E-2</v>
      </c>
      <c r="K16" s="49">
        <f t="shared" si="2"/>
        <v>4.5408188199532899E-2</v>
      </c>
      <c r="M16" s="48" t="s">
        <v>29</v>
      </c>
      <c r="N16" s="94">
        <f t="shared" si="1"/>
        <v>3.2566259833996594E-2</v>
      </c>
      <c r="O16">
        <f t="shared" si="0"/>
        <v>20</v>
      </c>
      <c r="P16">
        <v>24</v>
      </c>
      <c r="T16" s="167"/>
      <c r="U16" s="2"/>
      <c r="V16" s="2"/>
      <c r="W16" s="2"/>
    </row>
    <row r="17" spans="5:23" ht="21.95" customHeight="1" x14ac:dyDescent="0.4">
      <c r="E17" s="48" t="s">
        <v>29</v>
      </c>
      <c r="F17" s="180">
        <v>3.3950100709573043E-2</v>
      </c>
      <c r="G17">
        <v>9.3399757625699225E-3</v>
      </c>
      <c r="H17">
        <v>2.8260681322158535E-2</v>
      </c>
      <c r="I17">
        <v>4.1866808514364848E-2</v>
      </c>
      <c r="J17">
        <v>3.0455326264648162E-2</v>
      </c>
      <c r="K17" s="49">
        <f t="shared" si="2"/>
        <v>3.2566259833996594E-2</v>
      </c>
      <c r="M17" s="48" t="s">
        <v>40</v>
      </c>
      <c r="N17" s="94">
        <f t="shared" si="1"/>
        <v>2.4898496833534494E-2</v>
      </c>
      <c r="O17">
        <f t="shared" si="0"/>
        <v>24</v>
      </c>
      <c r="P17">
        <v>12</v>
      </c>
      <c r="T17" s="167"/>
      <c r="U17" s="2"/>
      <c r="V17" s="2"/>
      <c r="W17" s="2"/>
    </row>
    <row r="18" spans="5:23" ht="21.95" customHeight="1" x14ac:dyDescent="0.4">
      <c r="E18" s="48" t="s">
        <v>40</v>
      </c>
      <c r="F18" s="180">
        <v>2.9882289581398703E-2</v>
      </c>
      <c r="G18">
        <v>2.6217868320743565E-2</v>
      </c>
      <c r="H18">
        <v>2.8260681322158535E-2</v>
      </c>
      <c r="I18">
        <v>1.3570709995762886E-2</v>
      </c>
      <c r="J18">
        <v>1.9367182084281374E-2</v>
      </c>
      <c r="K18" s="49">
        <f t="shared" si="2"/>
        <v>2.4898496833534494E-2</v>
      </c>
      <c r="M18" s="48" t="s">
        <v>30</v>
      </c>
      <c r="N18" s="94">
        <f t="shared" si="1"/>
        <v>3.6175489172861494E-2</v>
      </c>
      <c r="O18">
        <f t="shared" si="0"/>
        <v>17</v>
      </c>
      <c r="P18">
        <v>24</v>
      </c>
      <c r="T18" s="167"/>
      <c r="U18" s="2"/>
      <c r="V18" s="2"/>
      <c r="W18" s="2"/>
    </row>
    <row r="19" spans="5:23" ht="21.95" customHeight="1" x14ac:dyDescent="0.4">
      <c r="E19" s="48" t="s">
        <v>30</v>
      </c>
      <c r="F19" s="180">
        <v>2.8852664273205011E-2</v>
      </c>
      <c r="G19">
        <v>5.2558434446051995E-2</v>
      </c>
      <c r="H19">
        <v>5.5663623418082162E-2</v>
      </c>
      <c r="I19">
        <v>1.3570709995762886E-2</v>
      </c>
      <c r="J19">
        <v>5.9572777504053702E-2</v>
      </c>
      <c r="K19" s="49">
        <f t="shared" si="2"/>
        <v>3.6175489172861494E-2</v>
      </c>
      <c r="M19" s="48" t="s">
        <v>31</v>
      </c>
      <c r="N19" s="94">
        <f t="shared" si="1"/>
        <v>4.8033894554560849E-2</v>
      </c>
      <c r="O19">
        <f t="shared" si="0"/>
        <v>7</v>
      </c>
      <c r="P19">
        <v>17</v>
      </c>
      <c r="T19" s="167"/>
      <c r="U19" s="2"/>
      <c r="V19" s="2"/>
      <c r="W19" s="2"/>
    </row>
    <row r="20" spans="5:23" ht="21.95" customHeight="1" x14ac:dyDescent="0.4">
      <c r="E20" s="48" t="s">
        <v>31</v>
      </c>
      <c r="F20" s="180">
        <v>3.9157460783874998E-2</v>
      </c>
      <c r="G20">
        <v>4.9977072423319668E-2</v>
      </c>
      <c r="H20">
        <v>3.306304186834718E-2</v>
      </c>
      <c r="I20">
        <v>8.6902909565851519E-2</v>
      </c>
      <c r="J20">
        <v>2.0142180360787174E-2</v>
      </c>
      <c r="K20" s="49">
        <f t="shared" si="2"/>
        <v>4.8033894554560849E-2</v>
      </c>
      <c r="M20" s="48" t="s">
        <v>32</v>
      </c>
      <c r="N20" s="94">
        <f t="shared" si="1"/>
        <v>1.782167484451113E-2</v>
      </c>
      <c r="O20">
        <f t="shared" si="0"/>
        <v>25</v>
      </c>
      <c r="P20">
        <v>23</v>
      </c>
      <c r="T20" s="167"/>
      <c r="U20" s="2"/>
      <c r="V20" s="2"/>
      <c r="W20" s="2"/>
    </row>
    <row r="21" spans="5:23" ht="21.95" customHeight="1" x14ac:dyDescent="0.4">
      <c r="E21" s="48" t="s">
        <v>32</v>
      </c>
      <c r="F21" s="180">
        <v>8.3395362661707207E-3</v>
      </c>
      <c r="G21">
        <v>1.4101529483015799E-2</v>
      </c>
      <c r="H21">
        <v>9.7531498248998854E-3</v>
      </c>
      <c r="I21">
        <v>4.1866808514364848E-2</v>
      </c>
      <c r="J21">
        <v>2.8158036924280792E-2</v>
      </c>
      <c r="K21" s="49">
        <f>$F$3*F21+$G$3*G21+$H$3*H21+$I$3*I21+$J$3*J21</f>
        <v>1.782167484451113E-2</v>
      </c>
      <c r="M21" s="48" t="s">
        <v>33</v>
      </c>
      <c r="N21" s="94">
        <f t="shared" si="1"/>
        <v>3.8918400832558021E-2</v>
      </c>
      <c r="O21">
        <f t="shared" si="0"/>
        <v>14</v>
      </c>
      <c r="P21">
        <v>17</v>
      </c>
      <c r="T21" s="167"/>
      <c r="U21" s="2"/>
      <c r="V21" s="2"/>
      <c r="W21" s="2"/>
    </row>
    <row r="22" spans="5:23" ht="21.95" customHeight="1" x14ac:dyDescent="0.4">
      <c r="E22" s="48" t="s">
        <v>33</v>
      </c>
      <c r="F22" s="180">
        <v>2.8852664273205011E-2</v>
      </c>
      <c r="G22">
        <v>9.3399757625699225E-3</v>
      </c>
      <c r="H22">
        <v>5.6119590100905316E-2</v>
      </c>
      <c r="I22">
        <v>4.1866808514364848E-2</v>
      </c>
      <c r="J22">
        <v>2.7038889959773341E-2</v>
      </c>
      <c r="K22" s="49">
        <f t="shared" si="2"/>
        <v>3.8918400832558021E-2</v>
      </c>
      <c r="M22" s="48" t="s">
        <v>34</v>
      </c>
      <c r="N22" s="94">
        <f>K23</f>
        <v>4.1477704081798988E-2</v>
      </c>
      <c r="O22">
        <f t="shared" si="0"/>
        <v>10</v>
      </c>
      <c r="P22">
        <v>21</v>
      </c>
      <c r="T22" s="167"/>
      <c r="U22" s="2"/>
      <c r="V22" s="2"/>
      <c r="W22" s="2"/>
    </row>
    <row r="23" spans="5:23" ht="21.95" customHeight="1" x14ac:dyDescent="0.4">
      <c r="E23" s="48" t="s">
        <v>34</v>
      </c>
      <c r="F23" s="180">
        <v>5.0028835002748073E-2</v>
      </c>
      <c r="G23">
        <v>1.4101529483015799E-2</v>
      </c>
      <c r="H23">
        <v>4.0152722334170748E-2</v>
      </c>
      <c r="I23">
        <v>4.1866808514364848E-2</v>
      </c>
      <c r="J23">
        <v>1.4715876078149176E-2</v>
      </c>
      <c r="K23" s="49">
        <f t="shared" si="2"/>
        <v>4.1477704081798988E-2</v>
      </c>
      <c r="M23" s="48" t="s">
        <v>35</v>
      </c>
      <c r="N23" s="94">
        <f t="shared" si="1"/>
        <v>2.8025442869800608E-2</v>
      </c>
      <c r="O23">
        <f t="shared" si="0"/>
        <v>23</v>
      </c>
      <c r="P23">
        <v>22</v>
      </c>
      <c r="T23" s="167"/>
      <c r="U23" s="2"/>
      <c r="V23" s="2"/>
      <c r="W23" s="2"/>
    </row>
    <row r="24" spans="5:23" ht="21.95" customHeight="1" x14ac:dyDescent="0.4">
      <c r="E24" s="48" t="s">
        <v>35</v>
      </c>
      <c r="F24" s="180">
        <v>3.4430854369731194E-2</v>
      </c>
      <c r="G24">
        <v>5.5125674370165474E-2</v>
      </c>
      <c r="H24">
        <v>2.8701871226954008E-2</v>
      </c>
      <c r="I24">
        <v>1.3570709995762886E-2</v>
      </c>
      <c r="J24">
        <v>1.4715876078149176E-2</v>
      </c>
      <c r="K24" s="49">
        <f t="shared" si="2"/>
        <v>2.8025442869800608E-2</v>
      </c>
      <c r="M24" s="48" t="s">
        <v>36</v>
      </c>
      <c r="N24" s="94">
        <f t="shared" si="1"/>
        <v>2.8527054056932344E-2</v>
      </c>
      <c r="O24">
        <f t="shared" si="0"/>
        <v>22</v>
      </c>
      <c r="P24">
        <v>19</v>
      </c>
      <c r="T24" s="167"/>
      <c r="U24" s="2"/>
      <c r="V24" s="2"/>
      <c r="W24" s="2"/>
    </row>
    <row r="25" spans="5:23" ht="21.95" customHeight="1" x14ac:dyDescent="0.4">
      <c r="E25" s="48" t="s">
        <v>36</v>
      </c>
      <c r="F25" s="180">
        <v>3.0921272114970994E-2</v>
      </c>
      <c r="G25">
        <v>1.4101529483015799E-2</v>
      </c>
      <c r="H25">
        <v>4.0152722334170748E-2</v>
      </c>
      <c r="I25">
        <v>1.3570709995762886E-2</v>
      </c>
      <c r="J25">
        <v>2.6088404580157713E-2</v>
      </c>
      <c r="K25" s="49">
        <f t="shared" si="2"/>
        <v>2.8527054056932344E-2</v>
      </c>
      <c r="M25" s="48" t="s">
        <v>37</v>
      </c>
      <c r="N25" s="94">
        <f t="shared" si="1"/>
        <v>4.1009605435090378E-2</v>
      </c>
      <c r="O25">
        <f t="shared" si="0"/>
        <v>11</v>
      </c>
      <c r="P25">
        <v>14</v>
      </c>
      <c r="T25" s="167"/>
      <c r="U25" s="2"/>
      <c r="V25" s="2"/>
      <c r="W25" s="2"/>
    </row>
    <row r="26" spans="5:23" ht="21.95" customHeight="1" x14ac:dyDescent="0.4">
      <c r="E26" s="48" t="s">
        <v>37</v>
      </c>
      <c r="F26" s="180">
        <v>5.996458721107252E-2</v>
      </c>
      <c r="G26">
        <v>6.3463480399395991E-2</v>
      </c>
      <c r="H26">
        <v>3.8571567474029109E-2</v>
      </c>
      <c r="I26">
        <v>1.3570709995762886E-2</v>
      </c>
      <c r="J26">
        <v>2.0142180360787174E-2</v>
      </c>
      <c r="K26" s="49">
        <f t="shared" si="2"/>
        <v>4.1009605435090378E-2</v>
      </c>
      <c r="M26" s="48" t="s">
        <v>38</v>
      </c>
      <c r="N26" s="94">
        <f t="shared" si="1"/>
        <v>3.5283935385736882E-2</v>
      </c>
      <c r="O26">
        <f t="shared" si="0"/>
        <v>19</v>
      </c>
      <c r="P26">
        <v>10</v>
      </c>
      <c r="T26" s="167"/>
      <c r="U26" s="2"/>
      <c r="V26" s="2"/>
      <c r="W26" s="2"/>
    </row>
    <row r="27" spans="5:23" ht="21.95" customHeight="1" x14ac:dyDescent="0.4">
      <c r="E27" s="48" t="s">
        <v>38</v>
      </c>
      <c r="F27" s="180">
        <v>2.9882289581398703E-2</v>
      </c>
      <c r="G27">
        <v>5.2558434446051995E-2</v>
      </c>
      <c r="H27">
        <v>5.69466109504339E-2</v>
      </c>
      <c r="I27">
        <v>1.3570709995762886E-2</v>
      </c>
      <c r="J27">
        <v>2.6088404580157713E-2</v>
      </c>
      <c r="K27" s="49">
        <f t="shared" si="2"/>
        <v>3.5283935385736882E-2</v>
      </c>
      <c r="M27" s="48" t="s">
        <v>39</v>
      </c>
      <c r="N27" s="94">
        <f>K28</f>
        <v>3.9317904675959352E-2</v>
      </c>
      <c r="O27">
        <f t="shared" si="0"/>
        <v>13</v>
      </c>
      <c r="P27">
        <v>20</v>
      </c>
      <c r="T27" s="167"/>
      <c r="U27" s="2"/>
      <c r="V27" s="2"/>
      <c r="W27" s="2"/>
    </row>
    <row r="28" spans="5:23" ht="21.95" customHeight="1" x14ac:dyDescent="0.4">
      <c r="E28" s="48" t="s">
        <v>39</v>
      </c>
      <c r="F28" s="180">
        <v>3.8650189451183904E-2</v>
      </c>
      <c r="G28">
        <v>5.8665579928910354E-2</v>
      </c>
      <c r="H28">
        <v>4.4300403614900896E-2</v>
      </c>
      <c r="I28">
        <v>1.3570709995762886E-2</v>
      </c>
      <c r="J28">
        <v>0.11349648446046036</v>
      </c>
      <c r="K28" s="49">
        <f>$F$3*F28+$G$3*G28+$H$3*H28+$I$3*I28+$J$3*J28</f>
        <v>3.9317904675959352E-2</v>
      </c>
      <c r="T28" s="2"/>
      <c r="U28" s="2"/>
      <c r="V28" s="2"/>
      <c r="W28" s="2"/>
    </row>
    <row r="29" spans="5:23" ht="21.95" customHeight="1" x14ac:dyDescent="0.4">
      <c r="T29" s="2"/>
      <c r="U29" s="2"/>
      <c r="V29" s="2"/>
      <c r="W29" s="2"/>
    </row>
    <row r="30" spans="5:23" ht="21.95" customHeight="1" x14ac:dyDescent="0.4">
      <c r="E30" s="38"/>
      <c r="F30" s="50" t="s">
        <v>94</v>
      </c>
      <c r="G30" s="50" t="s">
        <v>87</v>
      </c>
      <c r="H30" s="50" t="s">
        <v>14</v>
      </c>
      <c r="I30" s="50" t="s">
        <v>15</v>
      </c>
      <c r="J30" s="50" t="s">
        <v>95</v>
      </c>
      <c r="L30" s="2"/>
      <c r="M30" s="2"/>
      <c r="N30" s="2"/>
      <c r="O30" s="2"/>
    </row>
    <row r="31" spans="5:23" ht="21.95" customHeight="1" x14ac:dyDescent="0.4">
      <c r="E31" s="48" t="s">
        <v>18</v>
      </c>
      <c r="F31" s="180">
        <v>4.7340989486644981E-2</v>
      </c>
      <c r="G31">
        <v>5.0925722086783809E-2</v>
      </c>
      <c r="H31">
        <v>2.028736917457576E-2</v>
      </c>
      <c r="I31">
        <v>8.6902909565851519E-2</v>
      </c>
      <c r="J31">
        <v>6.2487370737340869E-2</v>
      </c>
      <c r="L31" s="2"/>
      <c r="M31" s="2"/>
      <c r="N31" s="2"/>
      <c r="O31" s="2"/>
    </row>
    <row r="32" spans="5:23" ht="21.95" customHeight="1" x14ac:dyDescent="0.4">
      <c r="E32" s="48" t="s">
        <v>19</v>
      </c>
      <c r="F32" s="180">
        <v>3.9157460783874998E-2</v>
      </c>
      <c r="G32">
        <v>5.3113289553218077E-2</v>
      </c>
      <c r="H32">
        <v>6.484514084469542E-2</v>
      </c>
      <c r="I32">
        <v>6.4464779343368472E-2</v>
      </c>
      <c r="J32">
        <v>2.7038889959773341E-2</v>
      </c>
      <c r="L32" s="2"/>
      <c r="M32" s="2"/>
      <c r="N32" s="2"/>
      <c r="O32" s="2"/>
    </row>
    <row r="33" spans="5:10" ht="21.95" customHeight="1" x14ac:dyDescent="0.4">
      <c r="E33" s="48" t="s">
        <v>42</v>
      </c>
      <c r="F33" s="180">
        <v>3.5889336682844268E-2</v>
      </c>
      <c r="G33">
        <v>2.6217868320743565E-2</v>
      </c>
      <c r="H33">
        <v>4.8282159500300112E-2</v>
      </c>
      <c r="I33">
        <v>8.6902909565851519E-2</v>
      </c>
      <c r="J33">
        <v>5.6806049936963331E-2</v>
      </c>
    </row>
    <row r="34" spans="5:10" ht="21.95" customHeight="1" x14ac:dyDescent="0.4">
      <c r="E34" s="48" t="s">
        <v>20</v>
      </c>
      <c r="F34" s="180">
        <v>5.9755779153372712E-2</v>
      </c>
      <c r="G34">
        <v>9.3399757625699225E-3</v>
      </c>
      <c r="H34">
        <v>3.5353653733550663E-2</v>
      </c>
      <c r="I34">
        <v>4.1866808514364848E-2</v>
      </c>
      <c r="J34">
        <v>3.2488466502742563E-2</v>
      </c>
    </row>
    <row r="35" spans="5:10" ht="21.95" customHeight="1" x14ac:dyDescent="0.4">
      <c r="E35" s="48" t="s">
        <v>73</v>
      </c>
      <c r="F35" s="180">
        <v>4.488447719773872E-2</v>
      </c>
      <c r="G35">
        <v>4.9977072423319668E-2</v>
      </c>
      <c r="H35">
        <v>4.19812323523975E-2</v>
      </c>
      <c r="I35">
        <v>1.3570709995762886E-2</v>
      </c>
      <c r="J35">
        <v>0.12008621383259163</v>
      </c>
    </row>
    <row r="36" spans="5:10" ht="21.95" customHeight="1" x14ac:dyDescent="0.4">
      <c r="E36" s="48" t="s">
        <v>41</v>
      </c>
      <c r="F36" s="180">
        <v>5.1092057471575233E-2</v>
      </c>
      <c r="G36">
        <v>5.5125674370165474E-2</v>
      </c>
      <c r="H36">
        <v>2.6934393094573794E-2</v>
      </c>
      <c r="I36">
        <v>0.10355146371839426</v>
      </c>
      <c r="J36">
        <v>3.6970993808140507E-2</v>
      </c>
    </row>
    <row r="37" spans="5:10" ht="21.95" customHeight="1" x14ac:dyDescent="0.4">
      <c r="E37" s="48" t="s">
        <v>22</v>
      </c>
      <c r="F37" s="180">
        <v>4.9383853518263895E-2</v>
      </c>
      <c r="G37">
        <v>4.9977072423319668E-2</v>
      </c>
      <c r="H37">
        <v>3.5031808434484044E-2</v>
      </c>
      <c r="I37">
        <v>6.4464779343368472E-2</v>
      </c>
      <c r="J37">
        <v>5.7014808560667422E-2</v>
      </c>
    </row>
    <row r="38" spans="5:10" ht="21.95" customHeight="1" x14ac:dyDescent="0.4">
      <c r="E38" s="48" t="s">
        <v>23</v>
      </c>
      <c r="F38" s="180">
        <v>6.2526190466389617E-2</v>
      </c>
      <c r="G38">
        <v>4.9977072423319668E-2</v>
      </c>
      <c r="H38">
        <v>4.8282159500300112E-2</v>
      </c>
      <c r="I38">
        <v>6.4464779343368472E-2</v>
      </c>
      <c r="J38">
        <v>5.7014808560667422E-2</v>
      </c>
    </row>
    <row r="39" spans="5:10" ht="21.95" customHeight="1" x14ac:dyDescent="0.4">
      <c r="E39" s="48" t="s">
        <v>24</v>
      </c>
      <c r="F39" s="180">
        <v>8.3395362661707207E-3</v>
      </c>
      <c r="G39">
        <v>5.3113289553218077E-2</v>
      </c>
      <c r="H39">
        <v>4.0152722334170748E-2</v>
      </c>
      <c r="I39">
        <v>4.1866808514364848E-2</v>
      </c>
      <c r="J39">
        <v>2.7267920351207911E-2</v>
      </c>
    </row>
    <row r="40" spans="5:10" ht="21.95" customHeight="1" x14ac:dyDescent="0.4">
      <c r="E40" s="48" t="s">
        <v>25</v>
      </c>
      <c r="F40" s="180">
        <v>3.6202155712928348E-2</v>
      </c>
      <c r="G40">
        <v>1.4101529483015799E-2</v>
      </c>
      <c r="H40">
        <v>3.5353653733550663E-2</v>
      </c>
      <c r="I40">
        <v>4.1866808514364848E-2</v>
      </c>
      <c r="J40">
        <v>2.8549420693890541E-2</v>
      </c>
    </row>
    <row r="41" spans="5:10" ht="21.95" customHeight="1" x14ac:dyDescent="0.4">
      <c r="E41" s="48" t="s">
        <v>26</v>
      </c>
      <c r="F41" s="180">
        <v>4.7340989486644981E-2</v>
      </c>
      <c r="G41">
        <v>6.3463480399395991E-2</v>
      </c>
      <c r="H41">
        <v>3.6905190152115061E-2</v>
      </c>
      <c r="I41">
        <v>1.3570709995762886E-2</v>
      </c>
      <c r="J41">
        <v>6.4861685664030208E-2</v>
      </c>
    </row>
    <row r="42" spans="5:10" ht="21.95" customHeight="1" x14ac:dyDescent="0.4">
      <c r="E42" s="48" t="s">
        <v>27</v>
      </c>
      <c r="F42" s="180">
        <v>4.488447719773872E-2</v>
      </c>
      <c r="G42">
        <v>5.2558434446051995E-2</v>
      </c>
      <c r="H42">
        <v>5.0980227935992946E-2</v>
      </c>
      <c r="I42">
        <v>1.3570709995762886E-2</v>
      </c>
      <c r="J42">
        <v>1.4715876078149176E-2</v>
      </c>
    </row>
    <row r="43" spans="5:10" ht="21.95" customHeight="1" x14ac:dyDescent="0.4">
      <c r="E43" s="48" t="s">
        <v>28</v>
      </c>
      <c r="F43" s="180">
        <v>6.0289952957279874E-2</v>
      </c>
      <c r="G43">
        <v>5.2558434446051995E-2</v>
      </c>
      <c r="H43">
        <v>5.5663623418082162E-2</v>
      </c>
      <c r="I43">
        <v>1.3570709995762886E-2</v>
      </c>
      <c r="J43">
        <v>1.4715876078149176E-2</v>
      </c>
    </row>
    <row r="44" spans="5:10" ht="21.95" customHeight="1" x14ac:dyDescent="0.4">
      <c r="E44" s="48" t="s">
        <v>29</v>
      </c>
      <c r="F44" s="180">
        <v>3.3950100709573043E-2</v>
      </c>
      <c r="G44">
        <v>9.3399757625699225E-3</v>
      </c>
      <c r="H44">
        <v>2.8260681322158535E-2</v>
      </c>
      <c r="I44">
        <v>4.1866808514364848E-2</v>
      </c>
      <c r="J44">
        <v>3.0455326264648162E-2</v>
      </c>
    </row>
    <row r="45" spans="5:10" ht="21.95" customHeight="1" x14ac:dyDescent="0.4">
      <c r="E45" s="48" t="s">
        <v>40</v>
      </c>
      <c r="F45" s="180">
        <v>2.9882289581398703E-2</v>
      </c>
      <c r="G45">
        <v>2.6217868320743565E-2</v>
      </c>
      <c r="H45">
        <v>2.8260681322158535E-2</v>
      </c>
      <c r="I45">
        <v>1.3570709995762886E-2</v>
      </c>
      <c r="J45">
        <v>1.9367182084281374E-2</v>
      </c>
    </row>
    <row r="46" spans="5:10" ht="21.95" customHeight="1" x14ac:dyDescent="0.4">
      <c r="E46" s="48" t="s">
        <v>30</v>
      </c>
      <c r="F46" s="180">
        <v>2.8852664273205011E-2</v>
      </c>
      <c r="G46">
        <v>5.2558434446051995E-2</v>
      </c>
      <c r="H46">
        <v>5.5663623418082162E-2</v>
      </c>
      <c r="I46">
        <v>1.3570709995762886E-2</v>
      </c>
      <c r="J46">
        <v>5.9572777504053702E-2</v>
      </c>
    </row>
    <row r="47" spans="5:10" ht="21.95" customHeight="1" x14ac:dyDescent="0.4">
      <c r="E47" s="48" t="s">
        <v>31</v>
      </c>
      <c r="F47" s="180">
        <v>3.9157460783874998E-2</v>
      </c>
      <c r="G47">
        <v>4.9977072423319668E-2</v>
      </c>
      <c r="H47">
        <v>3.306304186834718E-2</v>
      </c>
      <c r="I47">
        <v>8.6902909565851519E-2</v>
      </c>
      <c r="J47">
        <v>2.0142180360787174E-2</v>
      </c>
    </row>
    <row r="48" spans="5:10" ht="21.95" customHeight="1" x14ac:dyDescent="0.4">
      <c r="E48" s="48" t="s">
        <v>32</v>
      </c>
      <c r="F48" s="180">
        <v>8.3395362661707207E-3</v>
      </c>
      <c r="G48">
        <v>1.4101529483015799E-2</v>
      </c>
      <c r="H48">
        <v>9.7531498248998854E-3</v>
      </c>
      <c r="I48">
        <v>4.1866808514364848E-2</v>
      </c>
      <c r="J48">
        <v>2.8158036924280792E-2</v>
      </c>
    </row>
    <row r="49" spans="5:10" ht="21.95" customHeight="1" x14ac:dyDescent="0.4">
      <c r="E49" s="48" t="s">
        <v>33</v>
      </c>
      <c r="F49" s="180">
        <v>2.8852664273205011E-2</v>
      </c>
      <c r="G49">
        <v>9.3399757625699225E-3</v>
      </c>
      <c r="H49">
        <v>5.6119590100905316E-2</v>
      </c>
      <c r="I49">
        <v>4.1866808514364848E-2</v>
      </c>
      <c r="J49">
        <v>2.7038889959773341E-2</v>
      </c>
    </row>
    <row r="50" spans="5:10" ht="21.95" customHeight="1" x14ac:dyDescent="0.4">
      <c r="E50" s="48" t="s">
        <v>34</v>
      </c>
      <c r="F50" s="180">
        <v>5.0028835002748073E-2</v>
      </c>
      <c r="G50">
        <v>1.4101529483015799E-2</v>
      </c>
      <c r="H50">
        <v>4.0152722334170748E-2</v>
      </c>
      <c r="I50">
        <v>4.1866808514364848E-2</v>
      </c>
      <c r="J50">
        <v>1.4715876078149176E-2</v>
      </c>
    </row>
    <row r="51" spans="5:10" ht="21.95" customHeight="1" x14ac:dyDescent="0.4">
      <c r="E51" s="48" t="s">
        <v>35</v>
      </c>
      <c r="F51" s="180">
        <v>3.4430854369731194E-2</v>
      </c>
      <c r="G51">
        <v>5.5125674370165474E-2</v>
      </c>
      <c r="H51">
        <v>2.8701871226954008E-2</v>
      </c>
      <c r="I51">
        <v>1.3570709995762886E-2</v>
      </c>
      <c r="J51">
        <v>1.4715876078149176E-2</v>
      </c>
    </row>
    <row r="52" spans="5:10" ht="21.95" customHeight="1" x14ac:dyDescent="0.4">
      <c r="E52" s="48" t="s">
        <v>36</v>
      </c>
      <c r="F52" s="180">
        <v>3.0921272114970994E-2</v>
      </c>
      <c r="G52">
        <v>1.4101529483015799E-2</v>
      </c>
      <c r="H52">
        <v>4.0152722334170748E-2</v>
      </c>
      <c r="I52">
        <v>1.3570709995762886E-2</v>
      </c>
      <c r="J52">
        <v>2.6088404580157713E-2</v>
      </c>
    </row>
    <row r="53" spans="5:10" ht="21.95" customHeight="1" x14ac:dyDescent="0.4">
      <c r="E53" s="48" t="s">
        <v>37</v>
      </c>
      <c r="F53" s="180">
        <v>5.996458721107252E-2</v>
      </c>
      <c r="G53">
        <v>6.3463480399395991E-2</v>
      </c>
      <c r="H53">
        <v>3.8571567474029109E-2</v>
      </c>
      <c r="I53">
        <v>1.3570709995762886E-2</v>
      </c>
      <c r="J53">
        <v>2.0142180360787174E-2</v>
      </c>
    </row>
    <row r="54" spans="5:10" ht="21.95" customHeight="1" x14ac:dyDescent="0.4">
      <c r="E54" s="48" t="s">
        <v>38</v>
      </c>
      <c r="F54" s="180">
        <v>2.9882289581398703E-2</v>
      </c>
      <c r="G54">
        <v>5.2558434446051995E-2</v>
      </c>
      <c r="H54">
        <v>5.69466109504339E-2</v>
      </c>
      <c r="I54">
        <v>1.3570709995762886E-2</v>
      </c>
      <c r="J54">
        <v>2.6088404580157713E-2</v>
      </c>
    </row>
    <row r="55" spans="5:10" ht="21.95" customHeight="1" x14ac:dyDescent="0.4">
      <c r="E55" s="48" t="s">
        <v>39</v>
      </c>
      <c r="F55" s="180">
        <v>3.8650189451183904E-2</v>
      </c>
      <c r="G55">
        <v>5.8665579928910354E-2</v>
      </c>
      <c r="H55">
        <v>4.4300403614900896E-2</v>
      </c>
      <c r="I55">
        <v>1.3570709995762886E-2</v>
      </c>
      <c r="J55">
        <v>0.11349648446046036</v>
      </c>
    </row>
  </sheetData>
  <mergeCells count="1">
    <mergeCell ref="B11:C11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28"/>
  <sheetViews>
    <sheetView workbookViewId="0">
      <selection activeCell="O3" sqref="O3:P27"/>
    </sheetView>
  </sheetViews>
  <sheetFormatPr defaultColWidth="11" defaultRowHeight="18.75" x14ac:dyDescent="0.4"/>
  <cols>
    <col min="2" max="2" width="18.375" customWidth="1"/>
    <col min="3" max="3" width="24.125" customWidth="1"/>
  </cols>
  <sheetData>
    <row r="2" spans="2:17" x14ac:dyDescent="0.4">
      <c r="B2" s="40" t="s">
        <v>79</v>
      </c>
      <c r="C2" s="40" t="s">
        <v>9</v>
      </c>
      <c r="E2" s="38" t="s">
        <v>4</v>
      </c>
      <c r="F2" s="50" t="s">
        <v>94</v>
      </c>
      <c r="G2" s="50" t="s">
        <v>87</v>
      </c>
      <c r="H2" s="50" t="s">
        <v>14</v>
      </c>
      <c r="I2" s="50" t="s">
        <v>15</v>
      </c>
      <c r="J2" s="50" t="s">
        <v>95</v>
      </c>
      <c r="K2" s="47" t="s">
        <v>16</v>
      </c>
      <c r="M2" s="38" t="s">
        <v>79</v>
      </c>
      <c r="N2" s="69" t="s">
        <v>16</v>
      </c>
      <c r="O2" s="69" t="s">
        <v>59</v>
      </c>
      <c r="P2" s="69" t="s">
        <v>68</v>
      </c>
      <c r="Q2" t="s">
        <v>70</v>
      </c>
    </row>
    <row r="3" spans="2:17" x14ac:dyDescent="0.4">
      <c r="B3" s="41" t="s">
        <v>10</v>
      </c>
      <c r="C3" s="88">
        <v>0.31971228898240173</v>
      </c>
      <c r="E3" s="47" t="s">
        <v>17</v>
      </c>
      <c r="F3" s="72">
        <f>C3</f>
        <v>0.31971228898240173</v>
      </c>
      <c r="G3" s="72">
        <f>C4</f>
        <v>0.15822973346472285</v>
      </c>
      <c r="H3" s="72">
        <f>C5</f>
        <v>0.2688393180069315</v>
      </c>
      <c r="I3" s="72">
        <f>C6</f>
        <v>0.22529828656499937</v>
      </c>
      <c r="J3" s="72">
        <f>C7</f>
        <v>2.7920372980944526E-2</v>
      </c>
      <c r="K3" s="49"/>
      <c r="M3" s="48" t="s">
        <v>18</v>
      </c>
      <c r="N3" s="94">
        <f>K4</f>
        <v>4.9971249357089784E-2</v>
      </c>
      <c r="O3">
        <f t="shared" ref="O3:O27" si="0">RANK(N3,$N$3:$N$27)</f>
        <v>4</v>
      </c>
      <c r="P3">
        <v>1</v>
      </c>
      <c r="Q3">
        <f>CORREL(O3:O27,P3:P27)</f>
        <v>0.7360848980706699</v>
      </c>
    </row>
    <row r="4" spans="2:17" x14ac:dyDescent="0.4">
      <c r="B4" s="42" t="s">
        <v>81</v>
      </c>
      <c r="C4" s="89">
        <v>0.15822973346472285</v>
      </c>
      <c r="E4" s="48" t="s">
        <v>18</v>
      </c>
      <c r="F4" s="180">
        <v>4.7340989486644981E-2</v>
      </c>
      <c r="G4" s="90">
        <v>5.0925722086783809E-2</v>
      </c>
      <c r="H4">
        <v>2.028736917457576E-2</v>
      </c>
      <c r="I4" s="90">
        <v>8.6902909565851519E-2</v>
      </c>
      <c r="J4">
        <v>6.2487370737340869E-2</v>
      </c>
      <c r="K4" s="49">
        <f>$F$3*F4+$G$3*G4+$H$3*H4+$I$3*I4+$J$3*J4</f>
        <v>4.9971249357089784E-2</v>
      </c>
      <c r="M4" s="48" t="s">
        <v>19</v>
      </c>
      <c r="N4" s="94">
        <f t="shared" ref="N4:N26" si="1">K5</f>
        <v>5.363488673066226E-2</v>
      </c>
      <c r="O4">
        <f t="shared" si="0"/>
        <v>3</v>
      </c>
      <c r="P4">
        <v>3</v>
      </c>
    </row>
    <row r="5" spans="2:17" x14ac:dyDescent="0.4">
      <c r="B5" s="41" t="s">
        <v>75</v>
      </c>
      <c r="C5" s="88">
        <v>0.2688393180069315</v>
      </c>
      <c r="E5" s="48" t="s">
        <v>19</v>
      </c>
      <c r="F5" s="180">
        <v>3.9157460783874998E-2</v>
      </c>
      <c r="G5" s="90">
        <v>5.3113289553218077E-2</v>
      </c>
      <c r="H5">
        <v>6.484514084469542E-2</v>
      </c>
      <c r="I5" s="90">
        <v>6.4464779343368472E-2</v>
      </c>
      <c r="J5">
        <v>2.7038889959773341E-2</v>
      </c>
      <c r="K5" s="49">
        <f>$F$3*F5+$G$3*G5+$H$3*H5+$I$3*I5+$J$3*J5</f>
        <v>5.363488673066226E-2</v>
      </c>
      <c r="M5" s="48" t="s">
        <v>42</v>
      </c>
      <c r="N5" s="94">
        <f t="shared" si="1"/>
        <v>4.9767973853812861E-2</v>
      </c>
      <c r="O5">
        <f t="shared" si="0"/>
        <v>5</v>
      </c>
      <c r="P5">
        <v>2</v>
      </c>
    </row>
    <row r="6" spans="2:17" x14ac:dyDescent="0.4">
      <c r="B6" s="42" t="s">
        <v>76</v>
      </c>
      <c r="C6" s="89">
        <v>0.22529828656499937</v>
      </c>
      <c r="E6" s="48" t="s">
        <v>42</v>
      </c>
      <c r="F6" s="180">
        <v>3.5889336682844268E-2</v>
      </c>
      <c r="G6" s="90">
        <v>2.6217868320743565E-2</v>
      </c>
      <c r="H6">
        <v>4.8282159500300112E-2</v>
      </c>
      <c r="I6" s="90">
        <v>8.6902909565851519E-2</v>
      </c>
      <c r="J6">
        <v>5.6806049936963331E-2</v>
      </c>
      <c r="K6" s="49">
        <f t="shared" ref="K6:K27" si="2">$F$3*F6+$G$3*G6+$H$3*H6+$I$3*I6+$J$3*J6</f>
        <v>4.9767973853812861E-2</v>
      </c>
      <c r="M6" s="48" t="s">
        <v>20</v>
      </c>
      <c r="N6" s="94">
        <f t="shared" si="1"/>
        <v>4.0426581291877865E-2</v>
      </c>
      <c r="O6">
        <f t="shared" si="0"/>
        <v>10</v>
      </c>
      <c r="P6">
        <v>4</v>
      </c>
    </row>
    <row r="7" spans="2:17" x14ac:dyDescent="0.4">
      <c r="B7" s="41" t="s">
        <v>82</v>
      </c>
      <c r="C7" s="88">
        <v>2.7920372980944526E-2</v>
      </c>
      <c r="E7" s="48" t="s">
        <v>20</v>
      </c>
      <c r="F7" s="180">
        <v>5.9755779153372712E-2</v>
      </c>
      <c r="G7" s="90">
        <v>9.3399757625699225E-3</v>
      </c>
      <c r="H7">
        <v>3.5353653733550663E-2</v>
      </c>
      <c r="I7" s="90">
        <v>4.1866808514364848E-2</v>
      </c>
      <c r="J7">
        <v>3.2488466502742563E-2</v>
      </c>
      <c r="K7" s="49">
        <f t="shared" si="2"/>
        <v>4.0426581291877865E-2</v>
      </c>
      <c r="M7" s="48" t="s">
        <v>21</v>
      </c>
      <c r="N7" s="94">
        <f>K8</f>
        <v>3.9954493257856868E-2</v>
      </c>
      <c r="O7">
        <f t="shared" si="0"/>
        <v>12</v>
      </c>
      <c r="P7">
        <v>8</v>
      </c>
    </row>
    <row r="8" spans="2:17" x14ac:dyDescent="0.4">
      <c r="E8" s="48" t="s">
        <v>73</v>
      </c>
      <c r="F8" s="180">
        <v>4.488447719773872E-2</v>
      </c>
      <c r="G8" s="90">
        <v>4.9977072423319668E-2</v>
      </c>
      <c r="H8">
        <v>4.19812323523975E-2</v>
      </c>
      <c r="I8" s="90">
        <v>1.3570709995762886E-2</v>
      </c>
      <c r="J8">
        <v>0.12008621383259163</v>
      </c>
      <c r="K8" s="49">
        <f t="shared" si="2"/>
        <v>3.9954493257856868E-2</v>
      </c>
      <c r="M8" s="48" t="s">
        <v>41</v>
      </c>
      <c r="N8" s="94">
        <f t="shared" si="1"/>
        <v>5.6660514559839344E-2</v>
      </c>
      <c r="O8">
        <f t="shared" si="0"/>
        <v>2</v>
      </c>
      <c r="P8">
        <v>6</v>
      </c>
    </row>
    <row r="9" spans="2:17" x14ac:dyDescent="0.4">
      <c r="E9" s="48" t="s">
        <v>41</v>
      </c>
      <c r="F9" s="180">
        <v>5.1092057471575233E-2</v>
      </c>
      <c r="G9" s="90">
        <v>5.5125674370165474E-2</v>
      </c>
      <c r="H9">
        <v>2.6934393094573794E-2</v>
      </c>
      <c r="I9" s="90">
        <v>0.10355146371839426</v>
      </c>
      <c r="J9">
        <v>3.6970993808140507E-2</v>
      </c>
      <c r="K9" s="49">
        <f t="shared" si="2"/>
        <v>5.6660514559839344E-2</v>
      </c>
      <c r="M9" s="48" t="s">
        <v>22</v>
      </c>
      <c r="N9" s="94">
        <f t="shared" si="1"/>
        <v>4.923009023436363E-2</v>
      </c>
      <c r="O9">
        <f t="shared" si="0"/>
        <v>7</v>
      </c>
      <c r="P9">
        <v>7</v>
      </c>
    </row>
    <row r="10" spans="2:17" x14ac:dyDescent="0.4">
      <c r="E10" s="48" t="s">
        <v>22</v>
      </c>
      <c r="F10" s="180">
        <v>4.9383853518263895E-2</v>
      </c>
      <c r="G10" s="90">
        <v>4.9977072423319668E-2</v>
      </c>
      <c r="H10">
        <v>3.5031808434484044E-2</v>
      </c>
      <c r="I10" s="90">
        <v>6.4464779343368472E-2</v>
      </c>
      <c r="J10">
        <v>5.7014808560667422E-2</v>
      </c>
      <c r="K10" s="49">
        <f t="shared" si="2"/>
        <v>4.923009023436363E-2</v>
      </c>
      <c r="M10" s="48" t="s">
        <v>23</v>
      </c>
      <c r="N10" s="94">
        <f t="shared" si="1"/>
        <v>5.6994072206513306E-2</v>
      </c>
      <c r="O10">
        <f t="shared" si="0"/>
        <v>1</v>
      </c>
      <c r="P10">
        <v>5</v>
      </c>
    </row>
    <row r="11" spans="2:17" ht="56.1" customHeight="1" x14ac:dyDescent="0.4">
      <c r="B11" s="192" t="s">
        <v>99</v>
      </c>
      <c r="C11" s="193"/>
      <c r="E11" s="48" t="s">
        <v>23</v>
      </c>
      <c r="F11" s="180">
        <v>6.2526190466389617E-2</v>
      </c>
      <c r="G11" s="90">
        <v>4.9977072423319668E-2</v>
      </c>
      <c r="H11">
        <v>4.8282159500300112E-2</v>
      </c>
      <c r="I11" s="90">
        <v>6.4464779343368472E-2</v>
      </c>
      <c r="J11">
        <v>5.7014808560667422E-2</v>
      </c>
      <c r="K11" s="49">
        <f t="shared" si="2"/>
        <v>5.6994072206513306E-2</v>
      </c>
      <c r="M11" s="48" t="s">
        <v>24</v>
      </c>
      <c r="N11" s="94">
        <f t="shared" si="1"/>
        <v>3.2058835095441426E-2</v>
      </c>
      <c r="O11">
        <f t="shared" si="0"/>
        <v>20</v>
      </c>
      <c r="P11">
        <v>15</v>
      </c>
    </row>
    <row r="12" spans="2:17" ht="25.5" x14ac:dyDescent="0.4">
      <c r="B12" s="159" t="s">
        <v>10</v>
      </c>
      <c r="C12" s="160">
        <v>0.28929654500958002</v>
      </c>
      <c r="E12" s="48" t="s">
        <v>24</v>
      </c>
      <c r="F12" s="180">
        <v>8.3395362661707207E-3</v>
      </c>
      <c r="G12" s="90">
        <v>5.3113289553218077E-2</v>
      </c>
      <c r="H12">
        <v>4.0152722334170748E-2</v>
      </c>
      <c r="I12" s="90">
        <v>4.1866808514364848E-2</v>
      </c>
      <c r="J12">
        <v>2.7267920351207911E-2</v>
      </c>
      <c r="K12" s="49">
        <f t="shared" si="2"/>
        <v>3.2058835095441426E-2</v>
      </c>
      <c r="M12" s="48" t="s">
        <v>25</v>
      </c>
      <c r="N12" s="94">
        <f t="shared" si="1"/>
        <v>3.3539638175795791E-2</v>
      </c>
      <c r="O12">
        <f t="shared" si="0"/>
        <v>19</v>
      </c>
      <c r="P12">
        <v>16</v>
      </c>
    </row>
    <row r="13" spans="2:17" ht="25.5" x14ac:dyDescent="0.4">
      <c r="B13" s="161" t="s">
        <v>81</v>
      </c>
      <c r="C13" s="162">
        <v>0.17281076047495067</v>
      </c>
      <c r="E13" s="48" t="s">
        <v>25</v>
      </c>
      <c r="F13" s="180">
        <v>3.6202155712928348E-2</v>
      </c>
      <c r="G13" s="90">
        <v>1.4101529483015799E-2</v>
      </c>
      <c r="H13">
        <v>3.5353653733550663E-2</v>
      </c>
      <c r="I13" s="90">
        <v>4.1866808514364848E-2</v>
      </c>
      <c r="J13">
        <v>2.8549420693890541E-2</v>
      </c>
      <c r="K13" s="49">
        <f t="shared" si="2"/>
        <v>3.3539638175795791E-2</v>
      </c>
      <c r="M13" s="48" t="s">
        <v>26</v>
      </c>
      <c r="N13" s="94">
        <f t="shared" si="1"/>
        <v>3.9967292016646311E-2</v>
      </c>
      <c r="O13">
        <f t="shared" si="0"/>
        <v>11</v>
      </c>
      <c r="P13">
        <v>11</v>
      </c>
    </row>
    <row r="14" spans="2:17" ht="25.5" x14ac:dyDescent="0.4">
      <c r="B14" s="161" t="s">
        <v>75</v>
      </c>
      <c r="C14" s="162">
        <v>0.24739054877372152</v>
      </c>
      <c r="E14" s="48" t="s">
        <v>26</v>
      </c>
      <c r="F14" s="180">
        <v>4.7340989486644981E-2</v>
      </c>
      <c r="G14" s="90">
        <v>6.3463480399395991E-2</v>
      </c>
      <c r="H14">
        <v>3.6905190152115061E-2</v>
      </c>
      <c r="I14" s="90">
        <v>1.3570709995762886E-2</v>
      </c>
      <c r="J14">
        <v>6.4861685664030208E-2</v>
      </c>
      <c r="K14" s="49">
        <f t="shared" si="2"/>
        <v>3.9967292016646311E-2</v>
      </c>
      <c r="M14" s="48" t="s">
        <v>27</v>
      </c>
      <c r="N14" s="94">
        <f t="shared" si="1"/>
        <v>3.9840246186898812E-2</v>
      </c>
      <c r="O14">
        <f t="shared" si="0"/>
        <v>13</v>
      </c>
      <c r="P14">
        <v>9</v>
      </c>
    </row>
    <row r="15" spans="2:17" ht="25.5" x14ac:dyDescent="0.4">
      <c r="B15" s="161" t="s">
        <v>76</v>
      </c>
      <c r="C15" s="162">
        <v>0.21321882420866306</v>
      </c>
      <c r="E15" s="48" t="s">
        <v>27</v>
      </c>
      <c r="F15" s="180">
        <v>4.488447719773872E-2</v>
      </c>
      <c r="G15" s="90">
        <v>5.2558434446051995E-2</v>
      </c>
      <c r="H15">
        <v>5.0980227935992946E-2</v>
      </c>
      <c r="I15" s="90">
        <v>1.3570709995762886E-2</v>
      </c>
      <c r="J15">
        <v>1.4715876078149176E-2</v>
      </c>
      <c r="K15" s="49">
        <f t="shared" si="2"/>
        <v>3.9840246186898812E-2</v>
      </c>
      <c r="M15" s="48" t="s">
        <v>28</v>
      </c>
      <c r="N15" s="94">
        <f t="shared" si="1"/>
        <v>4.6024646952206233E-2</v>
      </c>
      <c r="O15">
        <f t="shared" si="0"/>
        <v>8</v>
      </c>
      <c r="P15">
        <v>13</v>
      </c>
    </row>
    <row r="16" spans="2:17" ht="25.5" x14ac:dyDescent="0.4">
      <c r="B16" s="163" t="s">
        <v>82</v>
      </c>
      <c r="C16" s="164">
        <v>7.7283321533084703E-2</v>
      </c>
      <c r="E16" s="48" t="s">
        <v>28</v>
      </c>
      <c r="F16" s="180">
        <v>6.0289952957279874E-2</v>
      </c>
      <c r="G16" s="90">
        <v>5.2558434446051995E-2</v>
      </c>
      <c r="H16">
        <v>5.5663623418082162E-2</v>
      </c>
      <c r="I16" s="90">
        <v>1.3570709995762886E-2</v>
      </c>
      <c r="J16">
        <v>1.4715876078149176E-2</v>
      </c>
      <c r="K16" s="49">
        <f t="shared" si="2"/>
        <v>4.6024646952206233E-2</v>
      </c>
      <c r="M16" s="48" t="s">
        <v>29</v>
      </c>
      <c r="N16" s="94">
        <f t="shared" si="1"/>
        <v>3.0212552868376059E-2</v>
      </c>
      <c r="O16">
        <f t="shared" si="0"/>
        <v>22</v>
      </c>
      <c r="P16">
        <v>24</v>
      </c>
    </row>
    <row r="17" spans="5:16" x14ac:dyDescent="0.4">
      <c r="E17" s="48" t="s">
        <v>29</v>
      </c>
      <c r="F17" s="180">
        <v>3.3950100709573043E-2</v>
      </c>
      <c r="G17" s="90">
        <v>9.3399757625699225E-3</v>
      </c>
      <c r="H17">
        <v>2.8260681322158535E-2</v>
      </c>
      <c r="I17" s="90">
        <v>4.1866808514364848E-2</v>
      </c>
      <c r="J17">
        <v>3.0455326264648162E-2</v>
      </c>
      <c r="K17" s="49">
        <f t="shared" si="2"/>
        <v>3.0212552868376059E-2</v>
      </c>
      <c r="M17" s="48" t="s">
        <v>40</v>
      </c>
      <c r="N17" s="94">
        <f t="shared" si="1"/>
        <v>2.489796046846763E-2</v>
      </c>
      <c r="O17">
        <f t="shared" si="0"/>
        <v>24</v>
      </c>
      <c r="P17">
        <v>12</v>
      </c>
    </row>
    <row r="18" spans="5:16" x14ac:dyDescent="0.4">
      <c r="E18" s="48" t="s">
        <v>40</v>
      </c>
      <c r="F18" s="180">
        <v>2.9882289581398703E-2</v>
      </c>
      <c r="G18" s="90">
        <v>2.6217868320743565E-2</v>
      </c>
      <c r="H18">
        <v>2.8260681322158535E-2</v>
      </c>
      <c r="I18" s="90">
        <v>1.3570709995762886E-2</v>
      </c>
      <c r="J18">
        <v>1.9367182084281374E-2</v>
      </c>
      <c r="K18" s="49">
        <f t="shared" si="2"/>
        <v>2.489796046846763E-2</v>
      </c>
      <c r="M18" s="48" t="s">
        <v>30</v>
      </c>
      <c r="N18" s="94">
        <f t="shared" si="1"/>
        <v>3.7226180846200815E-2</v>
      </c>
      <c r="O18">
        <f t="shared" si="0"/>
        <v>16</v>
      </c>
      <c r="P18">
        <v>24</v>
      </c>
    </row>
    <row r="19" spans="5:16" x14ac:dyDescent="0.4">
      <c r="E19" s="48" t="s">
        <v>30</v>
      </c>
      <c r="F19" s="180">
        <v>2.8852664273205011E-2</v>
      </c>
      <c r="G19" s="90">
        <v>5.2558434446051995E-2</v>
      </c>
      <c r="H19">
        <v>5.5663623418082162E-2</v>
      </c>
      <c r="I19" s="90">
        <v>1.3570709995762886E-2</v>
      </c>
      <c r="J19">
        <v>5.9572777504053702E-2</v>
      </c>
      <c r="K19" s="49">
        <f t="shared" si="2"/>
        <v>3.7226180846200815E-2</v>
      </c>
      <c r="M19" s="48" t="s">
        <v>31</v>
      </c>
      <c r="N19" s="94">
        <f t="shared" si="1"/>
        <v>4.9457079704983482E-2</v>
      </c>
      <c r="O19">
        <f t="shared" si="0"/>
        <v>6</v>
      </c>
      <c r="P19">
        <v>17</v>
      </c>
    </row>
    <row r="20" spans="5:16" x14ac:dyDescent="0.4">
      <c r="E20" s="48" t="s">
        <v>31</v>
      </c>
      <c r="F20" s="180">
        <v>3.9157460783874998E-2</v>
      </c>
      <c r="G20" s="90">
        <v>4.9977072423319668E-2</v>
      </c>
      <c r="H20">
        <v>3.306304186834718E-2</v>
      </c>
      <c r="I20" s="90">
        <v>8.6902909565851519E-2</v>
      </c>
      <c r="J20">
        <v>2.0142180360787174E-2</v>
      </c>
      <c r="K20" s="49">
        <f t="shared" si="2"/>
        <v>4.9457079704983482E-2</v>
      </c>
      <c r="M20" s="48" t="s">
        <v>32</v>
      </c>
      <c r="N20" s="94">
        <f t="shared" si="1"/>
        <v>1.7738266743165674E-2</v>
      </c>
      <c r="O20">
        <f t="shared" si="0"/>
        <v>25</v>
      </c>
      <c r="P20">
        <v>23</v>
      </c>
    </row>
    <row r="21" spans="5:16" x14ac:dyDescent="0.4">
      <c r="E21" s="48" t="s">
        <v>32</v>
      </c>
      <c r="F21" s="180">
        <v>8.3395362661707207E-3</v>
      </c>
      <c r="G21" s="90">
        <v>1.4101529483015799E-2</v>
      </c>
      <c r="H21">
        <v>9.7531498248998854E-3</v>
      </c>
      <c r="I21" s="90">
        <v>4.1866808514364848E-2</v>
      </c>
      <c r="J21">
        <v>2.8158036924280792E-2</v>
      </c>
      <c r="K21" s="49">
        <f t="shared" si="2"/>
        <v>1.7738266743165674E-2</v>
      </c>
      <c r="M21" s="48" t="s">
        <v>33</v>
      </c>
      <c r="N21" s="94">
        <f t="shared" si="1"/>
        <v>3.5977021657960392E-2</v>
      </c>
      <c r="O21">
        <f t="shared" si="0"/>
        <v>18</v>
      </c>
      <c r="P21">
        <v>17</v>
      </c>
    </row>
    <row r="22" spans="5:16" x14ac:dyDescent="0.4">
      <c r="E22" s="48" t="s">
        <v>33</v>
      </c>
      <c r="F22" s="180">
        <v>2.8852664273205011E-2</v>
      </c>
      <c r="G22" s="90">
        <v>9.3399757625699225E-3</v>
      </c>
      <c r="H22">
        <v>5.6119590100905316E-2</v>
      </c>
      <c r="I22" s="90">
        <v>4.1866808514364848E-2</v>
      </c>
      <c r="J22">
        <v>2.7038889959773341E-2</v>
      </c>
      <c r="K22" s="49">
        <f t="shared" si="2"/>
        <v>3.5977021657960392E-2</v>
      </c>
      <c r="M22" s="48" t="s">
        <v>34</v>
      </c>
      <c r="N22" s="94">
        <f>K23</f>
        <v>3.8864138064908765E-2</v>
      </c>
      <c r="O22">
        <f t="shared" si="0"/>
        <v>15</v>
      </c>
      <c r="P22">
        <v>21</v>
      </c>
    </row>
    <row r="23" spans="5:16" x14ac:dyDescent="0.4">
      <c r="E23" s="48" t="s">
        <v>34</v>
      </c>
      <c r="F23" s="180">
        <v>5.0028835002748073E-2</v>
      </c>
      <c r="G23" s="90">
        <v>1.4101529483015799E-2</v>
      </c>
      <c r="H23">
        <v>4.0152722334170748E-2</v>
      </c>
      <c r="I23" s="90">
        <v>4.1866808514364848E-2</v>
      </c>
      <c r="J23">
        <v>1.4715876078149176E-2</v>
      </c>
      <c r="K23" s="49">
        <f t="shared" si="2"/>
        <v>3.8864138064908765E-2</v>
      </c>
      <c r="M23" s="48" t="s">
        <v>35</v>
      </c>
      <c r="N23" s="94">
        <f t="shared" si="1"/>
        <v>3.0915009969357133E-2</v>
      </c>
      <c r="O23">
        <f t="shared" si="0"/>
        <v>21</v>
      </c>
      <c r="P23">
        <v>22</v>
      </c>
    </row>
    <row r="24" spans="5:16" x14ac:dyDescent="0.4">
      <c r="E24" s="48" t="s">
        <v>35</v>
      </c>
      <c r="F24" s="180">
        <v>3.4430854369731194E-2</v>
      </c>
      <c r="G24" s="90">
        <v>5.5125674370165474E-2</v>
      </c>
      <c r="H24">
        <v>2.8701871226954008E-2</v>
      </c>
      <c r="I24" s="90">
        <v>1.3570709995762886E-2</v>
      </c>
      <c r="J24">
        <v>1.4715876078149176E-2</v>
      </c>
      <c r="K24" s="49">
        <f t="shared" si="2"/>
        <v>3.0915009969357133E-2</v>
      </c>
      <c r="M24" s="48" t="s">
        <v>36</v>
      </c>
      <c r="N24" s="94">
        <f t="shared" si="1"/>
        <v>2.6697678121979429E-2</v>
      </c>
      <c r="O24">
        <f t="shared" si="0"/>
        <v>23</v>
      </c>
      <c r="P24">
        <v>19</v>
      </c>
    </row>
    <row r="25" spans="5:16" x14ac:dyDescent="0.4">
      <c r="E25" s="48" t="s">
        <v>36</v>
      </c>
      <c r="F25" s="180">
        <v>3.0921272114970994E-2</v>
      </c>
      <c r="G25" s="90">
        <v>1.4101529483015799E-2</v>
      </c>
      <c r="H25">
        <v>4.0152722334170748E-2</v>
      </c>
      <c r="I25" s="90">
        <v>1.3570709995762886E-2</v>
      </c>
      <c r="J25">
        <v>2.6088404580157713E-2</v>
      </c>
      <c r="K25" s="49">
        <f t="shared" si="2"/>
        <v>2.6697678121979429E-2</v>
      </c>
      <c r="M25" s="48" t="s">
        <v>37</v>
      </c>
      <c r="N25" s="94">
        <f t="shared" si="1"/>
        <v>4.3202613815491786E-2</v>
      </c>
      <c r="O25">
        <f t="shared" si="0"/>
        <v>9</v>
      </c>
      <c r="P25">
        <v>14</v>
      </c>
    </row>
    <row r="26" spans="5:16" x14ac:dyDescent="0.4">
      <c r="E26" s="48" t="s">
        <v>37</v>
      </c>
      <c r="F26" s="180">
        <v>5.996458721107252E-2</v>
      </c>
      <c r="G26" s="90">
        <v>6.3463480399395991E-2</v>
      </c>
      <c r="H26">
        <v>3.8571567474029109E-2</v>
      </c>
      <c r="I26" s="90">
        <v>1.3570709995762886E-2</v>
      </c>
      <c r="J26">
        <v>2.0142180360787174E-2</v>
      </c>
      <c r="K26" s="49">
        <f t="shared" si="2"/>
        <v>4.3202613815491786E-2</v>
      </c>
      <c r="M26" s="48" t="s">
        <v>38</v>
      </c>
      <c r="N26" s="94">
        <f t="shared" si="1"/>
        <v>3.6965386022418258E-2</v>
      </c>
      <c r="O26">
        <f t="shared" si="0"/>
        <v>17</v>
      </c>
      <c r="P26">
        <v>10</v>
      </c>
    </row>
    <row r="27" spans="5:16" x14ac:dyDescent="0.4">
      <c r="E27" s="48" t="s">
        <v>38</v>
      </c>
      <c r="F27" s="180">
        <v>2.9882289581398703E-2</v>
      </c>
      <c r="G27" s="90">
        <v>5.2558434446051995E-2</v>
      </c>
      <c r="H27">
        <v>5.69466109504339E-2</v>
      </c>
      <c r="I27" s="90">
        <v>1.3570709995762886E-2</v>
      </c>
      <c r="J27">
        <v>2.6088404580157713E-2</v>
      </c>
      <c r="K27" s="49">
        <f t="shared" si="2"/>
        <v>3.6965386022418258E-2</v>
      </c>
      <c r="M27" s="48" t="s">
        <v>39</v>
      </c>
      <c r="N27" s="94">
        <f>K28</f>
        <v>3.9775591797686041E-2</v>
      </c>
      <c r="O27">
        <f t="shared" si="0"/>
        <v>14</v>
      </c>
      <c r="P27">
        <v>20</v>
      </c>
    </row>
    <row r="28" spans="5:16" x14ac:dyDescent="0.4">
      <c r="E28" s="48" t="s">
        <v>39</v>
      </c>
      <c r="F28" s="180">
        <v>3.8650189451183904E-2</v>
      </c>
      <c r="G28" s="90">
        <v>5.8665579928910354E-2</v>
      </c>
      <c r="H28">
        <v>4.4300403614900896E-2</v>
      </c>
      <c r="I28" s="90">
        <v>1.3570709995762886E-2</v>
      </c>
      <c r="J28">
        <v>0.11349648446046036</v>
      </c>
      <c r="K28" s="49">
        <f>$F$3*F28+$G$3*G28+$H$3*H28+$I$3*I28+$J$3*J28</f>
        <v>3.9775591797686041E-2</v>
      </c>
    </row>
  </sheetData>
  <mergeCells count="1">
    <mergeCell ref="B11:C11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Q28"/>
  <sheetViews>
    <sheetView workbookViewId="0">
      <selection activeCell="J4" sqref="J4:J28"/>
    </sheetView>
  </sheetViews>
  <sheetFormatPr defaultColWidth="11" defaultRowHeight="18.75" x14ac:dyDescent="0.4"/>
  <cols>
    <col min="2" max="2" width="18.375" customWidth="1"/>
    <col min="3" max="3" width="24.125" customWidth="1"/>
  </cols>
  <sheetData>
    <row r="2" spans="2:17" x14ac:dyDescent="0.4">
      <c r="B2" s="40" t="s">
        <v>100</v>
      </c>
      <c r="C2" s="40" t="s">
        <v>9</v>
      </c>
      <c r="E2" s="38" t="s">
        <v>101</v>
      </c>
      <c r="F2" s="50" t="s">
        <v>94</v>
      </c>
      <c r="G2" s="50" t="s">
        <v>87</v>
      </c>
      <c r="H2" s="50" t="s">
        <v>14</v>
      </c>
      <c r="I2" s="50" t="s">
        <v>15</v>
      </c>
      <c r="J2" s="50" t="s">
        <v>95</v>
      </c>
      <c r="K2" s="47" t="s">
        <v>16</v>
      </c>
      <c r="M2" s="38" t="s">
        <v>100</v>
      </c>
      <c r="N2" s="69" t="s">
        <v>16</v>
      </c>
      <c r="O2" s="69" t="s">
        <v>59</v>
      </c>
      <c r="P2" s="69" t="s">
        <v>68</v>
      </c>
      <c r="Q2" t="s">
        <v>70</v>
      </c>
    </row>
    <row r="3" spans="2:17" x14ac:dyDescent="0.4">
      <c r="B3" s="41" t="s">
        <v>10</v>
      </c>
      <c r="C3" s="88">
        <v>0.42862489388372904</v>
      </c>
      <c r="E3" s="47" t="s">
        <v>17</v>
      </c>
      <c r="F3" s="72">
        <f>C3</f>
        <v>0.42862489388372904</v>
      </c>
      <c r="G3" s="72">
        <f>C4</f>
        <v>0.11057979487739295</v>
      </c>
      <c r="H3" s="72">
        <f>C5</f>
        <v>0.21761989416935926</v>
      </c>
      <c r="I3" s="72">
        <f>C6</f>
        <v>0.19152982301818924</v>
      </c>
      <c r="J3" s="72">
        <f>C7</f>
        <v>5.1645594051329693E-2</v>
      </c>
      <c r="K3" s="49"/>
      <c r="M3" s="48" t="s">
        <v>18</v>
      </c>
      <c r="N3" s="94">
        <f>K4</f>
        <v>5.0209513901498394E-2</v>
      </c>
      <c r="O3">
        <f t="shared" ref="O3:O27" si="0">RANK(N3,$N$3:$N$27)</f>
        <v>4</v>
      </c>
      <c r="P3">
        <v>1</v>
      </c>
      <c r="Q3">
        <f>CORREL(O3:O27,P3:P27)</f>
        <v>0.70492786534810192</v>
      </c>
    </row>
    <row r="4" spans="2:17" x14ac:dyDescent="0.4">
      <c r="B4" s="42" t="s">
        <v>81</v>
      </c>
      <c r="C4" s="89">
        <v>0.11057979487739295</v>
      </c>
      <c r="E4" s="48" t="s">
        <v>18</v>
      </c>
      <c r="F4" s="180">
        <v>4.7340989486644981E-2</v>
      </c>
      <c r="G4">
        <v>5.0925722086783809E-2</v>
      </c>
      <c r="H4">
        <v>2.028736917457576E-2</v>
      </c>
      <c r="I4">
        <v>8.6902909565851519E-2</v>
      </c>
      <c r="J4">
        <v>6.2487370737340869E-2</v>
      </c>
      <c r="K4" s="49">
        <f>$F$3*F4+$G$3*G4+$H$3*H4+$I$3*I4+$J$3*J4</f>
        <v>5.0209513901498394E-2</v>
      </c>
      <c r="M4" s="48" t="s">
        <v>19</v>
      </c>
      <c r="N4" s="94">
        <f t="shared" ref="N4:N26" si="1">K5</f>
        <v>5.0512079138325963E-2</v>
      </c>
      <c r="O4">
        <f t="shared" si="0"/>
        <v>3</v>
      </c>
      <c r="P4">
        <v>3</v>
      </c>
    </row>
    <row r="5" spans="2:17" x14ac:dyDescent="0.4">
      <c r="B5" s="41" t="s">
        <v>75</v>
      </c>
      <c r="C5" s="88">
        <v>0.21761989416935926</v>
      </c>
      <c r="E5" s="48" t="s">
        <v>19</v>
      </c>
      <c r="F5" s="180">
        <v>3.9157460783874998E-2</v>
      </c>
      <c r="G5">
        <v>5.3113289553218077E-2</v>
      </c>
      <c r="H5">
        <v>6.484514084469542E-2</v>
      </c>
      <c r="I5">
        <v>6.4464779343368472E-2</v>
      </c>
      <c r="J5">
        <v>2.7038889959773341E-2</v>
      </c>
      <c r="K5" s="49">
        <f t="shared" ref="K5:K27" si="2">$F$3*F5+$G$3*G5+$H$3*H5+$I$3*I5+$J$3*J5</f>
        <v>5.0512079138325963E-2</v>
      </c>
      <c r="M5" s="48" t="s">
        <v>42</v>
      </c>
      <c r="N5" s="94">
        <f t="shared" si="1"/>
        <v>4.8367669152612522E-2</v>
      </c>
      <c r="O5">
        <f t="shared" si="0"/>
        <v>6</v>
      </c>
      <c r="P5">
        <v>2</v>
      </c>
    </row>
    <row r="6" spans="2:17" x14ac:dyDescent="0.4">
      <c r="B6" s="42" t="s">
        <v>76</v>
      </c>
      <c r="C6" s="89">
        <v>0.19152982301818924</v>
      </c>
      <c r="E6" s="48" t="s">
        <v>42</v>
      </c>
      <c r="F6" s="180">
        <v>3.5889336682844268E-2</v>
      </c>
      <c r="G6">
        <v>2.6217868320743565E-2</v>
      </c>
      <c r="H6">
        <v>4.8282159500300112E-2</v>
      </c>
      <c r="I6">
        <v>8.6902909565851519E-2</v>
      </c>
      <c r="J6">
        <v>5.6806049936963331E-2</v>
      </c>
      <c r="K6" s="49">
        <f t="shared" si="2"/>
        <v>4.8367669152612522E-2</v>
      </c>
      <c r="M6" s="48" t="s">
        <v>20</v>
      </c>
      <c r="N6" s="94">
        <f t="shared" si="1"/>
        <v>4.4035914063977784E-2</v>
      </c>
      <c r="O6">
        <f t="shared" si="0"/>
        <v>10</v>
      </c>
      <c r="P6">
        <v>4</v>
      </c>
    </row>
    <row r="7" spans="2:17" x14ac:dyDescent="0.4">
      <c r="B7" s="41" t="s">
        <v>82</v>
      </c>
      <c r="C7" s="88">
        <v>5.1645594051329693E-2</v>
      </c>
      <c r="E7" s="48" t="s">
        <v>20</v>
      </c>
      <c r="F7" s="180">
        <v>5.9755779153372712E-2</v>
      </c>
      <c r="G7">
        <v>9.3399757625699225E-3</v>
      </c>
      <c r="H7">
        <v>3.5353653733550663E-2</v>
      </c>
      <c r="I7">
        <v>4.1866808514364848E-2</v>
      </c>
      <c r="J7">
        <v>3.2488466502742563E-2</v>
      </c>
      <c r="K7" s="49">
        <f t="shared" si="2"/>
        <v>4.4035914063977784E-2</v>
      </c>
      <c r="M7" s="48" t="s">
        <v>21</v>
      </c>
      <c r="N7" s="94">
        <f t="shared" si="1"/>
        <v>4.2702129569157574E-2</v>
      </c>
      <c r="O7">
        <f t="shared" si="0"/>
        <v>11</v>
      </c>
      <c r="P7">
        <v>8</v>
      </c>
    </row>
    <row r="8" spans="2:17" x14ac:dyDescent="0.4">
      <c r="E8" s="48" t="s">
        <v>73</v>
      </c>
      <c r="F8" s="180">
        <v>4.488447719773872E-2</v>
      </c>
      <c r="G8">
        <v>4.9977072423319668E-2</v>
      </c>
      <c r="H8">
        <v>4.19812323523975E-2</v>
      </c>
      <c r="I8">
        <v>1.3570709995762886E-2</v>
      </c>
      <c r="J8">
        <v>0.12008621383259163</v>
      </c>
      <c r="K8" s="49">
        <f t="shared" si="2"/>
        <v>4.2702129569157574E-2</v>
      </c>
      <c r="M8" s="48" t="s">
        <v>41</v>
      </c>
      <c r="N8" s="94">
        <f t="shared" si="1"/>
        <v>5.5599155708291194E-2</v>
      </c>
      <c r="O8">
        <f t="shared" si="0"/>
        <v>2</v>
      </c>
      <c r="P8">
        <v>6</v>
      </c>
    </row>
    <row r="9" spans="2:17" x14ac:dyDescent="0.4">
      <c r="E9" s="48" t="s">
        <v>41</v>
      </c>
      <c r="F9" s="180">
        <v>5.1092057471575233E-2</v>
      </c>
      <c r="G9">
        <v>5.5125674370165474E-2</v>
      </c>
      <c r="H9">
        <v>2.6934393094573794E-2</v>
      </c>
      <c r="I9">
        <v>0.10355146371839426</v>
      </c>
      <c r="J9">
        <v>3.6970993808140507E-2</v>
      </c>
      <c r="K9" s="49">
        <f t="shared" si="2"/>
        <v>5.5599155708291194E-2</v>
      </c>
      <c r="M9" s="48" t="s">
        <v>22</v>
      </c>
      <c r="N9" s="94">
        <f t="shared" si="1"/>
        <v>4.9608713271432958E-2</v>
      </c>
      <c r="O9">
        <f t="shared" si="0"/>
        <v>5</v>
      </c>
      <c r="P9">
        <v>7</v>
      </c>
    </row>
    <row r="10" spans="2:17" x14ac:dyDescent="0.4">
      <c r="E10" s="48" t="s">
        <v>22</v>
      </c>
      <c r="F10" s="180">
        <v>4.9383853518263895E-2</v>
      </c>
      <c r="G10">
        <v>4.9977072423319668E-2</v>
      </c>
      <c r="H10">
        <v>3.5031808434484044E-2</v>
      </c>
      <c r="I10">
        <v>6.4464779343368472E-2</v>
      </c>
      <c r="J10">
        <v>5.7014808560667422E-2</v>
      </c>
      <c r="K10" s="49">
        <f t="shared" si="2"/>
        <v>4.9608713271432958E-2</v>
      </c>
      <c r="M10" s="48" t="s">
        <v>23</v>
      </c>
      <c r="N10" s="94">
        <f t="shared" si="1"/>
        <v>5.8125386047857303E-2</v>
      </c>
      <c r="O10">
        <f t="shared" si="0"/>
        <v>1</v>
      </c>
      <c r="P10">
        <v>5</v>
      </c>
    </row>
    <row r="11" spans="2:17" ht="56.1" customHeight="1" x14ac:dyDescent="0.4">
      <c r="B11" s="192" t="s">
        <v>102</v>
      </c>
      <c r="C11" s="193"/>
      <c r="E11" s="48" t="s">
        <v>23</v>
      </c>
      <c r="F11" s="180">
        <v>6.2526190466389617E-2</v>
      </c>
      <c r="G11">
        <v>4.9977072423319668E-2</v>
      </c>
      <c r="H11">
        <v>4.8282159500300112E-2</v>
      </c>
      <c r="I11">
        <v>6.4464779343368472E-2</v>
      </c>
      <c r="J11">
        <v>5.7014808560667422E-2</v>
      </c>
      <c r="K11" s="49">
        <f t="shared" si="2"/>
        <v>5.8125386047857303E-2</v>
      </c>
      <c r="M11" s="48" t="s">
        <v>24</v>
      </c>
      <c r="N11" s="94">
        <f t="shared" si="1"/>
        <v>2.761283106633447E-2</v>
      </c>
      <c r="O11">
        <f t="shared" si="0"/>
        <v>22</v>
      </c>
      <c r="P11">
        <v>15</v>
      </c>
    </row>
    <row r="12" spans="2:17" ht="25.5" x14ac:dyDescent="0.4">
      <c r="B12" s="159" t="s">
        <v>10</v>
      </c>
      <c r="C12" s="160">
        <v>0.37411541208261218</v>
      </c>
      <c r="E12" s="48" t="s">
        <v>24</v>
      </c>
      <c r="F12" s="180">
        <v>8.3395362661707207E-3</v>
      </c>
      <c r="G12">
        <v>5.3113289553218077E-2</v>
      </c>
      <c r="H12">
        <v>4.0152722334170748E-2</v>
      </c>
      <c r="I12">
        <v>4.1866808514364848E-2</v>
      </c>
      <c r="J12">
        <v>2.7267920351207911E-2</v>
      </c>
      <c r="K12" s="49">
        <f t="shared" si="2"/>
        <v>2.761283106633447E-2</v>
      </c>
      <c r="M12" s="48" t="s">
        <v>25</v>
      </c>
      <c r="N12" s="94">
        <f t="shared" si="1"/>
        <v>3.4263341989151035E-2</v>
      </c>
      <c r="O12">
        <f t="shared" si="0"/>
        <v>19</v>
      </c>
      <c r="P12">
        <v>16</v>
      </c>
    </row>
    <row r="13" spans="2:17" ht="25.5" x14ac:dyDescent="0.4">
      <c r="B13" s="161" t="s">
        <v>81</v>
      </c>
      <c r="C13" s="162">
        <v>0.15629281358154826</v>
      </c>
      <c r="E13" s="48" t="s">
        <v>25</v>
      </c>
      <c r="F13" s="180">
        <v>3.6202155712928348E-2</v>
      </c>
      <c r="G13">
        <v>1.4101529483015799E-2</v>
      </c>
      <c r="H13">
        <v>3.5353653733550663E-2</v>
      </c>
      <c r="I13">
        <v>4.1866808514364848E-2</v>
      </c>
      <c r="J13">
        <v>2.8549420693890541E-2</v>
      </c>
      <c r="K13" s="49">
        <f t="shared" si="2"/>
        <v>3.4263341989151035E-2</v>
      </c>
      <c r="M13" s="48" t="s">
        <v>26</v>
      </c>
      <c r="N13" s="94">
        <f t="shared" si="1"/>
        <v>4.1289624786047037E-2</v>
      </c>
      <c r="O13">
        <f t="shared" si="0"/>
        <v>12</v>
      </c>
      <c r="P13">
        <v>11</v>
      </c>
    </row>
    <row r="14" spans="2:17" ht="25.5" x14ac:dyDescent="0.4">
      <c r="B14" s="161" t="s">
        <v>75</v>
      </c>
      <c r="C14" s="162">
        <v>0.20177315471107893</v>
      </c>
      <c r="E14" s="48" t="s">
        <v>26</v>
      </c>
      <c r="F14" s="180">
        <v>4.7340989486644981E-2</v>
      </c>
      <c r="G14">
        <v>6.3463480399395991E-2</v>
      </c>
      <c r="H14">
        <v>3.6905190152115061E-2</v>
      </c>
      <c r="I14">
        <v>1.3570709995762886E-2</v>
      </c>
      <c r="J14">
        <v>6.4861685664030208E-2</v>
      </c>
      <c r="K14" s="49">
        <f t="shared" si="2"/>
        <v>4.1289624786047037E-2</v>
      </c>
      <c r="M14" s="48" t="s">
        <v>27</v>
      </c>
      <c r="N14" s="94">
        <f t="shared" si="1"/>
        <v>3.9504022829950747E-2</v>
      </c>
      <c r="O14">
        <f t="shared" si="0"/>
        <v>15</v>
      </c>
      <c r="P14">
        <v>9</v>
      </c>
    </row>
    <row r="15" spans="2:17" ht="25.5" x14ac:dyDescent="0.4">
      <c r="B15" s="161" t="s">
        <v>76</v>
      </c>
      <c r="C15" s="162">
        <v>0.17758292163104972</v>
      </c>
      <c r="E15" s="48" t="s">
        <v>27</v>
      </c>
      <c r="F15" s="180">
        <v>4.488447719773872E-2</v>
      </c>
      <c r="G15">
        <v>5.2558434446051995E-2</v>
      </c>
      <c r="H15">
        <v>5.0980227935992946E-2</v>
      </c>
      <c r="I15">
        <v>1.3570709995762886E-2</v>
      </c>
      <c r="J15">
        <v>1.4715876078149176E-2</v>
      </c>
      <c r="K15" s="49">
        <f t="shared" si="2"/>
        <v>3.9504022829950747E-2</v>
      </c>
      <c r="M15" s="48" t="s">
        <v>28</v>
      </c>
      <c r="N15" s="94">
        <f t="shared" si="1"/>
        <v>4.7126393271777943E-2</v>
      </c>
      <c r="O15">
        <f t="shared" si="0"/>
        <v>8</v>
      </c>
      <c r="P15">
        <v>13</v>
      </c>
    </row>
    <row r="16" spans="2:17" ht="25.5" x14ac:dyDescent="0.4">
      <c r="B16" s="163" t="s">
        <v>82</v>
      </c>
      <c r="C16" s="164">
        <v>9.0235697993710881E-2</v>
      </c>
      <c r="E16" s="48" t="s">
        <v>28</v>
      </c>
      <c r="F16" s="180">
        <v>6.0289952957279874E-2</v>
      </c>
      <c r="G16">
        <v>5.2558434446051995E-2</v>
      </c>
      <c r="H16">
        <v>5.5663623418082162E-2</v>
      </c>
      <c r="I16">
        <v>1.3570709995762886E-2</v>
      </c>
      <c r="J16">
        <v>1.4715876078149176E-2</v>
      </c>
      <c r="K16" s="49">
        <f t="shared" si="2"/>
        <v>4.7126393271777943E-2</v>
      </c>
      <c r="M16" s="48" t="s">
        <v>29</v>
      </c>
      <c r="N16" s="94">
        <f t="shared" si="1"/>
        <v>3.132638323850713E-2</v>
      </c>
      <c r="O16">
        <f t="shared" si="0"/>
        <v>20</v>
      </c>
      <c r="P16">
        <v>24</v>
      </c>
    </row>
    <row r="17" spans="5:16" x14ac:dyDescent="0.4">
      <c r="E17" s="48" t="s">
        <v>29</v>
      </c>
      <c r="F17" s="180">
        <v>3.3950100709573043E-2</v>
      </c>
      <c r="G17">
        <v>9.3399757625699225E-3</v>
      </c>
      <c r="H17">
        <v>2.8260681322158535E-2</v>
      </c>
      <c r="I17">
        <v>4.1866808514364848E-2</v>
      </c>
      <c r="J17">
        <v>3.0455326264648162E-2</v>
      </c>
      <c r="K17" s="49">
        <f t="shared" si="2"/>
        <v>3.132638323850713E-2</v>
      </c>
      <c r="M17" s="48" t="s">
        <v>40</v>
      </c>
      <c r="N17" s="94">
        <f t="shared" si="1"/>
        <v>2.5456971487904951E-2</v>
      </c>
      <c r="O17">
        <f t="shared" si="0"/>
        <v>24</v>
      </c>
      <c r="P17">
        <v>12</v>
      </c>
    </row>
    <row r="18" spans="5:16" x14ac:dyDescent="0.4">
      <c r="E18" s="48" t="s">
        <v>40</v>
      </c>
      <c r="F18" s="180">
        <v>2.9882289581398703E-2</v>
      </c>
      <c r="G18">
        <v>2.6217868320743565E-2</v>
      </c>
      <c r="H18">
        <v>2.8260681322158535E-2</v>
      </c>
      <c r="I18">
        <v>1.3570709995762886E-2</v>
      </c>
      <c r="J18">
        <v>1.9367182084281374E-2</v>
      </c>
      <c r="K18" s="49">
        <f t="shared" si="2"/>
        <v>2.5456971487904951E-2</v>
      </c>
      <c r="M18" s="48" t="s">
        <v>30</v>
      </c>
      <c r="N18" s="94">
        <f t="shared" si="1"/>
        <v>3.5968250067016976E-2</v>
      </c>
      <c r="O18">
        <f t="shared" si="0"/>
        <v>16</v>
      </c>
      <c r="P18">
        <v>24</v>
      </c>
    </row>
    <row r="19" spans="5:16" x14ac:dyDescent="0.4">
      <c r="E19" s="48" t="s">
        <v>30</v>
      </c>
      <c r="F19" s="180">
        <v>2.8852664273205011E-2</v>
      </c>
      <c r="G19">
        <v>5.2558434446051995E-2</v>
      </c>
      <c r="H19">
        <v>5.5663623418082162E-2</v>
      </c>
      <c r="I19">
        <v>1.3570709995762886E-2</v>
      </c>
      <c r="J19">
        <v>5.9572777504053702E-2</v>
      </c>
      <c r="K19" s="49">
        <f t="shared" si="2"/>
        <v>3.5968250067016976E-2</v>
      </c>
      <c r="M19" s="48" t="s">
        <v>31</v>
      </c>
      <c r="N19" s="94">
        <f t="shared" si="1"/>
        <v>4.7190246321829936E-2</v>
      </c>
      <c r="O19">
        <f t="shared" si="0"/>
        <v>7</v>
      </c>
      <c r="P19">
        <v>17</v>
      </c>
    </row>
    <row r="20" spans="5:16" x14ac:dyDescent="0.4">
      <c r="E20" s="48" t="s">
        <v>31</v>
      </c>
      <c r="F20" s="180">
        <v>3.9157460783874998E-2</v>
      </c>
      <c r="G20">
        <v>4.9977072423319668E-2</v>
      </c>
      <c r="H20">
        <v>3.306304186834718E-2</v>
      </c>
      <c r="I20">
        <v>8.6902909565851519E-2</v>
      </c>
      <c r="J20">
        <v>2.0142180360787174E-2</v>
      </c>
      <c r="K20" s="49">
        <f t="shared" si="2"/>
        <v>4.7190246321829936E-2</v>
      </c>
      <c r="M20" s="48" t="s">
        <v>32</v>
      </c>
      <c r="N20" s="94">
        <f t="shared" si="1"/>
        <v>1.6729337486895424E-2</v>
      </c>
      <c r="O20">
        <f t="shared" si="0"/>
        <v>25</v>
      </c>
      <c r="P20">
        <v>23</v>
      </c>
    </row>
    <row r="21" spans="5:16" x14ac:dyDescent="0.4">
      <c r="E21" s="48" t="s">
        <v>32</v>
      </c>
      <c r="F21" s="180">
        <v>8.3395362661707207E-3</v>
      </c>
      <c r="G21">
        <v>1.4101529483015799E-2</v>
      </c>
      <c r="H21">
        <v>9.7531498248998854E-3</v>
      </c>
      <c r="I21">
        <v>4.1866808514364848E-2</v>
      </c>
      <c r="J21">
        <v>2.8158036924280792E-2</v>
      </c>
      <c r="K21" s="49">
        <f t="shared" si="2"/>
        <v>1.6729337486895424E-2</v>
      </c>
      <c r="M21" s="48" t="s">
        <v>33</v>
      </c>
      <c r="N21" s="94">
        <f t="shared" si="1"/>
        <v>3.5027703984490746E-2</v>
      </c>
      <c r="O21">
        <f t="shared" si="0"/>
        <v>17</v>
      </c>
      <c r="P21">
        <v>17</v>
      </c>
    </row>
    <row r="22" spans="5:16" x14ac:dyDescent="0.4">
      <c r="E22" s="48" t="s">
        <v>33</v>
      </c>
      <c r="F22" s="180">
        <v>2.8852664273205011E-2</v>
      </c>
      <c r="G22">
        <v>9.3399757625699225E-3</v>
      </c>
      <c r="H22">
        <v>5.6119590100905316E-2</v>
      </c>
      <c r="I22">
        <v>4.1866808514364848E-2</v>
      </c>
      <c r="J22">
        <v>2.7038889959773341E-2</v>
      </c>
      <c r="K22" s="49">
        <f t="shared" si="2"/>
        <v>3.5027703984490746E-2</v>
      </c>
      <c r="M22" s="48" t="s">
        <v>34</v>
      </c>
      <c r="N22" s="94">
        <f>K23</f>
        <v>4.0519732103977274E-2</v>
      </c>
      <c r="O22">
        <f t="shared" si="0"/>
        <v>14</v>
      </c>
      <c r="P22">
        <v>21</v>
      </c>
    </row>
    <row r="23" spans="5:16" x14ac:dyDescent="0.4">
      <c r="E23" s="48" t="s">
        <v>34</v>
      </c>
      <c r="F23" s="180">
        <v>5.0028835002748073E-2</v>
      </c>
      <c r="G23">
        <v>1.4101529483015799E-2</v>
      </c>
      <c r="H23">
        <v>4.0152722334170748E-2</v>
      </c>
      <c r="I23">
        <v>4.1866808514364848E-2</v>
      </c>
      <c r="J23">
        <v>1.4715876078149176E-2</v>
      </c>
      <c r="K23" s="49">
        <f t="shared" si="2"/>
        <v>4.0519732103977274E-2</v>
      </c>
      <c r="M23" s="48" t="s">
        <v>35</v>
      </c>
      <c r="N23" s="94">
        <f t="shared" si="1"/>
        <v>3.0459011089516732E-2</v>
      </c>
      <c r="O23">
        <f t="shared" si="0"/>
        <v>21</v>
      </c>
      <c r="P23">
        <v>22</v>
      </c>
    </row>
    <row r="24" spans="5:16" x14ac:dyDescent="0.4">
      <c r="E24" s="48" t="s">
        <v>35</v>
      </c>
      <c r="F24" s="180">
        <v>3.4430854369731194E-2</v>
      </c>
      <c r="G24">
        <v>5.5125674370165474E-2</v>
      </c>
      <c r="H24">
        <v>2.8701871226954008E-2</v>
      </c>
      <c r="I24">
        <v>1.3570709995762886E-2</v>
      </c>
      <c r="J24">
        <v>1.4715876078149176E-2</v>
      </c>
      <c r="K24" s="49">
        <f t="shared" si="2"/>
        <v>3.0459011089516732E-2</v>
      </c>
      <c r="M24" s="48" t="s">
        <v>36</v>
      </c>
      <c r="N24" s="94">
        <f t="shared" si="1"/>
        <v>2.7497549237805965E-2</v>
      </c>
      <c r="O24">
        <f t="shared" si="0"/>
        <v>23</v>
      </c>
      <c r="P24">
        <v>19</v>
      </c>
    </row>
    <row r="25" spans="5:16" x14ac:dyDescent="0.4">
      <c r="E25" s="48" t="s">
        <v>36</v>
      </c>
      <c r="F25" s="180">
        <v>3.0921272114970994E-2</v>
      </c>
      <c r="G25">
        <v>1.4101529483015799E-2</v>
      </c>
      <c r="H25">
        <v>4.0152722334170748E-2</v>
      </c>
      <c r="I25">
        <v>1.3570709995762886E-2</v>
      </c>
      <c r="J25">
        <v>2.6088404580157713E-2</v>
      </c>
      <c r="K25" s="49">
        <f t="shared" si="2"/>
        <v>2.7497549237805965E-2</v>
      </c>
      <c r="M25" s="48" t="s">
        <v>37</v>
      </c>
      <c r="N25" s="94">
        <f t="shared" si="1"/>
        <v>4.4753484460484258E-2</v>
      </c>
      <c r="O25">
        <f t="shared" si="0"/>
        <v>9</v>
      </c>
      <c r="P25">
        <v>14</v>
      </c>
    </row>
    <row r="26" spans="5:16" x14ac:dyDescent="0.4">
      <c r="E26" s="48" t="s">
        <v>37</v>
      </c>
      <c r="F26" s="180">
        <v>5.996458721107252E-2</v>
      </c>
      <c r="G26">
        <v>6.3463480399395991E-2</v>
      </c>
      <c r="H26">
        <v>3.8571567474029109E-2</v>
      </c>
      <c r="I26">
        <v>1.3570709995762886E-2</v>
      </c>
      <c r="J26">
        <v>2.0142180360787174E-2</v>
      </c>
      <c r="K26" s="49">
        <f t="shared" si="2"/>
        <v>4.4753484460484258E-2</v>
      </c>
      <c r="M26" s="48" t="s">
        <v>38</v>
      </c>
      <c r="N26" s="94">
        <f t="shared" si="1"/>
        <v>3.4959456385401627E-2</v>
      </c>
      <c r="O26">
        <f t="shared" si="0"/>
        <v>18</v>
      </c>
      <c r="P26">
        <v>10</v>
      </c>
    </row>
    <row r="27" spans="5:16" x14ac:dyDescent="0.4">
      <c r="E27" s="48" t="s">
        <v>38</v>
      </c>
      <c r="F27" s="180">
        <v>2.9882289581398703E-2</v>
      </c>
      <c r="G27">
        <v>5.2558434446051995E-2</v>
      </c>
      <c r="H27">
        <v>5.69466109504339E-2</v>
      </c>
      <c r="I27">
        <v>1.3570709995762886E-2</v>
      </c>
      <c r="J27">
        <v>2.6088404580157713E-2</v>
      </c>
      <c r="K27" s="49">
        <f t="shared" si="2"/>
        <v>3.4959456385401627E-2</v>
      </c>
      <c r="M27" s="48" t="s">
        <v>39</v>
      </c>
      <c r="N27" s="94">
        <f>K28</f>
        <v>4.1155099339754184E-2</v>
      </c>
      <c r="O27">
        <f t="shared" si="0"/>
        <v>13</v>
      </c>
      <c r="P27">
        <v>20</v>
      </c>
    </row>
    <row r="28" spans="5:16" x14ac:dyDescent="0.4">
      <c r="E28" s="48" t="s">
        <v>39</v>
      </c>
      <c r="F28" s="180">
        <v>3.8650189451183904E-2</v>
      </c>
      <c r="G28">
        <v>5.8665579928910354E-2</v>
      </c>
      <c r="H28">
        <v>4.4300403614900896E-2</v>
      </c>
      <c r="I28">
        <v>1.3570709995762886E-2</v>
      </c>
      <c r="J28">
        <v>0.11349648446046036</v>
      </c>
      <c r="K28" s="49">
        <f>$F$3*F28+$G$3*G28+$H$3*H28+$I$3*I28+$J$3*J28</f>
        <v>4.1155099339754184E-2</v>
      </c>
    </row>
  </sheetData>
  <mergeCells count="1">
    <mergeCell ref="B11:C11"/>
  </mergeCells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Q28"/>
  <sheetViews>
    <sheetView tabSelected="1" topLeftCell="A4" workbookViewId="0">
      <selection activeCell="J4" sqref="J4:J28"/>
    </sheetView>
  </sheetViews>
  <sheetFormatPr defaultColWidth="11" defaultRowHeight="18.75" x14ac:dyDescent="0.4"/>
  <cols>
    <col min="2" max="2" width="18.375" customWidth="1"/>
    <col min="3" max="3" width="24.125" customWidth="1"/>
  </cols>
  <sheetData>
    <row r="2" spans="2:17" x14ac:dyDescent="0.4">
      <c r="B2" s="40" t="s">
        <v>61</v>
      </c>
      <c r="C2" s="40" t="s">
        <v>9</v>
      </c>
      <c r="E2" s="38" t="s">
        <v>62</v>
      </c>
      <c r="F2" s="50" t="s">
        <v>94</v>
      </c>
      <c r="G2" s="50" t="s">
        <v>87</v>
      </c>
      <c r="H2" s="50" t="s">
        <v>14</v>
      </c>
      <c r="I2" s="50" t="s">
        <v>15</v>
      </c>
      <c r="J2" s="50" t="s">
        <v>95</v>
      </c>
      <c r="K2" s="47" t="s">
        <v>16</v>
      </c>
      <c r="M2" s="38" t="s">
        <v>61</v>
      </c>
      <c r="N2" s="69" t="s">
        <v>16</v>
      </c>
      <c r="O2" s="69" t="s">
        <v>59</v>
      </c>
      <c r="P2" s="69" t="s">
        <v>68</v>
      </c>
      <c r="Q2" t="s">
        <v>70</v>
      </c>
    </row>
    <row r="3" spans="2:17" x14ac:dyDescent="0.4">
      <c r="B3" s="41" t="s">
        <v>10</v>
      </c>
      <c r="C3" s="88">
        <v>0.29812260054615775</v>
      </c>
      <c r="E3" s="47" t="s">
        <v>17</v>
      </c>
      <c r="F3" s="72">
        <f>C3</f>
        <v>0.29812260054615775</v>
      </c>
      <c r="G3" s="72">
        <f>C4</f>
        <v>0.17815455177074399</v>
      </c>
      <c r="H3" s="72">
        <f>C5</f>
        <v>0.3259338276540561</v>
      </c>
      <c r="I3" s="72">
        <f>C6</f>
        <v>0.17815455177074399</v>
      </c>
      <c r="J3" s="72">
        <f>C7</f>
        <v>1.9634468258298052E-2</v>
      </c>
      <c r="K3" s="49"/>
      <c r="M3" s="48" t="s">
        <v>18</v>
      </c>
      <c r="N3" s="94">
        <f>K4</f>
        <v>4.6507463176824346E-2</v>
      </c>
      <c r="O3">
        <f t="shared" ref="O3:O27" si="0">RANK(N3,$N$3:$N$27)</f>
        <v>8</v>
      </c>
      <c r="P3">
        <v>1</v>
      </c>
      <c r="Q3">
        <f>CORREL(O3:O27,P3:P27)</f>
        <v>0.67299190680746956</v>
      </c>
    </row>
    <row r="4" spans="2:17" x14ac:dyDescent="0.4">
      <c r="B4" s="42" t="s">
        <v>81</v>
      </c>
      <c r="C4" s="89">
        <v>0.17815455177074399</v>
      </c>
      <c r="E4" s="48" t="s">
        <v>18</v>
      </c>
      <c r="F4" s="180">
        <v>4.7340989486644981E-2</v>
      </c>
      <c r="G4">
        <v>5.0925722086783809E-2</v>
      </c>
      <c r="H4">
        <v>2.028736917457576E-2</v>
      </c>
      <c r="I4">
        <v>8.6902909565851519E-2</v>
      </c>
      <c r="J4">
        <v>6.2487370737340869E-2</v>
      </c>
      <c r="K4" s="49">
        <f>$F$3*F4+$G$3*G4+$H$3*H4+$I$3*I4+$J$3*J4</f>
        <v>4.6507463176824346E-2</v>
      </c>
      <c r="M4" s="48" t="s">
        <v>19</v>
      </c>
      <c r="N4" s="94">
        <f t="shared" ref="N4:N26" si="1">K5</f>
        <v>5.4286911388946764E-2</v>
      </c>
      <c r="O4">
        <f t="shared" si="0"/>
        <v>2</v>
      </c>
      <c r="P4">
        <v>3</v>
      </c>
    </row>
    <row r="5" spans="2:17" x14ac:dyDescent="0.4">
      <c r="B5" s="41" t="s">
        <v>75</v>
      </c>
      <c r="C5" s="88">
        <v>0.3259338276540561</v>
      </c>
      <c r="E5" s="48" t="s">
        <v>19</v>
      </c>
      <c r="F5" s="180">
        <v>3.9157460783874998E-2</v>
      </c>
      <c r="G5">
        <v>5.3113289553218077E-2</v>
      </c>
      <c r="H5">
        <v>6.484514084469542E-2</v>
      </c>
      <c r="I5">
        <v>6.4464779343368472E-2</v>
      </c>
      <c r="J5">
        <v>2.7038889959773341E-2</v>
      </c>
      <c r="K5" s="49">
        <f t="shared" ref="K5:K27" si="2">$F$3*F5+$G$3*G5+$H$3*H5+$I$3*I5+$J$3*J5</f>
        <v>5.4286911388946764E-2</v>
      </c>
      <c r="M5" s="48" t="s">
        <v>42</v>
      </c>
      <c r="N5" s="94">
        <f t="shared" si="1"/>
        <v>4.7704549501813451E-2</v>
      </c>
      <c r="O5">
        <f t="shared" si="0"/>
        <v>5</v>
      </c>
      <c r="P5">
        <v>2</v>
      </c>
    </row>
    <row r="6" spans="2:17" x14ac:dyDescent="0.4">
      <c r="B6" s="42" t="s">
        <v>76</v>
      </c>
      <c r="C6" s="89">
        <v>0.17815455177074399</v>
      </c>
      <c r="E6" s="48" t="s">
        <v>42</v>
      </c>
      <c r="F6" s="180">
        <v>3.5889336682844268E-2</v>
      </c>
      <c r="G6">
        <v>2.6217868320743565E-2</v>
      </c>
      <c r="H6">
        <v>4.8282159500300112E-2</v>
      </c>
      <c r="I6">
        <v>8.6902909565851519E-2</v>
      </c>
      <c r="J6">
        <v>5.6806049936963331E-2</v>
      </c>
      <c r="K6" s="49">
        <f t="shared" si="2"/>
        <v>4.7704549501813451E-2</v>
      </c>
      <c r="M6" s="48" t="s">
        <v>20</v>
      </c>
      <c r="N6" s="94">
        <f t="shared" si="1"/>
        <v>3.9098115426585006E-2</v>
      </c>
      <c r="O6">
        <f t="shared" si="0"/>
        <v>16</v>
      </c>
      <c r="P6">
        <v>4</v>
      </c>
    </row>
    <row r="7" spans="2:17" x14ac:dyDescent="0.4">
      <c r="B7" s="41" t="s">
        <v>82</v>
      </c>
      <c r="C7" s="88">
        <v>1.9634468258298052E-2</v>
      </c>
      <c r="E7" s="48" t="s">
        <v>20</v>
      </c>
      <c r="F7" s="180">
        <v>5.9755779153372712E-2</v>
      </c>
      <c r="G7">
        <v>9.3399757625699225E-3</v>
      </c>
      <c r="H7">
        <v>3.5353653733550663E-2</v>
      </c>
      <c r="I7">
        <v>4.1866808514364848E-2</v>
      </c>
      <c r="J7">
        <v>3.2488466502742563E-2</v>
      </c>
      <c r="K7" s="49">
        <f t="shared" si="2"/>
        <v>3.9098115426585006E-2</v>
      </c>
      <c r="M7" s="48" t="s">
        <v>21</v>
      </c>
      <c r="N7" s="94">
        <f t="shared" si="1"/>
        <v>4.0743336463247425E-2</v>
      </c>
      <c r="O7">
        <f t="shared" si="0"/>
        <v>13</v>
      </c>
      <c r="P7">
        <v>8</v>
      </c>
    </row>
    <row r="8" spans="2:17" x14ac:dyDescent="0.4">
      <c r="E8" s="48" t="s">
        <v>73</v>
      </c>
      <c r="F8" s="180">
        <v>4.488447719773872E-2</v>
      </c>
      <c r="G8">
        <v>4.9977072423319668E-2</v>
      </c>
      <c r="H8">
        <v>4.19812323523975E-2</v>
      </c>
      <c r="I8">
        <v>1.3570709995762886E-2</v>
      </c>
      <c r="J8">
        <v>0.12008621383259163</v>
      </c>
      <c r="K8" s="49">
        <f t="shared" si="2"/>
        <v>4.0743336463247425E-2</v>
      </c>
      <c r="M8" s="48" t="s">
        <v>41</v>
      </c>
      <c r="N8" s="94">
        <f t="shared" si="1"/>
        <v>5.3005487094368642E-2</v>
      </c>
      <c r="O8">
        <f t="shared" si="0"/>
        <v>3</v>
      </c>
      <c r="P8">
        <v>6</v>
      </c>
    </row>
    <row r="9" spans="2:17" x14ac:dyDescent="0.4">
      <c r="E9" s="48" t="s">
        <v>41</v>
      </c>
      <c r="F9" s="180">
        <v>5.1092057471575233E-2</v>
      </c>
      <c r="G9">
        <v>5.5125674370165474E-2</v>
      </c>
      <c r="H9">
        <v>2.6934393094573794E-2</v>
      </c>
      <c r="I9">
        <v>0.10355146371839426</v>
      </c>
      <c r="J9">
        <v>3.6970993808140507E-2</v>
      </c>
      <c r="K9" s="49">
        <f t="shared" si="2"/>
        <v>5.3005487094368642E-2</v>
      </c>
      <c r="M9" s="48" t="s">
        <v>22</v>
      </c>
      <c r="N9" s="94">
        <f t="shared" si="1"/>
        <v>4.7648286502796004E-2</v>
      </c>
      <c r="O9">
        <f t="shared" si="0"/>
        <v>6</v>
      </c>
      <c r="P9">
        <v>7</v>
      </c>
    </row>
    <row r="10" spans="2:17" x14ac:dyDescent="0.4">
      <c r="E10" s="48" t="s">
        <v>22</v>
      </c>
      <c r="F10" s="180">
        <v>4.9383853518263895E-2</v>
      </c>
      <c r="G10">
        <v>4.9977072423319668E-2</v>
      </c>
      <c r="H10">
        <v>3.5031808434484044E-2</v>
      </c>
      <c r="I10">
        <v>6.4464779343368472E-2</v>
      </c>
      <c r="J10">
        <v>5.7014808560667422E-2</v>
      </c>
      <c r="K10" s="49">
        <f t="shared" si="2"/>
        <v>4.7648286502796004E-2</v>
      </c>
      <c r="M10" s="48" t="s">
        <v>23</v>
      </c>
      <c r="N10" s="94">
        <f t="shared" si="1"/>
        <v>5.5885051811666524E-2</v>
      </c>
      <c r="O10">
        <f t="shared" si="0"/>
        <v>1</v>
      </c>
      <c r="P10">
        <v>5</v>
      </c>
    </row>
    <row r="11" spans="2:17" ht="56.1" customHeight="1" x14ac:dyDescent="0.4">
      <c r="B11" s="192" t="s">
        <v>80</v>
      </c>
      <c r="C11" s="193"/>
      <c r="E11" s="48" t="s">
        <v>23</v>
      </c>
      <c r="F11" s="180">
        <v>6.2526190466389617E-2</v>
      </c>
      <c r="G11">
        <v>4.9977072423319668E-2</v>
      </c>
      <c r="H11">
        <v>4.8282159500300112E-2</v>
      </c>
      <c r="I11">
        <v>6.4464779343368472E-2</v>
      </c>
      <c r="J11">
        <v>5.7014808560667422E-2</v>
      </c>
      <c r="K11" s="49">
        <f t="shared" si="2"/>
        <v>5.5885051811666524E-2</v>
      </c>
      <c r="M11" s="48" t="s">
        <v>24</v>
      </c>
      <c r="N11" s="94">
        <f t="shared" si="1"/>
        <v>3.302986263510372E-2</v>
      </c>
      <c r="O11">
        <f t="shared" si="0"/>
        <v>19</v>
      </c>
      <c r="P11">
        <v>15</v>
      </c>
    </row>
    <row r="12" spans="2:17" ht="25.5" x14ac:dyDescent="0.4">
      <c r="B12" s="159" t="s">
        <v>10</v>
      </c>
      <c r="C12" s="160">
        <v>0.27828198935936505</v>
      </c>
      <c r="E12" s="48" t="s">
        <v>24</v>
      </c>
      <c r="F12" s="180">
        <v>8.3395362661707207E-3</v>
      </c>
      <c r="G12">
        <v>5.3113289553218077E-2</v>
      </c>
      <c r="H12">
        <v>4.0152722334170748E-2</v>
      </c>
      <c r="I12">
        <v>4.1866808514364848E-2</v>
      </c>
      <c r="J12">
        <v>2.7267920351207911E-2</v>
      </c>
      <c r="K12" s="49">
        <f t="shared" si="2"/>
        <v>3.302986263510372E-2</v>
      </c>
      <c r="M12" s="48" t="s">
        <v>25</v>
      </c>
      <c r="N12" s="94">
        <f t="shared" si="1"/>
        <v>3.2847199353131254E-2</v>
      </c>
      <c r="O12">
        <f t="shared" si="0"/>
        <v>20</v>
      </c>
      <c r="P12">
        <v>16</v>
      </c>
    </row>
    <row r="13" spans="2:17" ht="25.5" x14ac:dyDescent="0.4">
      <c r="B13" s="161" t="s">
        <v>81</v>
      </c>
      <c r="C13" s="162">
        <v>0.16981751980774595</v>
      </c>
      <c r="E13" s="48" t="s">
        <v>25</v>
      </c>
      <c r="F13" s="180">
        <v>3.6202155712928348E-2</v>
      </c>
      <c r="G13">
        <v>1.4101529483015799E-2</v>
      </c>
      <c r="H13">
        <v>3.5353653733550663E-2</v>
      </c>
      <c r="I13">
        <v>4.1866808514364848E-2</v>
      </c>
      <c r="J13">
        <v>2.8549420693890541E-2</v>
      </c>
      <c r="K13" s="49">
        <f t="shared" si="2"/>
        <v>3.2847199353131254E-2</v>
      </c>
      <c r="M13" s="48" t="s">
        <v>26</v>
      </c>
      <c r="N13" s="94">
        <f t="shared" si="1"/>
        <v>4.1139585153988335E-2</v>
      </c>
      <c r="O13">
        <f t="shared" si="0"/>
        <v>11</v>
      </c>
      <c r="P13">
        <v>11</v>
      </c>
    </row>
    <row r="14" spans="2:17" ht="25.5" x14ac:dyDescent="0.4">
      <c r="B14" s="161" t="s">
        <v>75</v>
      </c>
      <c r="C14" s="162">
        <v>0.30044322270067919</v>
      </c>
      <c r="E14" s="48" t="s">
        <v>26</v>
      </c>
      <c r="F14" s="180">
        <v>4.7340989486644981E-2</v>
      </c>
      <c r="G14">
        <v>6.3463480399395991E-2</v>
      </c>
      <c r="H14">
        <v>3.6905190152115061E-2</v>
      </c>
      <c r="I14">
        <v>1.3570709995762886E-2</v>
      </c>
      <c r="J14">
        <v>6.4861685664030208E-2</v>
      </c>
      <c r="K14" s="49">
        <f t="shared" si="2"/>
        <v>4.1139585153988335E-2</v>
      </c>
      <c r="M14" s="48" t="s">
        <v>27</v>
      </c>
      <c r="N14" s="94">
        <f t="shared" si="1"/>
        <v>4.2067404380962792E-2</v>
      </c>
      <c r="O14">
        <f t="shared" si="0"/>
        <v>10</v>
      </c>
      <c r="P14">
        <v>9</v>
      </c>
    </row>
    <row r="15" spans="2:17" ht="25.5" x14ac:dyDescent="0.4">
      <c r="B15" s="161" t="s">
        <v>76</v>
      </c>
      <c r="C15" s="162">
        <v>0.16981751980774595</v>
      </c>
      <c r="E15" s="48" t="s">
        <v>27</v>
      </c>
      <c r="F15" s="180">
        <v>4.488447719773872E-2</v>
      </c>
      <c r="G15">
        <v>5.2558434446051995E-2</v>
      </c>
      <c r="H15">
        <v>5.0980227935992946E-2</v>
      </c>
      <c r="I15">
        <v>1.3570709995762886E-2</v>
      </c>
      <c r="J15">
        <v>1.4715876078149176E-2</v>
      </c>
      <c r="K15" s="49">
        <f t="shared" si="2"/>
        <v>4.2067404380962792E-2</v>
      </c>
      <c r="M15" s="48" t="s">
        <v>28</v>
      </c>
      <c r="N15" s="94">
        <f t="shared" si="1"/>
        <v>4.8186601892943048E-2</v>
      </c>
      <c r="O15">
        <f t="shared" si="0"/>
        <v>4</v>
      </c>
      <c r="P15">
        <v>13</v>
      </c>
    </row>
    <row r="16" spans="2:17" ht="25.5" x14ac:dyDescent="0.4">
      <c r="B16" s="163" t="s">
        <v>82</v>
      </c>
      <c r="C16" s="164">
        <v>8.1639748324463815E-2</v>
      </c>
      <c r="E16" s="48" t="s">
        <v>28</v>
      </c>
      <c r="F16" s="180">
        <v>6.0289952957279874E-2</v>
      </c>
      <c r="G16">
        <v>5.2558434446051995E-2</v>
      </c>
      <c r="H16">
        <v>5.5663623418082162E-2</v>
      </c>
      <c r="I16">
        <v>1.3570709995762886E-2</v>
      </c>
      <c r="J16">
        <v>1.4715876078149176E-2</v>
      </c>
      <c r="K16" s="49">
        <f t="shared" si="2"/>
        <v>4.8186601892943048E-2</v>
      </c>
      <c r="M16" s="48" t="s">
        <v>29</v>
      </c>
      <c r="N16" s="94">
        <f t="shared" si="1"/>
        <v>2.9053100185102335E-2</v>
      </c>
      <c r="O16">
        <f t="shared" si="0"/>
        <v>22</v>
      </c>
      <c r="P16">
        <v>24</v>
      </c>
    </row>
    <row r="17" spans="5:16" x14ac:dyDescent="0.4">
      <c r="E17" s="48" t="s">
        <v>29</v>
      </c>
      <c r="F17" s="180">
        <v>3.3950100709573043E-2</v>
      </c>
      <c r="G17">
        <v>9.3399757625699225E-3</v>
      </c>
      <c r="H17">
        <v>2.8260681322158535E-2</v>
      </c>
      <c r="I17">
        <v>4.1866808514364848E-2</v>
      </c>
      <c r="J17">
        <v>3.0455326264648162E-2</v>
      </c>
      <c r="K17" s="49">
        <f t="shared" si="2"/>
        <v>2.9053100185102335E-2</v>
      </c>
      <c r="M17" s="48" t="s">
        <v>40</v>
      </c>
      <c r="N17" s="94">
        <f t="shared" si="1"/>
        <v>2.5588478573181413E-2</v>
      </c>
      <c r="O17">
        <f t="shared" si="0"/>
        <v>24</v>
      </c>
      <c r="P17">
        <v>12</v>
      </c>
    </row>
    <row r="18" spans="5:16" x14ac:dyDescent="0.4">
      <c r="E18" s="48" t="s">
        <v>40</v>
      </c>
      <c r="F18" s="180">
        <v>2.9882289581398703E-2</v>
      </c>
      <c r="G18">
        <v>2.6217868320743565E-2</v>
      </c>
      <c r="H18">
        <v>2.8260681322158535E-2</v>
      </c>
      <c r="I18">
        <v>1.3570709995762886E-2</v>
      </c>
      <c r="J18">
        <v>1.9367182084281374E-2</v>
      </c>
      <c r="K18" s="49">
        <f t="shared" si="2"/>
        <v>2.5588478573181413E-2</v>
      </c>
      <c r="M18" s="48" t="s">
        <v>30</v>
      </c>
      <c r="N18" s="94">
        <f t="shared" si="1"/>
        <v>3.9695177043538872E-2</v>
      </c>
      <c r="O18">
        <f t="shared" si="0"/>
        <v>15</v>
      </c>
      <c r="P18">
        <v>24</v>
      </c>
    </row>
    <row r="19" spans="5:16" x14ac:dyDescent="0.4">
      <c r="E19" s="48" t="s">
        <v>30</v>
      </c>
      <c r="F19" s="180">
        <v>2.8852664273205011E-2</v>
      </c>
      <c r="G19">
        <v>5.2558434446051995E-2</v>
      </c>
      <c r="H19">
        <v>5.5663623418082162E-2</v>
      </c>
      <c r="I19">
        <v>1.3570709995762886E-2</v>
      </c>
      <c r="J19">
        <v>5.9572777504053702E-2</v>
      </c>
      <c r="K19" s="49">
        <f t="shared" si="2"/>
        <v>3.9695177043538872E-2</v>
      </c>
      <c r="M19" s="48" t="s">
        <v>31</v>
      </c>
      <c r="N19" s="94">
        <f t="shared" si="1"/>
        <v>4.7231360668324798E-2</v>
      </c>
      <c r="O19">
        <f t="shared" si="0"/>
        <v>7</v>
      </c>
      <c r="P19">
        <v>17</v>
      </c>
    </row>
    <row r="20" spans="5:16" x14ac:dyDescent="0.4">
      <c r="E20" s="48" t="s">
        <v>31</v>
      </c>
      <c r="F20" s="180">
        <v>3.9157460783874998E-2</v>
      </c>
      <c r="G20">
        <v>4.9977072423319668E-2</v>
      </c>
      <c r="H20">
        <v>3.306304186834718E-2</v>
      </c>
      <c r="I20">
        <v>8.6902909565851519E-2</v>
      </c>
      <c r="J20">
        <v>2.0142180360787174E-2</v>
      </c>
      <c r="K20" s="49">
        <f t="shared" si="2"/>
        <v>4.7231360668324798E-2</v>
      </c>
      <c r="M20" s="48" t="s">
        <v>32</v>
      </c>
      <c r="N20" s="94">
        <f t="shared" si="1"/>
        <v>1.6188967944615541E-2</v>
      </c>
      <c r="O20">
        <f t="shared" si="0"/>
        <v>25</v>
      </c>
      <c r="P20">
        <v>23</v>
      </c>
    </row>
    <row r="21" spans="5:16" x14ac:dyDescent="0.4">
      <c r="E21" s="48" t="s">
        <v>32</v>
      </c>
      <c r="F21" s="180">
        <v>8.3395362661707207E-3</v>
      </c>
      <c r="G21">
        <v>1.4101529483015799E-2</v>
      </c>
      <c r="H21">
        <v>9.7531498248998854E-3</v>
      </c>
      <c r="I21">
        <v>4.1866808514364848E-2</v>
      </c>
      <c r="J21">
        <v>2.8158036924280792E-2</v>
      </c>
      <c r="K21" s="49">
        <f t="shared" si="2"/>
        <v>1.6188967944615541E-2</v>
      </c>
      <c r="M21" s="48" t="s">
        <v>33</v>
      </c>
      <c r="N21" s="94">
        <f t="shared" si="1"/>
        <v>3.6546520040911114E-2</v>
      </c>
      <c r="O21">
        <f t="shared" si="0"/>
        <v>18</v>
      </c>
      <c r="P21">
        <v>17</v>
      </c>
    </row>
    <row r="22" spans="5:16" x14ac:dyDescent="0.4">
      <c r="E22" s="48" t="s">
        <v>33</v>
      </c>
      <c r="F22" s="180">
        <v>2.8852664273205011E-2</v>
      </c>
      <c r="G22">
        <v>9.3399757625699225E-3</v>
      </c>
      <c r="H22">
        <v>5.6119590100905316E-2</v>
      </c>
      <c r="I22">
        <v>4.1866808514364848E-2</v>
      </c>
      <c r="J22">
        <v>2.7038889959773341E-2</v>
      </c>
      <c r="K22" s="49">
        <f t="shared" si="2"/>
        <v>3.6546520040911114E-2</v>
      </c>
      <c r="M22" s="48" t="s">
        <v>34</v>
      </c>
      <c r="N22" s="94">
        <f>K23</f>
        <v>3.8261809445446993E-2</v>
      </c>
      <c r="O22">
        <f t="shared" si="0"/>
        <v>17</v>
      </c>
      <c r="P22">
        <v>21</v>
      </c>
    </row>
    <row r="23" spans="5:16" x14ac:dyDescent="0.4">
      <c r="E23" s="48" t="s">
        <v>34</v>
      </c>
      <c r="F23" s="180">
        <v>5.0028835002748073E-2</v>
      </c>
      <c r="G23">
        <v>1.4101529483015799E-2</v>
      </c>
      <c r="H23">
        <v>4.0152722334170748E-2</v>
      </c>
      <c r="I23">
        <v>4.1866808514364848E-2</v>
      </c>
      <c r="J23">
        <v>1.4715876078149176E-2</v>
      </c>
      <c r="K23" s="49">
        <f t="shared" si="2"/>
        <v>3.8261809445446993E-2</v>
      </c>
      <c r="M23" s="48" t="s">
        <v>35</v>
      </c>
      <c r="N23" s="94">
        <f t="shared" si="1"/>
        <v>3.2147038560297422E-2</v>
      </c>
      <c r="O23">
        <f t="shared" si="0"/>
        <v>21</v>
      </c>
      <c r="P23">
        <v>22</v>
      </c>
    </row>
    <row r="24" spans="5:16" x14ac:dyDescent="0.4">
      <c r="E24" s="48" t="s">
        <v>35</v>
      </c>
      <c r="F24" s="180">
        <v>3.4430854369731194E-2</v>
      </c>
      <c r="G24">
        <v>5.5125674370165474E-2</v>
      </c>
      <c r="H24">
        <v>2.8701871226954008E-2</v>
      </c>
      <c r="I24">
        <v>1.3570709995762886E-2</v>
      </c>
      <c r="J24">
        <v>1.4715876078149176E-2</v>
      </c>
      <c r="K24" s="49">
        <f t="shared" si="2"/>
        <v>3.2147038560297422E-2</v>
      </c>
      <c r="M24" s="48" t="s">
        <v>36</v>
      </c>
      <c r="N24" s="94">
        <f t="shared" si="1"/>
        <v>2.7747627908690571E-2</v>
      </c>
      <c r="O24">
        <f t="shared" si="0"/>
        <v>23</v>
      </c>
      <c r="P24">
        <v>19</v>
      </c>
    </row>
    <row r="25" spans="5:16" x14ac:dyDescent="0.4">
      <c r="E25" s="48" t="s">
        <v>36</v>
      </c>
      <c r="F25" s="180">
        <v>3.0921272114970994E-2</v>
      </c>
      <c r="G25">
        <v>1.4101529483015799E-2</v>
      </c>
      <c r="H25">
        <v>4.0152722334170748E-2</v>
      </c>
      <c r="I25">
        <v>1.3570709995762886E-2</v>
      </c>
      <c r="J25">
        <v>2.6088404580157713E-2</v>
      </c>
      <c r="K25" s="49">
        <f t="shared" si="2"/>
        <v>2.7747627908690571E-2</v>
      </c>
      <c r="M25" s="48" t="s">
        <v>37</v>
      </c>
      <c r="N25" s="94">
        <f t="shared" si="1"/>
        <v>4.4568049967287283E-2</v>
      </c>
      <c r="O25">
        <f t="shared" si="0"/>
        <v>9</v>
      </c>
      <c r="P25">
        <v>14</v>
      </c>
    </row>
    <row r="26" spans="5:16" x14ac:dyDescent="0.4">
      <c r="E26" s="48" t="s">
        <v>37</v>
      </c>
      <c r="F26" s="180">
        <v>5.996458721107252E-2</v>
      </c>
      <c r="G26">
        <v>6.3463480399395991E-2</v>
      </c>
      <c r="H26">
        <v>3.8571567474029109E-2</v>
      </c>
      <c r="I26">
        <v>1.3570709995762886E-2</v>
      </c>
      <c r="J26">
        <v>2.0142180360787174E-2</v>
      </c>
      <c r="K26" s="49">
        <f t="shared" si="2"/>
        <v>4.4568049967287283E-2</v>
      </c>
      <c r="M26" s="48" t="s">
        <v>38</v>
      </c>
      <c r="N26" s="94">
        <f t="shared" si="1"/>
        <v>3.9762852797934296E-2</v>
      </c>
      <c r="O26">
        <f t="shared" si="0"/>
        <v>14</v>
      </c>
      <c r="P26">
        <v>10</v>
      </c>
    </row>
    <row r="27" spans="5:16" x14ac:dyDescent="0.4">
      <c r="E27" s="48" t="s">
        <v>38</v>
      </c>
      <c r="F27" s="180">
        <v>2.9882289581398703E-2</v>
      </c>
      <c r="G27">
        <v>5.2558434446051995E-2</v>
      </c>
      <c r="H27">
        <v>5.69466109504339E-2</v>
      </c>
      <c r="I27">
        <v>1.3570709995762886E-2</v>
      </c>
      <c r="J27">
        <v>2.6088404580157713E-2</v>
      </c>
      <c r="K27" s="49">
        <f t="shared" si="2"/>
        <v>3.9762852797934296E-2</v>
      </c>
      <c r="M27" s="48" t="s">
        <v>39</v>
      </c>
      <c r="N27" s="94">
        <f>K28</f>
        <v>4.105916208229185E-2</v>
      </c>
      <c r="O27">
        <f t="shared" si="0"/>
        <v>12</v>
      </c>
      <c r="P27">
        <v>20</v>
      </c>
    </row>
    <row r="28" spans="5:16" x14ac:dyDescent="0.4">
      <c r="E28" s="48" t="s">
        <v>39</v>
      </c>
      <c r="F28" s="180">
        <v>3.8650189451183904E-2</v>
      </c>
      <c r="G28">
        <v>5.8665579928910354E-2</v>
      </c>
      <c r="H28">
        <v>4.4300403614900896E-2</v>
      </c>
      <c r="I28">
        <v>1.3570709995762886E-2</v>
      </c>
      <c r="J28">
        <v>0.11349648446046036</v>
      </c>
      <c r="K28" s="49">
        <f>$F$3*F28+$G$3*G28+$H$3*H28+$I$3*I28+$J$3*J28</f>
        <v>4.105916208229185E-2</v>
      </c>
    </row>
  </sheetData>
  <mergeCells count="1">
    <mergeCell ref="B11:C11"/>
  </mergeCells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Q28"/>
  <sheetViews>
    <sheetView topLeftCell="F1" zoomScale="120" zoomScaleNormal="120" workbookViewId="0">
      <selection activeCell="J4" sqref="J4:J28"/>
    </sheetView>
  </sheetViews>
  <sheetFormatPr defaultColWidth="11" defaultRowHeight="18.75" x14ac:dyDescent="0.4"/>
  <cols>
    <col min="2" max="2" width="18.375" customWidth="1"/>
    <col min="3" max="3" width="24.125" customWidth="1"/>
  </cols>
  <sheetData>
    <row r="2" spans="2:17" x14ac:dyDescent="0.4">
      <c r="B2" s="40" t="s">
        <v>77</v>
      </c>
      <c r="C2" s="40" t="s">
        <v>9</v>
      </c>
      <c r="E2" s="38" t="s">
        <v>103</v>
      </c>
      <c r="F2" s="50" t="s">
        <v>94</v>
      </c>
      <c r="G2" s="50" t="s">
        <v>87</v>
      </c>
      <c r="H2" s="50" t="s">
        <v>14</v>
      </c>
      <c r="I2" s="50" t="s">
        <v>15</v>
      </c>
      <c r="J2" s="50" t="s">
        <v>95</v>
      </c>
      <c r="K2" s="47" t="s">
        <v>16</v>
      </c>
      <c r="M2" s="38" t="s">
        <v>77</v>
      </c>
      <c r="N2" s="69" t="s">
        <v>16</v>
      </c>
      <c r="O2" s="69" t="s">
        <v>59</v>
      </c>
      <c r="P2" s="69" t="s">
        <v>68</v>
      </c>
      <c r="Q2" t="s">
        <v>70</v>
      </c>
    </row>
    <row r="3" spans="2:17" x14ac:dyDescent="0.4">
      <c r="B3" s="41" t="s">
        <v>10</v>
      </c>
      <c r="C3" s="88">
        <v>0.21551785040203658</v>
      </c>
      <c r="E3" s="47" t="s">
        <v>17</v>
      </c>
      <c r="F3" s="72">
        <f>C3</f>
        <v>0.21551785040203658</v>
      </c>
      <c r="G3" s="72">
        <f>C4</f>
        <v>0.23667622846705791</v>
      </c>
      <c r="H3" s="72">
        <f>C5</f>
        <v>0.29735637077405075</v>
      </c>
      <c r="I3" s="72">
        <f>C6</f>
        <v>0.22658150728157517</v>
      </c>
      <c r="J3" s="72">
        <f>C7</f>
        <v>2.3868043075279708E-2</v>
      </c>
      <c r="K3" s="49"/>
      <c r="M3" s="48" t="s">
        <v>18</v>
      </c>
      <c r="N3" s="94">
        <f>K4</f>
        <v>4.9470358088838762E-2</v>
      </c>
      <c r="O3">
        <f t="shared" ref="O3:O27" si="0">RANK(N3,$N$3:$N$27)</f>
        <v>5</v>
      </c>
      <c r="P3">
        <v>1</v>
      </c>
      <c r="Q3">
        <f>CORREL(O3:O27,P3:P27)</f>
        <v>0.62703528354168192</v>
      </c>
    </row>
    <row r="4" spans="2:17" x14ac:dyDescent="0.4">
      <c r="B4" s="42" t="s">
        <v>81</v>
      </c>
      <c r="C4" s="89">
        <v>0.23667622846705791</v>
      </c>
      <c r="E4" s="48" t="s">
        <v>18</v>
      </c>
      <c r="F4" s="180">
        <v>4.7340989486644981E-2</v>
      </c>
      <c r="G4">
        <v>5.0925722086783809E-2</v>
      </c>
      <c r="H4">
        <v>2.028736917457576E-2</v>
      </c>
      <c r="I4">
        <v>8.6902909565851519E-2</v>
      </c>
      <c r="J4">
        <v>6.2487370737340869E-2</v>
      </c>
      <c r="K4" s="49">
        <f>$F$3*F4+$G$3*G4+$H$3*H4+$I$3*I4+$J$3*J4</f>
        <v>4.9470358088838762E-2</v>
      </c>
      <c r="M4" s="48" t="s">
        <v>19</v>
      </c>
      <c r="N4" s="94">
        <f t="shared" ref="N4:N26" si="1">K5</f>
        <v>5.5543792832650221E-2</v>
      </c>
      <c r="O4">
        <f t="shared" si="0"/>
        <v>3</v>
      </c>
      <c r="P4">
        <v>3</v>
      </c>
    </row>
    <row r="5" spans="2:17" x14ac:dyDescent="0.4">
      <c r="B5" s="41" t="s">
        <v>75</v>
      </c>
      <c r="C5" s="88">
        <v>0.29735637077405075</v>
      </c>
      <c r="E5" s="48" t="s">
        <v>19</v>
      </c>
      <c r="F5" s="180">
        <v>3.9157460783874998E-2</v>
      </c>
      <c r="G5">
        <v>5.3113289553218077E-2</v>
      </c>
      <c r="H5">
        <v>6.484514084469542E-2</v>
      </c>
      <c r="I5">
        <v>6.4464779343368472E-2</v>
      </c>
      <c r="J5">
        <v>2.7038889959773341E-2</v>
      </c>
      <c r="K5" s="49">
        <f t="shared" ref="K5:K27" si="2">$F$3*F5+$G$3*G5+$H$3*H5+$I$3*I5+$J$3*J5</f>
        <v>5.5543792832650221E-2</v>
      </c>
      <c r="M5" s="48" t="s">
        <v>42</v>
      </c>
      <c r="N5" s="94">
        <f t="shared" si="1"/>
        <v>4.9343388092401179E-2</v>
      </c>
      <c r="O5">
        <f t="shared" si="0"/>
        <v>6</v>
      </c>
      <c r="P5">
        <v>2</v>
      </c>
    </row>
    <row r="6" spans="2:17" x14ac:dyDescent="0.4">
      <c r="B6" s="42" t="s">
        <v>76</v>
      </c>
      <c r="C6" s="89">
        <v>0.22658150728157517</v>
      </c>
      <c r="E6" s="48" t="s">
        <v>42</v>
      </c>
      <c r="F6" s="180">
        <v>3.5889336682844268E-2</v>
      </c>
      <c r="G6">
        <v>2.6217868320743565E-2</v>
      </c>
      <c r="H6">
        <v>4.8282159500300112E-2</v>
      </c>
      <c r="I6">
        <v>8.6902909565851519E-2</v>
      </c>
      <c r="J6">
        <v>5.6806049936963331E-2</v>
      </c>
      <c r="K6" s="49">
        <f t="shared" si="2"/>
        <v>4.9343388092401179E-2</v>
      </c>
      <c r="M6" s="48" t="s">
        <v>20</v>
      </c>
      <c r="N6" s="94">
        <f t="shared" si="1"/>
        <v>3.5863302173694704E-2</v>
      </c>
      <c r="O6">
        <f t="shared" si="0"/>
        <v>18</v>
      </c>
      <c r="P6">
        <v>4</v>
      </c>
    </row>
    <row r="7" spans="2:17" x14ac:dyDescent="0.4">
      <c r="B7" s="41" t="s">
        <v>82</v>
      </c>
      <c r="C7" s="88">
        <v>2.3868043075279708E-2</v>
      </c>
      <c r="E7" s="48" t="s">
        <v>20</v>
      </c>
      <c r="F7" s="180">
        <v>5.9755779153372712E-2</v>
      </c>
      <c r="G7">
        <v>9.3399757625699225E-3</v>
      </c>
      <c r="H7">
        <v>3.5353653733550663E-2</v>
      </c>
      <c r="I7">
        <v>4.1866808514364848E-2</v>
      </c>
      <c r="J7">
        <v>3.2488466502742563E-2</v>
      </c>
      <c r="K7" s="49">
        <f t="shared" si="2"/>
        <v>3.5863302173694704E-2</v>
      </c>
      <c r="M7" s="48" t="s">
        <v>21</v>
      </c>
      <c r="N7" s="94">
        <f t="shared" si="1"/>
        <v>3.9926272796207904E-2</v>
      </c>
      <c r="O7">
        <f t="shared" si="0"/>
        <v>13</v>
      </c>
      <c r="P7">
        <v>8</v>
      </c>
    </row>
    <row r="8" spans="2:17" x14ac:dyDescent="0.4">
      <c r="E8" s="48" t="s">
        <v>73</v>
      </c>
      <c r="F8" s="180">
        <v>4.488447719773872E-2</v>
      </c>
      <c r="G8">
        <v>4.9977072423319668E-2</v>
      </c>
      <c r="H8">
        <v>4.19812323523975E-2</v>
      </c>
      <c r="I8">
        <v>1.3570709995762886E-2</v>
      </c>
      <c r="J8">
        <v>0.12008621383259163</v>
      </c>
      <c r="K8" s="49">
        <f t="shared" si="2"/>
        <v>3.9926272796207904E-2</v>
      </c>
      <c r="M8" s="48" t="s">
        <v>41</v>
      </c>
      <c r="N8" s="94">
        <f t="shared" si="1"/>
        <v>5.6412572483404956E-2</v>
      </c>
      <c r="O8">
        <f t="shared" si="0"/>
        <v>1</v>
      </c>
      <c r="P8">
        <v>6</v>
      </c>
    </row>
    <row r="9" spans="2:17" x14ac:dyDescent="0.4">
      <c r="E9" s="48" t="s">
        <v>41</v>
      </c>
      <c r="F9" s="180">
        <v>5.1092057471575233E-2</v>
      </c>
      <c r="G9">
        <v>5.5125674370165474E-2</v>
      </c>
      <c r="H9">
        <v>2.6934393094573794E-2</v>
      </c>
      <c r="I9">
        <v>0.10355146371839426</v>
      </c>
      <c r="J9">
        <v>3.6970993808140507E-2</v>
      </c>
      <c r="K9" s="49">
        <f t="shared" si="2"/>
        <v>5.6412572483404956E-2</v>
      </c>
      <c r="M9" s="48" t="s">
        <v>22</v>
      </c>
      <c r="N9" s="94">
        <f t="shared" si="1"/>
        <v>4.8855777160380955E-2</v>
      </c>
      <c r="O9">
        <f t="shared" si="0"/>
        <v>7</v>
      </c>
      <c r="P9">
        <v>7</v>
      </c>
    </row>
    <row r="10" spans="2:17" x14ac:dyDescent="0.4">
      <c r="E10" s="48" t="s">
        <v>22</v>
      </c>
      <c r="F10" s="180">
        <v>4.9383853518263895E-2</v>
      </c>
      <c r="G10">
        <v>4.9977072423319668E-2</v>
      </c>
      <c r="H10">
        <v>3.5031808434484044E-2</v>
      </c>
      <c r="I10">
        <v>6.4464779343368472E-2</v>
      </c>
      <c r="J10">
        <v>5.7014808560667422E-2</v>
      </c>
      <c r="K10" s="49">
        <f t="shared" si="2"/>
        <v>4.8855777160380955E-2</v>
      </c>
      <c r="M10" s="48" t="s">
        <v>23</v>
      </c>
      <c r="N10" s="94">
        <f t="shared" si="1"/>
        <v>5.5628261673113417E-2</v>
      </c>
      <c r="O10">
        <f t="shared" si="0"/>
        <v>2</v>
      </c>
      <c r="P10">
        <v>5</v>
      </c>
    </row>
    <row r="11" spans="2:17" ht="56.1" customHeight="1" x14ac:dyDescent="0.4">
      <c r="B11" s="192" t="s">
        <v>104</v>
      </c>
      <c r="C11" s="193"/>
      <c r="E11" s="48" t="s">
        <v>23</v>
      </c>
      <c r="F11" s="180">
        <v>6.2526190466389617E-2</v>
      </c>
      <c r="G11">
        <v>4.9977072423319668E-2</v>
      </c>
      <c r="H11">
        <v>4.8282159500300112E-2</v>
      </c>
      <c r="I11">
        <v>6.4464779343368472E-2</v>
      </c>
      <c r="J11">
        <v>5.7014808560667422E-2</v>
      </c>
      <c r="K11" s="49">
        <f t="shared" si="2"/>
        <v>5.5628261673113417E-2</v>
      </c>
      <c r="M11" s="48" t="s">
        <v>24</v>
      </c>
      <c r="N11" s="94">
        <f t="shared" si="1"/>
        <v>3.6444716248126369E-2</v>
      </c>
      <c r="O11">
        <f t="shared" si="0"/>
        <v>16</v>
      </c>
      <c r="P11">
        <v>15</v>
      </c>
    </row>
    <row r="12" spans="2:17" ht="25.5" x14ac:dyDescent="0.4">
      <c r="B12" s="159" t="s">
        <v>10</v>
      </c>
      <c r="C12" s="160">
        <v>0.19428475944461093</v>
      </c>
      <c r="E12" s="48" t="s">
        <v>24</v>
      </c>
      <c r="F12" s="180">
        <v>8.3395362661707207E-3</v>
      </c>
      <c r="G12">
        <v>5.3113289553218077E-2</v>
      </c>
      <c r="H12">
        <v>4.0152722334170748E-2</v>
      </c>
      <c r="I12">
        <v>4.1866808514364848E-2</v>
      </c>
      <c r="J12">
        <v>2.7267920351207911E-2</v>
      </c>
      <c r="K12" s="49">
        <f t="shared" si="2"/>
        <v>3.6444716248126369E-2</v>
      </c>
      <c r="M12" s="48" t="s">
        <v>25</v>
      </c>
      <c r="N12" s="94">
        <f t="shared" si="1"/>
        <v>3.182000514178835E-2</v>
      </c>
      <c r="O12">
        <f t="shared" si="0"/>
        <v>21</v>
      </c>
      <c r="P12">
        <v>16</v>
      </c>
    </row>
    <row r="13" spans="2:17" ht="25.5" x14ac:dyDescent="0.4">
      <c r="B13" s="161" t="s">
        <v>81</v>
      </c>
      <c r="C13" s="162">
        <v>0.24007406781193655</v>
      </c>
      <c r="E13" s="48" t="s">
        <v>25</v>
      </c>
      <c r="F13" s="180">
        <v>3.6202155712928348E-2</v>
      </c>
      <c r="G13">
        <v>1.4101529483015799E-2</v>
      </c>
      <c r="H13">
        <v>3.5353653733550663E-2</v>
      </c>
      <c r="I13">
        <v>4.1866808514364848E-2</v>
      </c>
      <c r="J13">
        <v>2.8549420693890541E-2</v>
      </c>
      <c r="K13" s="49">
        <f t="shared" si="2"/>
        <v>3.182000514178835E-2</v>
      </c>
      <c r="M13" s="48" t="s">
        <v>26</v>
      </c>
      <c r="N13" s="94">
        <f t="shared" si="1"/>
        <v>4.082011231583383E-2</v>
      </c>
      <c r="O13">
        <f t="shared" si="0"/>
        <v>11</v>
      </c>
      <c r="P13">
        <v>11</v>
      </c>
    </row>
    <row r="14" spans="2:17" ht="25.5" x14ac:dyDescent="0.4">
      <c r="B14" s="161" t="s">
        <v>75</v>
      </c>
      <c r="C14" s="162">
        <v>0.26806044537558665</v>
      </c>
      <c r="E14" s="48" t="s">
        <v>26</v>
      </c>
      <c r="F14" s="180">
        <v>4.7340989486644981E-2</v>
      </c>
      <c r="G14">
        <v>6.3463480399395991E-2</v>
      </c>
      <c r="H14">
        <v>3.6905190152115061E-2</v>
      </c>
      <c r="I14">
        <v>1.3570709995762886E-2</v>
      </c>
      <c r="J14">
        <v>6.4861685664030208E-2</v>
      </c>
      <c r="K14" s="49">
        <f t="shared" si="2"/>
        <v>4.082011231583383E-2</v>
      </c>
      <c r="M14" s="48" t="s">
        <v>27</v>
      </c>
      <c r="N14" s="94">
        <f t="shared" si="1"/>
        <v>4.0698144731026134E-2</v>
      </c>
      <c r="O14">
        <f t="shared" si="0"/>
        <v>12</v>
      </c>
      <c r="P14">
        <v>9</v>
      </c>
    </row>
    <row r="15" spans="2:17" ht="25.5" x14ac:dyDescent="0.4">
      <c r="B15" s="161" t="s">
        <v>76</v>
      </c>
      <c r="C15" s="162">
        <v>0.20684125884414581</v>
      </c>
      <c r="E15" s="48" t="s">
        <v>27</v>
      </c>
      <c r="F15" s="180">
        <v>4.488447719773872E-2</v>
      </c>
      <c r="G15">
        <v>5.2558434446051995E-2</v>
      </c>
      <c r="H15">
        <v>5.0980227935992946E-2</v>
      </c>
      <c r="I15">
        <v>1.3570709995762886E-2</v>
      </c>
      <c r="J15">
        <v>1.4715876078149176E-2</v>
      </c>
      <c r="K15" s="49">
        <f t="shared" si="2"/>
        <v>4.0698144731026134E-2</v>
      </c>
      <c r="M15" s="48" t="s">
        <v>28</v>
      </c>
      <c r="N15" s="94">
        <f t="shared" si="1"/>
        <v>4.5410937234596757E-2</v>
      </c>
      <c r="O15">
        <f t="shared" si="0"/>
        <v>8</v>
      </c>
      <c r="P15">
        <v>13</v>
      </c>
    </row>
    <row r="16" spans="2:17" ht="25.5" x14ac:dyDescent="0.4">
      <c r="B16" s="163" t="s">
        <v>82</v>
      </c>
      <c r="C16" s="164">
        <v>9.0739468523720071E-2</v>
      </c>
      <c r="E16" s="48" t="s">
        <v>28</v>
      </c>
      <c r="F16" s="180">
        <v>6.0289952957279874E-2</v>
      </c>
      <c r="G16">
        <v>5.2558434446051995E-2</v>
      </c>
      <c r="H16">
        <v>5.5663623418082162E-2</v>
      </c>
      <c r="I16">
        <v>1.3570709995762886E-2</v>
      </c>
      <c r="J16">
        <v>1.4715876078149176E-2</v>
      </c>
      <c r="K16" s="49">
        <f t="shared" si="2"/>
        <v>4.5410937234596757E-2</v>
      </c>
      <c r="M16" s="48" t="s">
        <v>29</v>
      </c>
      <c r="N16" s="94">
        <f t="shared" si="1"/>
        <v>2.8144050214287879E-2</v>
      </c>
      <c r="O16">
        <f t="shared" si="0"/>
        <v>22</v>
      </c>
      <c r="P16">
        <v>24</v>
      </c>
    </row>
    <row r="17" spans="5:16" x14ac:dyDescent="0.4">
      <c r="E17" s="48" t="s">
        <v>29</v>
      </c>
      <c r="F17" s="180">
        <v>3.3950100709573043E-2</v>
      </c>
      <c r="G17">
        <v>9.3399757625699225E-3</v>
      </c>
      <c r="H17">
        <v>2.8260681322158535E-2</v>
      </c>
      <c r="I17">
        <v>4.1866808514364848E-2</v>
      </c>
      <c r="J17">
        <v>3.0455326264648162E-2</v>
      </c>
      <c r="K17" s="49">
        <f t="shared" si="2"/>
        <v>2.8144050214287879E-2</v>
      </c>
      <c r="M17" s="48" t="s">
        <v>40</v>
      </c>
      <c r="N17" s="94">
        <f t="shared" si="1"/>
        <v>2.4585935303788338E-2</v>
      </c>
      <c r="O17">
        <f t="shared" si="0"/>
        <v>24</v>
      </c>
      <c r="P17">
        <v>12</v>
      </c>
    </row>
    <row r="18" spans="5:16" x14ac:dyDescent="0.4">
      <c r="E18" s="48" t="s">
        <v>40</v>
      </c>
      <c r="F18" s="180">
        <v>2.9882289581398703E-2</v>
      </c>
      <c r="G18">
        <v>2.6217868320743565E-2</v>
      </c>
      <c r="H18">
        <v>2.8260681322158535E-2</v>
      </c>
      <c r="I18">
        <v>1.3570709995762886E-2</v>
      </c>
      <c r="J18">
        <v>1.9367182084281374E-2</v>
      </c>
      <c r="K18" s="49">
        <f t="shared" si="2"/>
        <v>2.4585935303788338E-2</v>
      </c>
      <c r="M18" s="48" t="s">
        <v>30</v>
      </c>
      <c r="N18" s="94">
        <f t="shared" si="1"/>
        <v>3.9706286810393739E-2</v>
      </c>
      <c r="O18">
        <f t="shared" si="0"/>
        <v>14</v>
      </c>
      <c r="P18">
        <v>24</v>
      </c>
    </row>
    <row r="19" spans="5:16" x14ac:dyDescent="0.4">
      <c r="E19" s="48" t="s">
        <v>30</v>
      </c>
      <c r="F19" s="180">
        <v>2.8852664273205011E-2</v>
      </c>
      <c r="G19">
        <v>5.2558434446051995E-2</v>
      </c>
      <c r="H19">
        <v>5.5663623418082162E-2</v>
      </c>
      <c r="I19">
        <v>1.3570709995762886E-2</v>
      </c>
      <c r="J19">
        <v>5.9572777504053702E-2</v>
      </c>
      <c r="K19" s="49">
        <f t="shared" si="2"/>
        <v>3.9706286810393739E-2</v>
      </c>
      <c r="M19" s="48" t="s">
        <v>31</v>
      </c>
      <c r="N19" s="94">
        <f t="shared" si="1"/>
        <v>5.0270369588107669E-2</v>
      </c>
      <c r="O19">
        <f t="shared" si="0"/>
        <v>4</v>
      </c>
      <c r="P19">
        <v>17</v>
      </c>
    </row>
    <row r="20" spans="5:16" x14ac:dyDescent="0.4">
      <c r="E20" s="48" t="s">
        <v>31</v>
      </c>
      <c r="F20" s="180">
        <v>3.9157460783874998E-2</v>
      </c>
      <c r="G20">
        <v>4.9977072423319668E-2</v>
      </c>
      <c r="H20">
        <v>3.306304186834718E-2</v>
      </c>
      <c r="I20">
        <v>8.6902909565851519E-2</v>
      </c>
      <c r="J20">
        <v>2.0142180360787174E-2</v>
      </c>
      <c r="K20" s="49">
        <f t="shared" si="2"/>
        <v>5.0270369588107669E-2</v>
      </c>
      <c r="M20" s="48" t="s">
        <v>32</v>
      </c>
      <c r="N20" s="94">
        <f t="shared" si="1"/>
        <v>1.8193298795117864E-2</v>
      </c>
      <c r="O20">
        <f t="shared" si="0"/>
        <v>25</v>
      </c>
      <c r="P20">
        <v>23</v>
      </c>
    </row>
    <row r="21" spans="5:16" x14ac:dyDescent="0.4">
      <c r="E21" s="48" t="s">
        <v>32</v>
      </c>
      <c r="F21" s="180">
        <v>8.3395362661707207E-3</v>
      </c>
      <c r="G21">
        <v>1.4101529483015799E-2</v>
      </c>
      <c r="H21">
        <v>9.7531498248998854E-3</v>
      </c>
      <c r="I21">
        <v>4.1866808514364848E-2</v>
      </c>
      <c r="J21">
        <v>2.8158036924280792E-2</v>
      </c>
      <c r="K21" s="49">
        <f t="shared" si="2"/>
        <v>1.8193298795117864E-2</v>
      </c>
      <c r="M21" s="48" t="s">
        <v>33</v>
      </c>
      <c r="N21" s="94">
        <f t="shared" si="1"/>
        <v>3.5247942030245602E-2</v>
      </c>
      <c r="O21">
        <f t="shared" si="0"/>
        <v>19</v>
      </c>
      <c r="P21">
        <v>17</v>
      </c>
    </row>
    <row r="22" spans="5:16" x14ac:dyDescent="0.4">
      <c r="E22" s="48" t="s">
        <v>33</v>
      </c>
      <c r="F22" s="180">
        <v>2.8852664273205011E-2</v>
      </c>
      <c r="G22">
        <v>9.3399757625699225E-3</v>
      </c>
      <c r="H22">
        <v>5.6119590100905316E-2</v>
      </c>
      <c r="I22">
        <v>4.1866808514364848E-2</v>
      </c>
      <c r="J22">
        <v>2.7038889959773341E-2</v>
      </c>
      <c r="K22" s="49">
        <f t="shared" si="2"/>
        <v>3.5247942030245602E-2</v>
      </c>
      <c r="M22" s="48" t="s">
        <v>34</v>
      </c>
      <c r="N22" s="94">
        <f>K23</f>
        <v>3.5896755323932439E-2</v>
      </c>
      <c r="O22">
        <f t="shared" si="0"/>
        <v>17</v>
      </c>
      <c r="P22">
        <v>21</v>
      </c>
    </row>
    <row r="23" spans="5:16" x14ac:dyDescent="0.4">
      <c r="E23" s="48" t="s">
        <v>34</v>
      </c>
      <c r="F23" s="180">
        <v>5.0028835002748073E-2</v>
      </c>
      <c r="G23">
        <v>1.4101529483015799E-2</v>
      </c>
      <c r="H23">
        <v>4.0152722334170748E-2</v>
      </c>
      <c r="I23">
        <v>4.1866808514364848E-2</v>
      </c>
      <c r="J23">
        <v>1.4715876078149176E-2</v>
      </c>
      <c r="K23" s="49">
        <f t="shared" si="2"/>
        <v>3.5896755323932439E-2</v>
      </c>
      <c r="M23" s="48" t="s">
        <v>35</v>
      </c>
      <c r="N23" s="94">
        <f t="shared" si="1"/>
        <v>3.2428195775219992E-2</v>
      </c>
      <c r="O23">
        <f t="shared" si="0"/>
        <v>20</v>
      </c>
      <c r="P23">
        <v>22</v>
      </c>
    </row>
    <row r="24" spans="5:16" x14ac:dyDescent="0.4">
      <c r="E24" s="48" t="s">
        <v>35</v>
      </c>
      <c r="F24" s="180">
        <v>3.4430854369731194E-2</v>
      </c>
      <c r="G24">
        <v>5.5125674370165474E-2</v>
      </c>
      <c r="H24">
        <v>2.8701871226954008E-2</v>
      </c>
      <c r="I24">
        <v>1.3570709995762886E-2</v>
      </c>
      <c r="J24">
        <v>1.4715876078149176E-2</v>
      </c>
      <c r="K24" s="49">
        <f t="shared" si="2"/>
        <v>3.2428195775219992E-2</v>
      </c>
      <c r="M24" s="48" t="s">
        <v>36</v>
      </c>
      <c r="N24" s="94">
        <f t="shared" si="1"/>
        <v>2.563880179156499E-2</v>
      </c>
      <c r="O24">
        <f t="shared" si="0"/>
        <v>23</v>
      </c>
      <c r="P24">
        <v>19</v>
      </c>
    </row>
    <row r="25" spans="5:16" x14ac:dyDescent="0.4">
      <c r="E25" s="48" t="s">
        <v>36</v>
      </c>
      <c r="F25" s="180">
        <v>3.0921272114970994E-2</v>
      </c>
      <c r="G25">
        <v>1.4101529483015799E-2</v>
      </c>
      <c r="H25">
        <v>4.0152722334170748E-2</v>
      </c>
      <c r="I25">
        <v>1.3570709995762886E-2</v>
      </c>
      <c r="J25">
        <v>2.6088404580157713E-2</v>
      </c>
      <c r="K25" s="49">
        <f t="shared" si="2"/>
        <v>2.563880179156499E-2</v>
      </c>
      <c r="M25" s="48" t="s">
        <v>37</v>
      </c>
      <c r="N25" s="94">
        <f t="shared" si="1"/>
        <v>4.2968863795644019E-2</v>
      </c>
      <c r="O25">
        <f t="shared" si="0"/>
        <v>9</v>
      </c>
      <c r="P25">
        <v>14</v>
      </c>
    </row>
    <row r="26" spans="5:16" x14ac:dyDescent="0.4">
      <c r="E26" s="48" t="s">
        <v>37</v>
      </c>
      <c r="F26" s="180">
        <v>5.996458721107252E-2</v>
      </c>
      <c r="G26">
        <v>6.3463480399395991E-2</v>
      </c>
      <c r="H26">
        <v>3.8571567474029109E-2</v>
      </c>
      <c r="I26">
        <v>1.3570709995762886E-2</v>
      </c>
      <c r="J26">
        <v>2.0142180360787174E-2</v>
      </c>
      <c r="K26" s="49">
        <f t="shared" si="2"/>
        <v>4.2968863795644019E-2</v>
      </c>
      <c r="M26" s="48" t="s">
        <v>38</v>
      </c>
      <c r="N26" s="94">
        <f t="shared" si="1"/>
        <v>3.9510487504607381E-2</v>
      </c>
      <c r="O26">
        <f t="shared" si="0"/>
        <v>15</v>
      </c>
      <c r="P26">
        <v>10</v>
      </c>
    </row>
    <row r="27" spans="5:16" x14ac:dyDescent="0.4">
      <c r="E27" s="48" t="s">
        <v>38</v>
      </c>
      <c r="F27" s="180">
        <v>2.9882289581398703E-2</v>
      </c>
      <c r="G27">
        <v>5.2558434446051995E-2</v>
      </c>
      <c r="H27">
        <v>5.69466109504339E-2</v>
      </c>
      <c r="I27">
        <v>1.3570709995762886E-2</v>
      </c>
      <c r="J27">
        <v>2.6088404580157713E-2</v>
      </c>
      <c r="K27" s="49">
        <f t="shared" si="2"/>
        <v>3.9510487504607381E-2</v>
      </c>
      <c r="M27" s="48" t="s">
        <v>39</v>
      </c>
      <c r="N27" s="94">
        <f>K28</f>
        <v>4.1171372095026595E-2</v>
      </c>
      <c r="O27">
        <f t="shared" si="0"/>
        <v>10</v>
      </c>
      <c r="P27">
        <v>20</v>
      </c>
    </row>
    <row r="28" spans="5:16" x14ac:dyDescent="0.4">
      <c r="E28" s="48" t="s">
        <v>39</v>
      </c>
      <c r="F28" s="180">
        <v>3.8650189451183904E-2</v>
      </c>
      <c r="G28">
        <v>5.8665579928910354E-2</v>
      </c>
      <c r="H28">
        <v>4.4300403614900896E-2</v>
      </c>
      <c r="I28">
        <v>1.3570709995762886E-2</v>
      </c>
      <c r="J28">
        <v>0.11349648446046036</v>
      </c>
      <c r="K28" s="49">
        <f>$F$3*F28+$G$3*G28+$H$3*H28+$I$3*I28+$J$3*J28</f>
        <v>4.1171372095026595E-2</v>
      </c>
    </row>
  </sheetData>
  <mergeCells count="1">
    <mergeCell ref="B11:C11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782FE-A839-2A40-ABD0-36E7C7EC1D2A}">
  <dimension ref="B2:Q28"/>
  <sheetViews>
    <sheetView workbookViewId="0">
      <selection activeCell="J4" sqref="J4:J28"/>
    </sheetView>
  </sheetViews>
  <sheetFormatPr defaultColWidth="11" defaultRowHeight="18.75" x14ac:dyDescent="0.4"/>
  <cols>
    <col min="2" max="2" width="18.375" customWidth="1"/>
    <col min="3" max="3" width="24.125" customWidth="1"/>
  </cols>
  <sheetData>
    <row r="2" spans="2:17" x14ac:dyDescent="0.4">
      <c r="B2" s="40" t="s">
        <v>74</v>
      </c>
      <c r="C2" s="40" t="s">
        <v>9</v>
      </c>
      <c r="E2" s="38" t="s">
        <v>105</v>
      </c>
      <c r="F2" s="50" t="s">
        <v>94</v>
      </c>
      <c r="G2" s="50" t="s">
        <v>87</v>
      </c>
      <c r="H2" s="50" t="s">
        <v>14</v>
      </c>
      <c r="I2" s="50" t="s">
        <v>15</v>
      </c>
      <c r="J2" s="50" t="s">
        <v>95</v>
      </c>
      <c r="K2" s="47" t="s">
        <v>16</v>
      </c>
      <c r="M2" s="38" t="s">
        <v>74</v>
      </c>
      <c r="N2" s="69" t="s">
        <v>16</v>
      </c>
      <c r="O2" s="69" t="s">
        <v>59</v>
      </c>
      <c r="P2" s="69" t="s">
        <v>68</v>
      </c>
      <c r="Q2" t="s">
        <v>70</v>
      </c>
    </row>
    <row r="3" spans="2:17" x14ac:dyDescent="0.4">
      <c r="B3" s="41" t="s">
        <v>10</v>
      </c>
      <c r="C3" s="88">
        <v>0.33374424993450957</v>
      </c>
      <c r="E3" s="47" t="s">
        <v>17</v>
      </c>
      <c r="F3" s="72">
        <f>C3</f>
        <v>0.33374424993450957</v>
      </c>
      <c r="G3" s="72">
        <f>C4</f>
        <v>0.1594520340583119</v>
      </c>
      <c r="H3" s="72">
        <f>C5</f>
        <v>0.32977842395281065</v>
      </c>
      <c r="I3" s="72">
        <f>C6</f>
        <v>0.1594520340583119</v>
      </c>
      <c r="J3" s="72">
        <f>C7</f>
        <v>1.757325799605592E-2</v>
      </c>
      <c r="K3" s="49"/>
      <c r="M3" s="48" t="s">
        <v>18</v>
      </c>
      <c r="N3" s="94">
        <f>K4</f>
        <v>4.5565282015867278E-2</v>
      </c>
      <c r="O3">
        <f t="shared" ref="O3:O27" si="0">RANK(N3,$N$3:$N$27)</f>
        <v>8</v>
      </c>
      <c r="P3">
        <v>1</v>
      </c>
      <c r="Q3">
        <f>CORREL(O3:O27,P3:P27)</f>
        <v>0.69246505225907451</v>
      </c>
    </row>
    <row r="4" spans="2:17" x14ac:dyDescent="0.4">
      <c r="B4" s="42" t="s">
        <v>81</v>
      </c>
      <c r="C4" s="89">
        <v>0.1594520340583119</v>
      </c>
      <c r="E4" s="48" t="s">
        <v>18</v>
      </c>
      <c r="F4" s="180">
        <v>4.7340989486644981E-2</v>
      </c>
      <c r="G4">
        <v>5.0925722086783809E-2</v>
      </c>
      <c r="H4">
        <v>2.028736917457576E-2</v>
      </c>
      <c r="I4">
        <v>8.6902909565851519E-2</v>
      </c>
      <c r="J4">
        <v>6.2487370737340869E-2</v>
      </c>
      <c r="K4" s="49">
        <f>$F$3*F4+$G$3*G4+$H$3*H4+$I$3*I4+$J$3*J4</f>
        <v>4.5565282015867278E-2</v>
      </c>
      <c r="M4" s="48" t="s">
        <v>19</v>
      </c>
      <c r="N4" s="94">
        <f t="shared" ref="N4:N26" si="1">K5</f>
        <v>5.3676329362815155E-2</v>
      </c>
      <c r="O4">
        <f t="shared" si="0"/>
        <v>2</v>
      </c>
      <c r="P4">
        <v>3</v>
      </c>
    </row>
    <row r="5" spans="2:17" x14ac:dyDescent="0.4">
      <c r="B5" s="41" t="s">
        <v>75</v>
      </c>
      <c r="C5" s="88">
        <v>0.32977842395281065</v>
      </c>
      <c r="E5" s="48" t="s">
        <v>19</v>
      </c>
      <c r="F5" s="180">
        <v>3.9157460783874998E-2</v>
      </c>
      <c r="G5">
        <v>5.3113289553218077E-2</v>
      </c>
      <c r="H5">
        <v>6.484514084469542E-2</v>
      </c>
      <c r="I5">
        <v>6.4464779343368472E-2</v>
      </c>
      <c r="J5">
        <v>2.7038889959773341E-2</v>
      </c>
      <c r="K5" s="49">
        <f t="shared" ref="K5:K27" si="2">$F$3*F5+$G$3*G5+$H$3*H5+$I$3*I5+$J$3*J5</f>
        <v>5.3676329362815155E-2</v>
      </c>
      <c r="M5" s="48" t="s">
        <v>42</v>
      </c>
      <c r="N5" s="94">
        <f t="shared" si="1"/>
        <v>4.6935879716465324E-2</v>
      </c>
      <c r="O5">
        <f t="shared" si="0"/>
        <v>6</v>
      </c>
      <c r="P5">
        <v>2</v>
      </c>
    </row>
    <row r="6" spans="2:17" x14ac:dyDescent="0.4">
      <c r="B6" s="42" t="s">
        <v>76</v>
      </c>
      <c r="C6" s="89">
        <v>0.1594520340583119</v>
      </c>
      <c r="E6" s="48" t="s">
        <v>42</v>
      </c>
      <c r="F6" s="180">
        <v>3.5889336682844268E-2</v>
      </c>
      <c r="G6">
        <v>2.6217868320743565E-2</v>
      </c>
      <c r="H6">
        <v>4.8282159500300112E-2</v>
      </c>
      <c r="I6">
        <v>8.6902909565851519E-2</v>
      </c>
      <c r="J6">
        <v>5.6806049936963331E-2</v>
      </c>
      <c r="K6" s="49">
        <f t="shared" si="2"/>
        <v>4.6935879716465324E-2</v>
      </c>
      <c r="M6" s="48" t="s">
        <v>20</v>
      </c>
      <c r="N6" s="94">
        <f t="shared" si="1"/>
        <v>4.0337974016309674E-2</v>
      </c>
      <c r="O6">
        <f t="shared" si="0"/>
        <v>14</v>
      </c>
      <c r="P6">
        <v>4</v>
      </c>
    </row>
    <row r="7" spans="2:17" x14ac:dyDescent="0.4">
      <c r="B7" s="41" t="s">
        <v>82</v>
      </c>
      <c r="C7" s="88">
        <v>1.757325799605592E-2</v>
      </c>
      <c r="E7" s="48" t="s">
        <v>20</v>
      </c>
      <c r="F7" s="180">
        <v>5.9755779153372712E-2</v>
      </c>
      <c r="G7">
        <v>9.3399757625699225E-3</v>
      </c>
      <c r="H7">
        <v>3.5353653733550663E-2</v>
      </c>
      <c r="I7">
        <v>4.1866808514364848E-2</v>
      </c>
      <c r="J7">
        <v>3.2488466502742563E-2</v>
      </c>
      <c r="K7" s="49">
        <f t="shared" si="2"/>
        <v>4.0337974016309674E-2</v>
      </c>
      <c r="M7" s="48" t="s">
        <v>21</v>
      </c>
      <c r="N7" s="94">
        <f t="shared" si="1"/>
        <v>4.1067570000899722E-2</v>
      </c>
      <c r="O7">
        <f t="shared" si="0"/>
        <v>12</v>
      </c>
      <c r="P7">
        <v>8</v>
      </c>
    </row>
    <row r="8" spans="2:17" x14ac:dyDescent="0.4">
      <c r="E8" s="48" t="s">
        <v>73</v>
      </c>
      <c r="F8" s="180">
        <v>4.488447719773872E-2</v>
      </c>
      <c r="G8">
        <v>4.9977072423319668E-2</v>
      </c>
      <c r="H8">
        <v>4.19812323523975E-2</v>
      </c>
      <c r="I8">
        <v>1.3570709995762886E-2</v>
      </c>
      <c r="J8">
        <v>0.12008621383259163</v>
      </c>
      <c r="K8" s="49">
        <f t="shared" si="2"/>
        <v>4.1067570000899722E-2</v>
      </c>
      <c r="M8" s="48" t="s">
        <v>41</v>
      </c>
      <c r="N8" s="94">
        <f t="shared" si="1"/>
        <v>5.1885155342649265E-2</v>
      </c>
      <c r="O8">
        <f t="shared" si="0"/>
        <v>3</v>
      </c>
      <c r="P8">
        <v>6</v>
      </c>
    </row>
    <row r="9" spans="2:17" x14ac:dyDescent="0.4">
      <c r="E9" s="48" t="s">
        <v>41</v>
      </c>
      <c r="F9" s="180">
        <v>5.1092057471575233E-2</v>
      </c>
      <c r="G9">
        <v>5.5125674370165474E-2</v>
      </c>
      <c r="H9">
        <v>2.6934393094573794E-2</v>
      </c>
      <c r="I9">
        <v>0.10355146371839426</v>
      </c>
      <c r="J9">
        <v>3.6970993808140507E-2</v>
      </c>
      <c r="K9" s="49">
        <f t="shared" si="2"/>
        <v>5.1885155342649265E-2</v>
      </c>
      <c r="M9" s="48" t="s">
        <v>22</v>
      </c>
      <c r="N9" s="94">
        <f t="shared" si="1"/>
        <v>4.7284233711100181E-2</v>
      </c>
      <c r="O9">
        <f t="shared" si="0"/>
        <v>5</v>
      </c>
      <c r="P9">
        <v>7</v>
      </c>
    </row>
    <row r="10" spans="2:17" x14ac:dyDescent="0.4">
      <c r="E10" s="48" t="s">
        <v>22</v>
      </c>
      <c r="F10" s="180">
        <v>4.9383853518263895E-2</v>
      </c>
      <c r="G10">
        <v>4.9977072423319668E-2</v>
      </c>
      <c r="H10">
        <v>3.5031808434484044E-2</v>
      </c>
      <c r="I10">
        <v>6.4464779343368472E-2</v>
      </c>
      <c r="J10">
        <v>5.7014808560667422E-2</v>
      </c>
      <c r="K10" s="49">
        <f t="shared" si="2"/>
        <v>4.7284233711100181E-2</v>
      </c>
      <c r="M10" s="48" t="s">
        <v>23</v>
      </c>
      <c r="N10" s="94">
        <f t="shared" si="1"/>
        <v>5.6040092989545272E-2</v>
      </c>
      <c r="O10">
        <f t="shared" si="0"/>
        <v>1</v>
      </c>
      <c r="P10">
        <v>5</v>
      </c>
    </row>
    <row r="11" spans="2:17" ht="56.1" customHeight="1" x14ac:dyDescent="0.4">
      <c r="B11" s="192" t="s">
        <v>106</v>
      </c>
      <c r="C11" s="193"/>
      <c r="E11" s="48" t="s">
        <v>23</v>
      </c>
      <c r="F11" s="180">
        <v>6.2526190466389617E-2</v>
      </c>
      <c r="G11">
        <v>4.9977072423319668E-2</v>
      </c>
      <c r="H11">
        <v>4.8282159500300112E-2</v>
      </c>
      <c r="I11">
        <v>6.4464779343368472E-2</v>
      </c>
      <c r="J11">
        <v>5.7014808560667422E-2</v>
      </c>
      <c r="K11" s="49">
        <f t="shared" si="2"/>
        <v>5.6040092989545272E-2</v>
      </c>
      <c r="M11" s="48" t="s">
        <v>24</v>
      </c>
      <c r="N11" s="94">
        <f t="shared" si="1"/>
        <v>3.1648729796014158E-2</v>
      </c>
      <c r="O11">
        <f t="shared" si="0"/>
        <v>21</v>
      </c>
      <c r="P11">
        <v>15</v>
      </c>
    </row>
    <row r="12" spans="2:17" ht="25.5" x14ac:dyDescent="0.4">
      <c r="B12" s="159" t="s">
        <v>10</v>
      </c>
      <c r="C12" s="160">
        <v>0.30996020208148184</v>
      </c>
      <c r="E12" s="48" t="s">
        <v>24</v>
      </c>
      <c r="F12" s="180">
        <v>8.3395362661707207E-3</v>
      </c>
      <c r="G12">
        <v>5.3113289553218077E-2</v>
      </c>
      <c r="H12">
        <v>4.0152722334170748E-2</v>
      </c>
      <c r="I12">
        <v>4.1866808514364848E-2</v>
      </c>
      <c r="J12">
        <v>2.7267920351207911E-2</v>
      </c>
      <c r="K12" s="49">
        <f t="shared" si="2"/>
        <v>3.1648729796014158E-2</v>
      </c>
      <c r="M12" s="48" t="s">
        <v>25</v>
      </c>
      <c r="N12" s="94">
        <f t="shared" si="1"/>
        <v>3.3167105185684449E-2</v>
      </c>
      <c r="O12">
        <f t="shared" si="0"/>
        <v>19</v>
      </c>
      <c r="P12">
        <v>16</v>
      </c>
    </row>
    <row r="13" spans="2:17" ht="25.5" x14ac:dyDescent="0.4">
      <c r="B13" s="161" t="s">
        <v>81</v>
      </c>
      <c r="C13" s="162">
        <v>0.15313511993365397</v>
      </c>
      <c r="E13" s="48" t="s">
        <v>25</v>
      </c>
      <c r="F13" s="180">
        <v>3.6202155712928348E-2</v>
      </c>
      <c r="G13">
        <v>1.4101529483015799E-2</v>
      </c>
      <c r="H13">
        <v>3.5353653733550663E-2</v>
      </c>
      <c r="I13">
        <v>4.1866808514364848E-2</v>
      </c>
      <c r="J13">
        <v>2.8549420693890541E-2</v>
      </c>
      <c r="K13" s="49">
        <f t="shared" si="2"/>
        <v>3.3167105185684449E-2</v>
      </c>
      <c r="M13" s="48" t="s">
        <v>26</v>
      </c>
      <c r="N13" s="94">
        <f t="shared" si="1"/>
        <v>4.139340795819757E-2</v>
      </c>
      <c r="O13">
        <f t="shared" si="0"/>
        <v>11</v>
      </c>
      <c r="P13">
        <v>11</v>
      </c>
    </row>
    <row r="14" spans="2:17" ht="25.5" x14ac:dyDescent="0.4">
      <c r="B14" s="161" t="s">
        <v>75</v>
      </c>
      <c r="C14" s="162">
        <v>0.31014987107678155</v>
      </c>
      <c r="E14" s="48" t="s">
        <v>26</v>
      </c>
      <c r="F14" s="180">
        <v>4.7340989486644981E-2</v>
      </c>
      <c r="G14">
        <v>6.3463480399395991E-2</v>
      </c>
      <c r="H14">
        <v>3.6905190152115061E-2</v>
      </c>
      <c r="I14">
        <v>1.3570709995762886E-2</v>
      </c>
      <c r="J14">
        <v>6.4861685664030208E-2</v>
      </c>
      <c r="K14" s="49">
        <f t="shared" si="2"/>
        <v>4.139340795819757E-2</v>
      </c>
      <c r="M14" s="48" t="s">
        <v>27</v>
      </c>
      <c r="N14" s="94">
        <f t="shared" si="1"/>
        <v>4.259514787629131E-2</v>
      </c>
      <c r="O14">
        <f t="shared" si="0"/>
        <v>10</v>
      </c>
      <c r="P14">
        <v>9</v>
      </c>
    </row>
    <row r="15" spans="2:17" ht="25.5" x14ac:dyDescent="0.4">
      <c r="B15" s="161" t="s">
        <v>76</v>
      </c>
      <c r="C15" s="162">
        <v>0.15313511993365397</v>
      </c>
      <c r="E15" s="48" t="s">
        <v>27</v>
      </c>
      <c r="F15" s="180">
        <v>4.488447719773872E-2</v>
      </c>
      <c r="G15">
        <v>5.2558434446051995E-2</v>
      </c>
      <c r="H15">
        <v>5.0980227935992946E-2</v>
      </c>
      <c r="I15">
        <v>1.3570709995762886E-2</v>
      </c>
      <c r="J15">
        <v>1.4715876078149176E-2</v>
      </c>
      <c r="K15" s="49">
        <f t="shared" si="2"/>
        <v>4.259514787629131E-2</v>
      </c>
      <c r="M15" s="48" t="s">
        <v>28</v>
      </c>
      <c r="N15" s="94">
        <f t="shared" si="1"/>
        <v>4.9281119609374736E-2</v>
      </c>
      <c r="O15">
        <f t="shared" si="0"/>
        <v>4</v>
      </c>
      <c r="P15">
        <v>13</v>
      </c>
    </row>
    <row r="16" spans="2:17" ht="25.5" x14ac:dyDescent="0.4">
      <c r="B16" s="163" t="s">
        <v>82</v>
      </c>
      <c r="C16" s="164">
        <v>7.3619686974428639E-2</v>
      </c>
      <c r="E16" s="48" t="s">
        <v>28</v>
      </c>
      <c r="F16" s="180">
        <v>6.0289952957279874E-2</v>
      </c>
      <c r="G16">
        <v>5.2558434446051995E-2</v>
      </c>
      <c r="H16">
        <v>5.5663623418082162E-2</v>
      </c>
      <c r="I16">
        <v>1.3570709995762886E-2</v>
      </c>
      <c r="J16">
        <v>1.4715876078149176E-2</v>
      </c>
      <c r="K16" s="49">
        <f t="shared" si="2"/>
        <v>4.9281119609374736E-2</v>
      </c>
      <c r="M16" s="48" t="s">
        <v>29</v>
      </c>
      <c r="N16" s="94">
        <f t="shared" si="1"/>
        <v>2.9350639059116744E-2</v>
      </c>
      <c r="O16">
        <f t="shared" si="0"/>
        <v>22</v>
      </c>
      <c r="P16">
        <v>24</v>
      </c>
    </row>
    <row r="17" spans="5:16" x14ac:dyDescent="0.4">
      <c r="E17" s="48" t="s">
        <v>29</v>
      </c>
      <c r="F17" s="180">
        <v>3.3950100709573043E-2</v>
      </c>
      <c r="G17">
        <v>9.3399757625699225E-3</v>
      </c>
      <c r="H17">
        <v>2.8260681322158535E-2</v>
      </c>
      <c r="I17">
        <v>4.1866808514364848E-2</v>
      </c>
      <c r="J17">
        <v>3.0455326264648162E-2</v>
      </c>
      <c r="K17" s="49">
        <f t="shared" si="2"/>
        <v>2.9350639059116744E-2</v>
      </c>
      <c r="M17" s="48" t="s">
        <v>40</v>
      </c>
      <c r="N17" s="94">
        <f t="shared" si="1"/>
        <v>2.5977519501202865E-2</v>
      </c>
      <c r="O17">
        <f t="shared" si="0"/>
        <v>24</v>
      </c>
      <c r="P17">
        <v>12</v>
      </c>
    </row>
    <row r="18" spans="5:16" x14ac:dyDescent="0.4">
      <c r="E18" s="48" t="s">
        <v>40</v>
      </c>
      <c r="F18" s="180">
        <v>2.9882289581398703E-2</v>
      </c>
      <c r="G18">
        <v>2.6217868320743565E-2</v>
      </c>
      <c r="H18">
        <v>2.8260681322158535E-2</v>
      </c>
      <c r="I18">
        <v>1.3570709995762886E-2</v>
      </c>
      <c r="J18">
        <v>1.9367182084281374E-2</v>
      </c>
      <c r="K18" s="49">
        <f t="shared" si="2"/>
        <v>2.5977519501202865E-2</v>
      </c>
      <c r="M18" s="48" t="s">
        <v>30</v>
      </c>
      <c r="N18" s="94">
        <f t="shared" si="1"/>
        <v>3.9577387179194595E-2</v>
      </c>
      <c r="O18">
        <f t="shared" si="0"/>
        <v>16</v>
      </c>
      <c r="P18">
        <v>24</v>
      </c>
    </row>
    <row r="19" spans="5:16" x14ac:dyDescent="0.4">
      <c r="E19" s="48" t="s">
        <v>30</v>
      </c>
      <c r="F19" s="180">
        <v>2.8852664273205011E-2</v>
      </c>
      <c r="G19">
        <v>5.2558434446051995E-2</v>
      </c>
      <c r="H19">
        <v>5.5663623418082162E-2</v>
      </c>
      <c r="I19">
        <v>1.3570709995762886E-2</v>
      </c>
      <c r="J19">
        <v>5.9572777504053702E-2</v>
      </c>
      <c r="K19" s="49">
        <f t="shared" si="2"/>
        <v>3.9577387179194595E-2</v>
      </c>
      <c r="M19" s="48" t="s">
        <v>31</v>
      </c>
      <c r="N19" s="94">
        <f t="shared" si="1"/>
        <v>4.615181049920531E-2</v>
      </c>
      <c r="O19">
        <f t="shared" si="0"/>
        <v>7</v>
      </c>
      <c r="P19">
        <v>17</v>
      </c>
    </row>
    <row r="20" spans="5:16" x14ac:dyDescent="0.4">
      <c r="E20" s="48" t="s">
        <v>31</v>
      </c>
      <c r="F20" s="180">
        <v>3.9157460783874998E-2</v>
      </c>
      <c r="G20">
        <v>4.9977072423319668E-2</v>
      </c>
      <c r="H20">
        <v>3.306304186834718E-2</v>
      </c>
      <c r="I20">
        <v>8.6902909565851519E-2</v>
      </c>
      <c r="J20">
        <v>2.0142180360787174E-2</v>
      </c>
      <c r="K20" s="49">
        <f t="shared" si="2"/>
        <v>4.615181049920531E-2</v>
      </c>
      <c r="M20" s="48" t="s">
        <v>32</v>
      </c>
      <c r="N20" s="94">
        <f t="shared" si="1"/>
        <v>1.541874443786421E-2</v>
      </c>
      <c r="O20">
        <f t="shared" si="0"/>
        <v>25</v>
      </c>
      <c r="P20">
        <v>23</v>
      </c>
    </row>
    <row r="21" spans="5:16" x14ac:dyDescent="0.4">
      <c r="E21" s="48" t="s">
        <v>32</v>
      </c>
      <c r="F21" s="180">
        <v>8.3395362661707207E-3</v>
      </c>
      <c r="G21">
        <v>1.4101529483015799E-2</v>
      </c>
      <c r="H21">
        <v>9.7531498248998854E-3</v>
      </c>
      <c r="I21">
        <v>4.1866808514364848E-2</v>
      </c>
      <c r="J21">
        <v>2.8158036924280792E-2</v>
      </c>
      <c r="K21" s="49">
        <f t="shared" si="2"/>
        <v>1.541874443786421E-2</v>
      </c>
      <c r="M21" s="48" t="s">
        <v>33</v>
      </c>
      <c r="N21" s="94">
        <f t="shared" si="1"/>
        <v>3.6776628072559832E-2</v>
      </c>
      <c r="O21">
        <f t="shared" si="0"/>
        <v>18</v>
      </c>
      <c r="P21">
        <v>17</v>
      </c>
    </row>
    <row r="22" spans="5:16" x14ac:dyDescent="0.4">
      <c r="E22" s="48" t="s">
        <v>33</v>
      </c>
      <c r="F22" s="180">
        <v>2.8852664273205011E-2</v>
      </c>
      <c r="G22">
        <v>9.3399757625699225E-3</v>
      </c>
      <c r="H22">
        <v>5.6119590100905316E-2</v>
      </c>
      <c r="I22">
        <v>4.1866808514364848E-2</v>
      </c>
      <c r="J22">
        <v>2.7038889959773341E-2</v>
      </c>
      <c r="K22" s="49">
        <f t="shared" si="2"/>
        <v>3.6776628072559832E-2</v>
      </c>
      <c r="M22" s="48" t="s">
        <v>34</v>
      </c>
      <c r="N22" s="94">
        <f>K23</f>
        <v>3.9121208725371899E-2</v>
      </c>
      <c r="O22">
        <f t="shared" si="0"/>
        <v>17</v>
      </c>
      <c r="P22">
        <v>21</v>
      </c>
    </row>
    <row r="23" spans="5:16" x14ac:dyDescent="0.4">
      <c r="E23" s="48" t="s">
        <v>34</v>
      </c>
      <c r="F23" s="180">
        <v>5.0028835002748073E-2</v>
      </c>
      <c r="G23">
        <v>1.4101529483015799E-2</v>
      </c>
      <c r="H23">
        <v>4.0152722334170748E-2</v>
      </c>
      <c r="I23">
        <v>4.1866808514364848E-2</v>
      </c>
      <c r="J23">
        <v>1.4715876078149176E-2</v>
      </c>
      <c r="K23" s="49">
        <f t="shared" si="2"/>
        <v>3.9121208725371899E-2</v>
      </c>
      <c r="M23" s="48" t="s">
        <v>35</v>
      </c>
      <c r="N23" s="94">
        <f t="shared" si="1"/>
        <v>3.2168741630509881E-2</v>
      </c>
      <c r="O23">
        <f t="shared" si="0"/>
        <v>20</v>
      </c>
      <c r="P23">
        <v>22</v>
      </c>
    </row>
    <row r="24" spans="5:16" x14ac:dyDescent="0.4">
      <c r="E24" s="48" t="s">
        <v>35</v>
      </c>
      <c r="F24" s="180">
        <v>3.4430854369731194E-2</v>
      </c>
      <c r="G24">
        <v>5.5125674370165474E-2</v>
      </c>
      <c r="H24">
        <v>2.8701871226954008E-2</v>
      </c>
      <c r="I24">
        <v>1.3570709995762886E-2</v>
      </c>
      <c r="J24">
        <v>1.4715876078149176E-2</v>
      </c>
      <c r="K24" s="49">
        <f t="shared" si="2"/>
        <v>3.2168741630509881E-2</v>
      </c>
      <c r="M24" s="48" t="s">
        <v>36</v>
      </c>
      <c r="N24" s="94">
        <f t="shared" si="1"/>
        <v>2.8432151394042093E-2</v>
      </c>
      <c r="O24">
        <f t="shared" si="0"/>
        <v>23</v>
      </c>
      <c r="P24">
        <v>19</v>
      </c>
    </row>
    <row r="25" spans="5:16" x14ac:dyDescent="0.4">
      <c r="E25" s="48" t="s">
        <v>36</v>
      </c>
      <c r="F25" s="180">
        <v>3.0921272114970994E-2</v>
      </c>
      <c r="G25">
        <v>1.4101529483015799E-2</v>
      </c>
      <c r="H25">
        <v>4.0152722334170748E-2</v>
      </c>
      <c r="I25">
        <v>1.3570709995762886E-2</v>
      </c>
      <c r="J25">
        <v>2.6088404580157713E-2</v>
      </c>
      <c r="K25" s="49">
        <f t="shared" si="2"/>
        <v>2.8432151394042093E-2</v>
      </c>
      <c r="M25" s="48" t="s">
        <v>37</v>
      </c>
      <c r="N25" s="94">
        <f t="shared" si="1"/>
        <v>4.5370128994993264E-2</v>
      </c>
      <c r="O25">
        <f t="shared" si="0"/>
        <v>9</v>
      </c>
      <c r="P25">
        <v>14</v>
      </c>
    </row>
    <row r="26" spans="5:16" x14ac:dyDescent="0.4">
      <c r="E26" s="48" t="s">
        <v>37</v>
      </c>
      <c r="F26" s="180">
        <v>5.996458721107252E-2</v>
      </c>
      <c r="G26">
        <v>6.3463480399395991E-2</v>
      </c>
      <c r="H26">
        <v>3.8571567474029109E-2</v>
      </c>
      <c r="I26">
        <v>1.3570709995762886E-2</v>
      </c>
      <c r="J26">
        <v>2.0142180360787174E-2</v>
      </c>
      <c r="K26" s="49">
        <f t="shared" si="2"/>
        <v>4.5370128994993264E-2</v>
      </c>
      <c r="M26" s="48" t="s">
        <v>38</v>
      </c>
      <c r="N26" s="94">
        <f t="shared" si="1"/>
        <v>3.9755690787533576E-2</v>
      </c>
      <c r="O26">
        <f t="shared" si="0"/>
        <v>15</v>
      </c>
      <c r="P26">
        <v>10</v>
      </c>
    </row>
    <row r="27" spans="5:16" x14ac:dyDescent="0.4">
      <c r="E27" s="48" t="s">
        <v>38</v>
      </c>
      <c r="F27" s="180">
        <v>2.9882289581398703E-2</v>
      </c>
      <c r="G27">
        <v>5.2558434446051995E-2</v>
      </c>
      <c r="H27">
        <v>5.69466109504339E-2</v>
      </c>
      <c r="I27">
        <v>1.3570709995762886E-2</v>
      </c>
      <c r="J27">
        <v>2.6088404580157713E-2</v>
      </c>
      <c r="K27" s="49">
        <f t="shared" si="2"/>
        <v>3.9755690787533576E-2</v>
      </c>
      <c r="M27" s="48" t="s">
        <v>39</v>
      </c>
      <c r="N27" s="94">
        <f>K28</f>
        <v>4.102132213719159E-2</v>
      </c>
      <c r="O27">
        <f t="shared" si="0"/>
        <v>13</v>
      </c>
      <c r="P27">
        <v>20</v>
      </c>
    </row>
    <row r="28" spans="5:16" x14ac:dyDescent="0.4">
      <c r="E28" s="48" t="s">
        <v>39</v>
      </c>
      <c r="F28" s="180">
        <v>3.8650189451183904E-2</v>
      </c>
      <c r="G28">
        <v>5.8665579928910354E-2</v>
      </c>
      <c r="H28">
        <v>4.4300403614900896E-2</v>
      </c>
      <c r="I28">
        <v>1.3570709995762886E-2</v>
      </c>
      <c r="J28">
        <v>0.11349648446046036</v>
      </c>
      <c r="K28" s="49">
        <f>$F$3*F28+$G$3*G28+$H$3*H28+$I$3*I28+$J$3*J28</f>
        <v>4.102132213719159E-2</v>
      </c>
    </row>
  </sheetData>
  <mergeCells count="1">
    <mergeCell ref="B11:C1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評価基準</vt:lpstr>
      <vt:lpstr>代替案</vt:lpstr>
      <vt:lpstr>京都府統計</vt:lpstr>
      <vt:lpstr>北米</vt:lpstr>
      <vt:lpstr>オセアニア</vt:lpstr>
      <vt:lpstr>欧州</vt:lpstr>
      <vt:lpstr>中国</vt:lpstr>
      <vt:lpstr>台湾</vt:lpstr>
      <vt:lpstr>韓国</vt:lpstr>
      <vt:lpstr>香港</vt:lpstr>
      <vt:lpstr>東南アジア</vt:lpstr>
      <vt:lpstr>まとめ</vt:lpstr>
      <vt:lpstr>word用</vt:lpstr>
      <vt:lpstr>差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2017math3</dc:creator>
  <cp:lastModifiedBy>Masaya Yamaguchi</cp:lastModifiedBy>
  <dcterms:created xsi:type="dcterms:W3CDTF">2019-09-17T03:34:27Z</dcterms:created>
  <dcterms:modified xsi:type="dcterms:W3CDTF">2020-12-31T18:19:23Z</dcterms:modified>
</cp:coreProperties>
</file>