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idori/Documents/kyoto/network/excel/"/>
    </mc:Choice>
  </mc:AlternateContent>
  <xr:revisionPtr revIDLastSave="0" documentId="13_ncr:1_{4BB9B131-3214-F94C-A7A8-708CF76BC07D}" xr6:coauthVersionLast="45" xr6:coauthVersionMax="45" xr10:uidLastSave="{00000000-0000-0000-0000-000000000000}"/>
  <bookViews>
    <workbookView xWindow="0" yWindow="460" windowWidth="35840" windowHeight="20160" activeTab="3" xr2:uid="{00000000-000D-0000-FFFF-FFFF00000000}"/>
  </bookViews>
  <sheets>
    <sheet name="評価基準" sheetId="24" r:id="rId1"/>
    <sheet name="代替案" sheetId="2" r:id="rId2"/>
    <sheet name="京都府統計" sheetId="19" r:id="rId3"/>
    <sheet name="北米" sheetId="6" r:id="rId4"/>
    <sheet name="オセアニア" sheetId="7" r:id="rId5"/>
    <sheet name="欧州" sheetId="8" r:id="rId6"/>
    <sheet name="中国" sheetId="5" r:id="rId7"/>
    <sheet name="台湾" sheetId="9" r:id="rId8"/>
    <sheet name="韓国" sheetId="20" r:id="rId9"/>
    <sheet name="香港" sheetId="11" r:id="rId10"/>
    <sheet name="東南アジア" sheetId="12" r:id="rId11"/>
    <sheet name="まとめ" sheetId="21" r:id="rId12"/>
  </sheets>
  <definedNames>
    <definedName name="_xlnm._FilterDatabase" localSheetId="4" hidden="1">オセアニア!$AB$2:$AD$2</definedName>
    <definedName name="_xlnm._FilterDatabase" localSheetId="11" hidden="1">まとめ!$V$3:$X$3</definedName>
    <definedName name="_xlnm._FilterDatabase" localSheetId="5" hidden="1">欧州!$AB$2:$AD$2</definedName>
    <definedName name="_xlnm._FilterDatabase" localSheetId="8" hidden="1">韓国!$AB$2:$AD$2</definedName>
    <definedName name="_xlnm._FilterDatabase" localSheetId="9" hidden="1">香港!$AB$2:$AD$2</definedName>
    <definedName name="_xlnm._FilterDatabase" localSheetId="7" hidden="1">台湾!$AB$2:$AD$2</definedName>
    <definedName name="_xlnm._FilterDatabase" localSheetId="6" hidden="1">中国!$Z$2:$AB$2</definedName>
    <definedName name="_xlnm._FilterDatabase" localSheetId="10" hidden="1">東南アジア!$AB$2:$AD$2</definedName>
    <definedName name="_xlnm._FilterDatabase" localSheetId="3" hidden="1">北米!$Z$2:$AB$2</definedName>
    <definedName name="solver_eng" localSheetId="8" hidden="1">1</definedName>
    <definedName name="solver_lin" localSheetId="8" hidden="1">2</definedName>
    <definedName name="solver_neg" localSheetId="8" hidden="1">1</definedName>
    <definedName name="solver_num" localSheetId="8" hidden="1">0</definedName>
    <definedName name="solver_opt" localSheetId="8" hidden="1">韓国!$N$36</definedName>
    <definedName name="solver_typ" localSheetId="8" hidden="1">1</definedName>
    <definedName name="solver_val" localSheetId="8" hidden="1">0</definedName>
    <definedName name="solver_ver" localSheetId="8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24" l="1"/>
  <c r="Q27" i="24"/>
  <c r="Q28" i="24"/>
  <c r="Q29" i="24"/>
  <c r="Q31" i="24"/>
  <c r="Q32" i="24"/>
  <c r="R30" i="24"/>
  <c r="R28" i="24"/>
  <c r="R29" i="24"/>
  <c r="R31" i="24"/>
  <c r="R32" i="24"/>
  <c r="R27" i="24"/>
  <c r="Q19" i="24"/>
  <c r="Q20" i="24"/>
  <c r="Q21" i="24"/>
  <c r="Q22" i="24"/>
  <c r="Q23" i="24"/>
  <c r="Q24" i="24"/>
  <c r="R24" i="24"/>
  <c r="R20" i="24"/>
  <c r="R21" i="24"/>
  <c r="R22" i="24"/>
  <c r="R23" i="24"/>
  <c r="R19" i="24"/>
  <c r="Q4" i="24"/>
  <c r="Q3" i="24"/>
  <c r="Q5" i="24"/>
  <c r="Q6" i="24"/>
  <c r="Q7" i="24"/>
  <c r="Q8" i="24"/>
  <c r="R4" i="24"/>
  <c r="R5" i="24"/>
  <c r="R6" i="24"/>
  <c r="R7" i="24"/>
  <c r="R8" i="24"/>
  <c r="R3" i="24"/>
  <c r="R16" i="24"/>
  <c r="R12" i="24"/>
  <c r="R13" i="24"/>
  <c r="R14" i="24"/>
  <c r="R15" i="24"/>
  <c r="R11" i="24"/>
  <c r="Q11" i="24"/>
  <c r="Q12" i="24"/>
  <c r="Q13" i="24"/>
  <c r="Q14" i="24"/>
  <c r="Q15" i="24"/>
  <c r="Q16" i="24"/>
  <c r="I20" i="24"/>
  <c r="I21" i="24"/>
  <c r="I22" i="24"/>
  <c r="I23" i="24"/>
  <c r="I24" i="24"/>
  <c r="I19" i="24"/>
  <c r="H19" i="24"/>
  <c r="H20" i="24"/>
  <c r="H21" i="24"/>
  <c r="H22" i="24"/>
  <c r="H23" i="24"/>
  <c r="H24" i="24"/>
  <c r="H11" i="24"/>
  <c r="H12" i="24"/>
  <c r="H13" i="24"/>
  <c r="H14" i="24"/>
  <c r="H15" i="24"/>
  <c r="H16" i="24"/>
  <c r="R5" i="7"/>
  <c r="U7" i="7"/>
  <c r="I12" i="24"/>
  <c r="I13" i="24"/>
  <c r="I14" i="24"/>
  <c r="I15" i="24"/>
  <c r="I16" i="24"/>
  <c r="I11" i="24"/>
  <c r="H4" i="24"/>
  <c r="H3" i="24"/>
  <c r="H5" i="24"/>
  <c r="H6" i="24"/>
  <c r="H7" i="24"/>
  <c r="H8" i="24"/>
  <c r="I4" i="24"/>
  <c r="I8" i="24"/>
  <c r="I7" i="24"/>
  <c r="I6" i="24"/>
  <c r="I5" i="24"/>
  <c r="I3" i="24"/>
  <c r="H27" i="24"/>
  <c r="H28" i="24"/>
  <c r="H29" i="24"/>
  <c r="H30" i="24"/>
  <c r="H31" i="24"/>
  <c r="H32" i="24"/>
  <c r="M3" i="12"/>
  <c r="N3" i="12"/>
  <c r="O3" i="12"/>
  <c r="P3" i="12"/>
  <c r="Q3" i="12"/>
  <c r="R28" i="12"/>
  <c r="U27" i="12"/>
  <c r="R4" i="12"/>
  <c r="U3" i="12"/>
  <c r="R5" i="12"/>
  <c r="U4" i="12"/>
  <c r="R6" i="12"/>
  <c r="U5" i="12"/>
  <c r="R7" i="12"/>
  <c r="U6" i="12"/>
  <c r="R8" i="12"/>
  <c r="U7" i="12"/>
  <c r="R9" i="12"/>
  <c r="U8" i="12"/>
  <c r="R10" i="12"/>
  <c r="U9" i="12"/>
  <c r="R11" i="12"/>
  <c r="U10" i="12"/>
  <c r="R12" i="12"/>
  <c r="U11" i="12"/>
  <c r="R13" i="12"/>
  <c r="U12" i="12"/>
  <c r="R14" i="12"/>
  <c r="U13" i="12"/>
  <c r="R15" i="12"/>
  <c r="U14" i="12"/>
  <c r="R16" i="12"/>
  <c r="U15" i="12"/>
  <c r="R17" i="12"/>
  <c r="U16" i="12"/>
  <c r="R18" i="12"/>
  <c r="U17" i="12"/>
  <c r="R19" i="12"/>
  <c r="U18" i="12"/>
  <c r="R20" i="12"/>
  <c r="U19" i="12"/>
  <c r="R21" i="12"/>
  <c r="U20" i="12"/>
  <c r="R22" i="12"/>
  <c r="U21" i="12"/>
  <c r="R23" i="12"/>
  <c r="U22" i="12"/>
  <c r="R24" i="12"/>
  <c r="U23" i="12"/>
  <c r="R25" i="12"/>
  <c r="U24" i="12"/>
  <c r="R26" i="12"/>
  <c r="U25" i="12"/>
  <c r="R27" i="12"/>
  <c r="U26" i="12"/>
  <c r="V27" i="12"/>
  <c r="V26" i="12"/>
  <c r="V25" i="12"/>
  <c r="V24" i="12"/>
  <c r="V23" i="12"/>
  <c r="V22" i="12"/>
  <c r="V21" i="12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V5" i="12"/>
  <c r="V4" i="12"/>
  <c r="V3" i="12"/>
  <c r="X3" i="12"/>
  <c r="M3" i="11"/>
  <c r="N3" i="11"/>
  <c r="O3" i="11"/>
  <c r="P3" i="11"/>
  <c r="Q3" i="11"/>
  <c r="R28" i="11"/>
  <c r="U27" i="11"/>
  <c r="R4" i="11"/>
  <c r="U3" i="11"/>
  <c r="R5" i="11"/>
  <c r="U4" i="11"/>
  <c r="R6" i="11"/>
  <c r="U5" i="11"/>
  <c r="R7" i="11"/>
  <c r="U6" i="11"/>
  <c r="R8" i="11"/>
  <c r="U7" i="11"/>
  <c r="R9" i="11"/>
  <c r="U8" i="11"/>
  <c r="R10" i="11"/>
  <c r="U9" i="11"/>
  <c r="R11" i="11"/>
  <c r="U10" i="11"/>
  <c r="R12" i="11"/>
  <c r="U11" i="11"/>
  <c r="R13" i="11"/>
  <c r="U12" i="11"/>
  <c r="R14" i="11"/>
  <c r="U13" i="11"/>
  <c r="R15" i="11"/>
  <c r="U14" i="11"/>
  <c r="R16" i="11"/>
  <c r="U15" i="11"/>
  <c r="R17" i="11"/>
  <c r="U16" i="11"/>
  <c r="R18" i="11"/>
  <c r="U17" i="11"/>
  <c r="R19" i="11"/>
  <c r="U18" i="11"/>
  <c r="R20" i="11"/>
  <c r="U19" i="11"/>
  <c r="R21" i="11"/>
  <c r="U20" i="11"/>
  <c r="R22" i="11"/>
  <c r="U21" i="11"/>
  <c r="R23" i="11"/>
  <c r="U22" i="11"/>
  <c r="R24" i="11"/>
  <c r="U23" i="11"/>
  <c r="R25" i="11"/>
  <c r="U24" i="11"/>
  <c r="R26" i="11"/>
  <c r="U25" i="11"/>
  <c r="R27" i="11"/>
  <c r="U26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X3" i="11"/>
  <c r="M3" i="20"/>
  <c r="N3" i="20"/>
  <c r="O3" i="20"/>
  <c r="P3" i="20"/>
  <c r="Q3" i="20"/>
  <c r="R28" i="20"/>
  <c r="U27" i="20"/>
  <c r="R4" i="20"/>
  <c r="U3" i="20"/>
  <c r="R5" i="20"/>
  <c r="U4" i="20"/>
  <c r="R6" i="20"/>
  <c r="U5" i="20"/>
  <c r="R7" i="20"/>
  <c r="U6" i="20"/>
  <c r="R8" i="20"/>
  <c r="U7" i="20"/>
  <c r="R9" i="20"/>
  <c r="U8" i="20"/>
  <c r="R10" i="20"/>
  <c r="U9" i="20"/>
  <c r="R11" i="20"/>
  <c r="U10" i="20"/>
  <c r="R12" i="20"/>
  <c r="U11" i="20"/>
  <c r="R13" i="20"/>
  <c r="U12" i="20"/>
  <c r="R14" i="20"/>
  <c r="U13" i="20"/>
  <c r="R15" i="20"/>
  <c r="U14" i="20"/>
  <c r="R16" i="20"/>
  <c r="U15" i="20"/>
  <c r="R17" i="20"/>
  <c r="U16" i="20"/>
  <c r="R18" i="20"/>
  <c r="U17" i="20"/>
  <c r="R19" i="20"/>
  <c r="U18" i="20"/>
  <c r="R20" i="20"/>
  <c r="U19" i="20"/>
  <c r="R21" i="20"/>
  <c r="U20" i="20"/>
  <c r="R22" i="20"/>
  <c r="U21" i="20"/>
  <c r="R23" i="20"/>
  <c r="U22" i="20"/>
  <c r="R24" i="20"/>
  <c r="U23" i="20"/>
  <c r="R25" i="20"/>
  <c r="U24" i="20"/>
  <c r="R26" i="20"/>
  <c r="U25" i="20"/>
  <c r="R27" i="20"/>
  <c r="U26" i="20"/>
  <c r="V27" i="20"/>
  <c r="V26" i="20"/>
  <c r="V25" i="20"/>
  <c r="V24" i="20"/>
  <c r="V23" i="20"/>
  <c r="V22" i="20"/>
  <c r="V21" i="20"/>
  <c r="V20" i="20"/>
  <c r="V19" i="20"/>
  <c r="V18" i="20"/>
  <c r="V17" i="20"/>
  <c r="V16" i="20"/>
  <c r="V15" i="20"/>
  <c r="V14" i="20"/>
  <c r="V13" i="20"/>
  <c r="V12" i="20"/>
  <c r="V11" i="20"/>
  <c r="V10" i="20"/>
  <c r="V9" i="20"/>
  <c r="V8" i="20"/>
  <c r="V7" i="20"/>
  <c r="V6" i="20"/>
  <c r="V5" i="20"/>
  <c r="V4" i="20"/>
  <c r="V3" i="20"/>
  <c r="X3" i="20"/>
  <c r="M3" i="9"/>
  <c r="N3" i="9"/>
  <c r="O3" i="9"/>
  <c r="P3" i="9"/>
  <c r="Q3" i="9"/>
  <c r="R28" i="9"/>
  <c r="U27" i="9"/>
  <c r="R4" i="9"/>
  <c r="U3" i="9"/>
  <c r="R5" i="9"/>
  <c r="U4" i="9"/>
  <c r="R6" i="9"/>
  <c r="U5" i="9"/>
  <c r="R7" i="9"/>
  <c r="U6" i="9"/>
  <c r="R8" i="9"/>
  <c r="U7" i="9"/>
  <c r="R9" i="9"/>
  <c r="U8" i="9"/>
  <c r="R10" i="9"/>
  <c r="U9" i="9"/>
  <c r="R11" i="9"/>
  <c r="U10" i="9"/>
  <c r="R12" i="9"/>
  <c r="U11" i="9"/>
  <c r="R13" i="9"/>
  <c r="U12" i="9"/>
  <c r="R14" i="9"/>
  <c r="U13" i="9"/>
  <c r="R15" i="9"/>
  <c r="U14" i="9"/>
  <c r="R16" i="9"/>
  <c r="U15" i="9"/>
  <c r="R17" i="9"/>
  <c r="U16" i="9"/>
  <c r="R18" i="9"/>
  <c r="U17" i="9"/>
  <c r="R19" i="9"/>
  <c r="U18" i="9"/>
  <c r="R20" i="9"/>
  <c r="U19" i="9"/>
  <c r="R21" i="9"/>
  <c r="U20" i="9"/>
  <c r="R22" i="9"/>
  <c r="U21" i="9"/>
  <c r="R23" i="9"/>
  <c r="U22" i="9"/>
  <c r="R24" i="9"/>
  <c r="U23" i="9"/>
  <c r="R25" i="9"/>
  <c r="U24" i="9"/>
  <c r="R26" i="9"/>
  <c r="U25" i="9"/>
  <c r="R27" i="9"/>
  <c r="U26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V5" i="9"/>
  <c r="V4" i="9"/>
  <c r="V3" i="9"/>
  <c r="X3" i="9"/>
  <c r="M3" i="8"/>
  <c r="N3" i="8"/>
  <c r="O3" i="8"/>
  <c r="P3" i="8"/>
  <c r="Q3" i="8"/>
  <c r="R28" i="8"/>
  <c r="U27" i="8"/>
  <c r="R4" i="8"/>
  <c r="U3" i="8"/>
  <c r="R5" i="8"/>
  <c r="U4" i="8"/>
  <c r="R6" i="8"/>
  <c r="U5" i="8"/>
  <c r="R7" i="8"/>
  <c r="U6" i="8"/>
  <c r="R8" i="8"/>
  <c r="U7" i="8"/>
  <c r="R9" i="8"/>
  <c r="U8" i="8"/>
  <c r="R10" i="8"/>
  <c r="U9" i="8"/>
  <c r="R11" i="8"/>
  <c r="U10" i="8"/>
  <c r="R12" i="8"/>
  <c r="U11" i="8"/>
  <c r="R13" i="8"/>
  <c r="U12" i="8"/>
  <c r="R14" i="8"/>
  <c r="U13" i="8"/>
  <c r="R15" i="8"/>
  <c r="U14" i="8"/>
  <c r="R16" i="8"/>
  <c r="U15" i="8"/>
  <c r="R17" i="8"/>
  <c r="U16" i="8"/>
  <c r="R18" i="8"/>
  <c r="U17" i="8"/>
  <c r="R19" i="8"/>
  <c r="U18" i="8"/>
  <c r="R20" i="8"/>
  <c r="U19" i="8"/>
  <c r="R21" i="8"/>
  <c r="U20" i="8"/>
  <c r="R22" i="8"/>
  <c r="U21" i="8"/>
  <c r="R23" i="8"/>
  <c r="U22" i="8"/>
  <c r="R24" i="8"/>
  <c r="U23" i="8"/>
  <c r="R25" i="8"/>
  <c r="U24" i="8"/>
  <c r="R26" i="8"/>
  <c r="U25" i="8"/>
  <c r="R27" i="8"/>
  <c r="U26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X3" i="8"/>
  <c r="M3" i="7"/>
  <c r="N3" i="7"/>
  <c r="O3" i="7"/>
  <c r="P3" i="7"/>
  <c r="Q3" i="7"/>
  <c r="R28" i="7"/>
  <c r="U27" i="7"/>
  <c r="R4" i="7"/>
  <c r="U3" i="7"/>
  <c r="U4" i="7"/>
  <c r="R6" i="7"/>
  <c r="U5" i="7"/>
  <c r="R7" i="7"/>
  <c r="U6" i="7"/>
  <c r="R8" i="7"/>
  <c r="R9" i="7"/>
  <c r="U8" i="7"/>
  <c r="R10" i="7"/>
  <c r="U9" i="7"/>
  <c r="R11" i="7"/>
  <c r="U10" i="7"/>
  <c r="R12" i="7"/>
  <c r="U11" i="7"/>
  <c r="R13" i="7"/>
  <c r="U12" i="7"/>
  <c r="R14" i="7"/>
  <c r="U13" i="7"/>
  <c r="R15" i="7"/>
  <c r="U14" i="7"/>
  <c r="R16" i="7"/>
  <c r="U15" i="7"/>
  <c r="R17" i="7"/>
  <c r="U16" i="7"/>
  <c r="R18" i="7"/>
  <c r="U17" i="7"/>
  <c r="R19" i="7"/>
  <c r="U18" i="7"/>
  <c r="R20" i="7"/>
  <c r="U19" i="7"/>
  <c r="R21" i="7"/>
  <c r="U20" i="7"/>
  <c r="R22" i="7"/>
  <c r="U21" i="7"/>
  <c r="R23" i="7"/>
  <c r="U22" i="7"/>
  <c r="R24" i="7"/>
  <c r="U23" i="7"/>
  <c r="R25" i="7"/>
  <c r="U24" i="7"/>
  <c r="R26" i="7"/>
  <c r="U25" i="7"/>
  <c r="R27" i="7"/>
  <c r="U26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M3" i="6"/>
  <c r="N3" i="6"/>
  <c r="O3" i="6"/>
  <c r="P3" i="6"/>
  <c r="Q3" i="6"/>
  <c r="R28" i="6"/>
  <c r="U27" i="6"/>
  <c r="R4" i="6"/>
  <c r="U3" i="6"/>
  <c r="R5" i="6"/>
  <c r="U4" i="6"/>
  <c r="R6" i="6"/>
  <c r="U5" i="6"/>
  <c r="R7" i="6"/>
  <c r="U6" i="6"/>
  <c r="R8" i="6"/>
  <c r="U7" i="6"/>
  <c r="R9" i="6"/>
  <c r="U8" i="6"/>
  <c r="R10" i="6"/>
  <c r="U9" i="6"/>
  <c r="R11" i="6"/>
  <c r="U10" i="6"/>
  <c r="R12" i="6"/>
  <c r="U11" i="6"/>
  <c r="R13" i="6"/>
  <c r="U12" i="6"/>
  <c r="R14" i="6"/>
  <c r="U13" i="6"/>
  <c r="R15" i="6"/>
  <c r="U14" i="6"/>
  <c r="R16" i="6"/>
  <c r="U15" i="6"/>
  <c r="R17" i="6"/>
  <c r="U16" i="6"/>
  <c r="R18" i="6"/>
  <c r="U17" i="6"/>
  <c r="R19" i="6"/>
  <c r="U18" i="6"/>
  <c r="R20" i="6"/>
  <c r="U19" i="6"/>
  <c r="R21" i="6"/>
  <c r="U20" i="6"/>
  <c r="R22" i="6"/>
  <c r="U21" i="6"/>
  <c r="R23" i="6"/>
  <c r="U22" i="6"/>
  <c r="R24" i="6"/>
  <c r="U23" i="6"/>
  <c r="R25" i="6"/>
  <c r="U24" i="6"/>
  <c r="R26" i="6"/>
  <c r="U25" i="6"/>
  <c r="R27" i="6"/>
  <c r="U26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X3" i="6"/>
  <c r="M3" i="5"/>
  <c r="N3" i="5"/>
  <c r="O3" i="5"/>
  <c r="P3" i="5"/>
  <c r="Q3" i="5"/>
  <c r="R4" i="5"/>
  <c r="U3" i="5"/>
  <c r="R5" i="5"/>
  <c r="U4" i="5"/>
  <c r="R6" i="5"/>
  <c r="U5" i="5"/>
  <c r="R7" i="5"/>
  <c r="U6" i="5"/>
  <c r="R8" i="5"/>
  <c r="U7" i="5"/>
  <c r="R9" i="5"/>
  <c r="U8" i="5"/>
  <c r="R10" i="5"/>
  <c r="U9" i="5"/>
  <c r="R11" i="5"/>
  <c r="U10" i="5"/>
  <c r="R12" i="5"/>
  <c r="U11" i="5"/>
  <c r="R13" i="5"/>
  <c r="U12" i="5"/>
  <c r="R14" i="5"/>
  <c r="U13" i="5"/>
  <c r="R15" i="5"/>
  <c r="U14" i="5"/>
  <c r="R16" i="5"/>
  <c r="U15" i="5"/>
  <c r="R17" i="5"/>
  <c r="U16" i="5"/>
  <c r="R18" i="5"/>
  <c r="U17" i="5"/>
  <c r="R19" i="5"/>
  <c r="U18" i="5"/>
  <c r="R20" i="5"/>
  <c r="U19" i="5"/>
  <c r="R21" i="5"/>
  <c r="U20" i="5"/>
  <c r="R22" i="5"/>
  <c r="U21" i="5"/>
  <c r="R23" i="5"/>
  <c r="U22" i="5"/>
  <c r="R24" i="5"/>
  <c r="U23" i="5"/>
  <c r="R25" i="5"/>
  <c r="U24" i="5"/>
  <c r="R26" i="5"/>
  <c r="U25" i="5"/>
  <c r="R27" i="5"/>
  <c r="U26" i="5"/>
  <c r="R28" i="5"/>
  <c r="U27" i="5"/>
  <c r="V3" i="5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D3" i="2"/>
  <c r="AC99" i="2"/>
  <c r="AC97" i="2"/>
  <c r="AC11" i="2"/>
  <c r="AC27" i="2"/>
  <c r="AC28" i="2"/>
  <c r="AD4" i="2"/>
  <c r="AC31" i="2"/>
  <c r="AC3" i="2"/>
  <c r="AC7" i="2"/>
  <c r="I28" i="24"/>
  <c r="I29" i="24"/>
  <c r="I30" i="24"/>
  <c r="I31" i="24"/>
  <c r="I32" i="24"/>
  <c r="I27" i="24"/>
  <c r="C29" i="21"/>
  <c r="AC35" i="21"/>
  <c r="G29" i="21"/>
  <c r="AD35" i="21"/>
  <c r="K29" i="21"/>
  <c r="AE35" i="21"/>
  <c r="O29" i="21"/>
  <c r="AF35" i="21"/>
  <c r="S29" i="21"/>
  <c r="AG35" i="21"/>
  <c r="W29" i="21"/>
  <c r="AH35" i="21"/>
  <c r="AA29" i="21"/>
  <c r="AI35" i="21"/>
  <c r="AE29" i="21"/>
  <c r="AJ35" i="21"/>
  <c r="AC119" i="2"/>
  <c r="AC115" i="2"/>
  <c r="AC116" i="2"/>
  <c r="AC117" i="2"/>
  <c r="AC118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D119" i="2"/>
  <c r="AC62" i="2"/>
  <c r="AC59" i="2"/>
  <c r="AC60" i="2"/>
  <c r="AC61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D61" i="2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P4" i="19"/>
  <c r="O13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O5" i="19"/>
  <c r="O6" i="19"/>
  <c r="O7" i="19"/>
  <c r="O8" i="19"/>
  <c r="O9" i="19"/>
  <c r="O10" i="19"/>
  <c r="O11" i="19"/>
  <c r="O12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R4" i="19"/>
  <c r="O4" i="19"/>
  <c r="Q4" i="19"/>
  <c r="S4" i="19"/>
  <c r="T4" i="19"/>
  <c r="U4" i="19"/>
  <c r="V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4" i="19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8" i="2"/>
  <c r="AC96" i="2"/>
  <c r="AC95" i="2"/>
  <c r="AC94" i="2"/>
  <c r="AC93" i="2"/>
  <c r="AC92" i="2"/>
  <c r="AC91" i="2"/>
  <c r="AC90" i="2"/>
  <c r="AC89" i="2"/>
  <c r="AC88" i="2"/>
  <c r="AC87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4" i="2"/>
  <c r="AC5" i="2"/>
  <c r="AC6" i="2"/>
  <c r="AC8" i="2"/>
  <c r="AC9" i="2"/>
  <c r="AC10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D7" i="2"/>
  <c r="AD26" i="2"/>
  <c r="AD28" i="2"/>
  <c r="AD116" i="2"/>
  <c r="AD32" i="2"/>
  <c r="AD60" i="2"/>
  <c r="AD117" i="2"/>
  <c r="AD5" i="2"/>
  <c r="AD33" i="2"/>
  <c r="AD118" i="2"/>
  <c r="AD6" i="2"/>
  <c r="AD34" i="2"/>
  <c r="AD62" i="2"/>
  <c r="AD35" i="2"/>
  <c r="AD63" i="2"/>
  <c r="AD120" i="2"/>
  <c r="AD8" i="2"/>
  <c r="AD36" i="2"/>
  <c r="AD64" i="2"/>
  <c r="AD121" i="2"/>
  <c r="AD9" i="2"/>
  <c r="AD37" i="2"/>
  <c r="AD65" i="2"/>
  <c r="AD122" i="2"/>
  <c r="AD10" i="2"/>
  <c r="AD38" i="2"/>
  <c r="AD66" i="2"/>
  <c r="AD123" i="2"/>
  <c r="AD11" i="2"/>
  <c r="AD39" i="2"/>
  <c r="AD67" i="2"/>
  <c r="AD124" i="2"/>
  <c r="AD12" i="2"/>
  <c r="AD40" i="2"/>
  <c r="AD68" i="2"/>
  <c r="AD125" i="2"/>
  <c r="AD13" i="2"/>
  <c r="AD41" i="2"/>
  <c r="AD69" i="2"/>
  <c r="AD126" i="2"/>
  <c r="AD14" i="2"/>
  <c r="AD42" i="2"/>
  <c r="AD70" i="2"/>
  <c r="AD127" i="2"/>
  <c r="AD15" i="2"/>
  <c r="AD43" i="2"/>
  <c r="AD71" i="2"/>
  <c r="AD128" i="2"/>
  <c r="AD16" i="2"/>
  <c r="AD44" i="2"/>
  <c r="AD72" i="2"/>
  <c r="AD129" i="2"/>
  <c r="AD17" i="2"/>
  <c r="AD45" i="2"/>
  <c r="AD73" i="2"/>
  <c r="AD130" i="2"/>
  <c r="AD18" i="2"/>
  <c r="AD46" i="2"/>
  <c r="AD74" i="2"/>
  <c r="AD131" i="2"/>
  <c r="AD19" i="2"/>
  <c r="AD47" i="2"/>
  <c r="AD75" i="2"/>
  <c r="AD132" i="2"/>
  <c r="AD20" i="2"/>
  <c r="AD48" i="2"/>
  <c r="AD76" i="2"/>
  <c r="AD133" i="2"/>
  <c r="AD21" i="2"/>
  <c r="AD49" i="2"/>
  <c r="AD77" i="2"/>
  <c r="AD134" i="2"/>
  <c r="AD22" i="2"/>
  <c r="AD50" i="2"/>
  <c r="AD78" i="2"/>
  <c r="AD135" i="2"/>
  <c r="AD23" i="2"/>
  <c r="AD51" i="2"/>
  <c r="AD79" i="2"/>
  <c r="AD136" i="2"/>
  <c r="AD24" i="2"/>
  <c r="AD52" i="2"/>
  <c r="AD80" i="2"/>
  <c r="AD137" i="2"/>
  <c r="AD25" i="2"/>
  <c r="AD53" i="2"/>
  <c r="AD81" i="2"/>
  <c r="AD138" i="2"/>
  <c r="AD54" i="2"/>
  <c r="AD82" i="2"/>
  <c r="AD139" i="2"/>
  <c r="AD27" i="2"/>
  <c r="AD55" i="2"/>
  <c r="AD83" i="2"/>
  <c r="AD115" i="2"/>
  <c r="AD31" i="2"/>
  <c r="AD59" i="2"/>
  <c r="AC112" i="2"/>
  <c r="AD87" i="2"/>
  <c r="AD88" i="2"/>
  <c r="AD89" i="2"/>
  <c r="AD90" i="2"/>
  <c r="AD111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84" i="2"/>
  <c r="AD140" i="2"/>
  <c r="AD112" i="2"/>
  <c r="AD56" i="2"/>
  <c r="X3" i="5"/>
  <c r="X3" i="7"/>
</calcChain>
</file>

<file path=xl/sharedStrings.xml><?xml version="1.0" encoding="utf-8"?>
<sst xmlns="http://schemas.openxmlformats.org/spreadsheetml/2006/main" count="3130" uniqueCount="123">
  <si>
    <t>北米</t>
    <rPh sb="0" eb="2">
      <t>ホクベイ</t>
    </rPh>
    <phoneticPr fontId="2"/>
  </si>
  <si>
    <t>グルメ</t>
    <phoneticPr fontId="2"/>
  </si>
  <si>
    <t>風景</t>
    <rPh sb="0" eb="2">
      <t>フウケイ</t>
    </rPh>
    <phoneticPr fontId="2"/>
  </si>
  <si>
    <t>幾何平均</t>
    <rPh sb="0" eb="2">
      <t>キカ</t>
    </rPh>
    <rPh sb="2" eb="4">
      <t>ヘイキン</t>
    </rPh>
    <phoneticPr fontId="2"/>
  </si>
  <si>
    <t>重み</t>
    <rPh sb="0" eb="1">
      <t>オモ</t>
    </rPh>
    <phoneticPr fontId="2"/>
  </si>
  <si>
    <t>オセアニア</t>
    <phoneticPr fontId="2"/>
  </si>
  <si>
    <t>欧州</t>
    <rPh sb="0" eb="2">
      <t>オウシュウ</t>
    </rPh>
    <phoneticPr fontId="2"/>
  </si>
  <si>
    <t>中国</t>
    <rPh sb="0" eb="2">
      <t>チュウゴク</t>
    </rPh>
    <phoneticPr fontId="2"/>
  </si>
  <si>
    <t>韓国</t>
    <rPh sb="0" eb="2">
      <t>カンコク</t>
    </rPh>
    <phoneticPr fontId="2"/>
  </si>
  <si>
    <t>ギオンコーナー</t>
  </si>
  <si>
    <t>重要度</t>
    <rPh sb="0" eb="3">
      <t>ジュウヨウド</t>
    </rPh>
    <phoneticPr fontId="2"/>
  </si>
  <si>
    <t>グルメ</t>
  </si>
  <si>
    <t>グルメ</t>
    <phoneticPr fontId="2"/>
  </si>
  <si>
    <t>kaimono</t>
    <phoneticPr fontId="2"/>
  </si>
  <si>
    <t>huukei</t>
    <phoneticPr fontId="2"/>
  </si>
  <si>
    <t>買い物</t>
    <rPh sb="0" eb="1">
      <t>カ</t>
    </rPh>
    <rPh sb="2" eb="3">
      <t>モノ</t>
    </rPh>
    <phoneticPr fontId="1"/>
  </si>
  <si>
    <t>風景</t>
    <rPh sb="0" eb="2">
      <t>フウケイ</t>
    </rPh>
    <phoneticPr fontId="1"/>
  </si>
  <si>
    <t>総合魅力度</t>
    <rPh sb="0" eb="2">
      <t>ソウゴウ</t>
    </rPh>
    <rPh sb="2" eb="4">
      <t>ミリョク</t>
    </rPh>
    <rPh sb="4" eb="5">
      <t>ド</t>
    </rPh>
    <phoneticPr fontId="1"/>
  </si>
  <si>
    <t>重要度</t>
    <rPh sb="0" eb="3">
      <t>ジュウヨウド</t>
    </rPh>
    <phoneticPr fontId="1"/>
  </si>
  <si>
    <t>清水寺</t>
  </si>
  <si>
    <t>二条城</t>
  </si>
  <si>
    <t xml:space="preserve">金閣寺 </t>
  </si>
  <si>
    <t xml:space="preserve">ギオンコーナー </t>
  </si>
  <si>
    <t xml:space="preserve">祇園 </t>
  </si>
  <si>
    <t xml:space="preserve">八坂神社 </t>
  </si>
  <si>
    <t xml:space="preserve">京都御所 </t>
  </si>
  <si>
    <t xml:space="preserve">銀閣寺 </t>
  </si>
  <si>
    <t xml:space="preserve">錦市場 </t>
  </si>
  <si>
    <t xml:space="preserve">京都タワー </t>
  </si>
  <si>
    <t xml:space="preserve">京都駅 </t>
  </si>
  <si>
    <t xml:space="preserve">龍安寺 </t>
  </si>
  <si>
    <t xml:space="preserve">東寺 </t>
  </si>
  <si>
    <t xml:space="preserve">高台寺 </t>
  </si>
  <si>
    <t>南禅寺</t>
  </si>
  <si>
    <t xml:space="preserve">東福寺 </t>
  </si>
  <si>
    <t xml:space="preserve">平安神宮 </t>
  </si>
  <si>
    <t>嵐山モンキーパーク</t>
  </si>
  <si>
    <t xml:space="preserve">東山 </t>
  </si>
  <si>
    <t xml:space="preserve">河原町 </t>
  </si>
  <si>
    <t xml:space="preserve">三十三間堂 </t>
  </si>
  <si>
    <t>下鴨神社</t>
  </si>
  <si>
    <t>伏見</t>
  </si>
  <si>
    <t>嵐山</t>
  </si>
  <si>
    <t>伏見稲荷</t>
  </si>
  <si>
    <t>金閣寺</t>
  </si>
  <si>
    <t>祇園</t>
  </si>
  <si>
    <t>八坂神社</t>
  </si>
  <si>
    <t>京都御所</t>
  </si>
  <si>
    <t>銀閣寺</t>
  </si>
  <si>
    <t>錦市場</t>
  </si>
  <si>
    <t>京都タワー</t>
  </si>
  <si>
    <t>京都駅</t>
  </si>
  <si>
    <t>龍安寺</t>
  </si>
  <si>
    <t>東寺</t>
  </si>
  <si>
    <t>高台寺</t>
  </si>
  <si>
    <t>東福寺</t>
  </si>
  <si>
    <t>平安神宮</t>
  </si>
  <si>
    <t>東山</t>
  </si>
  <si>
    <t>河原町</t>
  </si>
  <si>
    <t>三十三間堂</t>
  </si>
  <si>
    <t>買い物</t>
    <rPh sb="0" eb="1">
      <t>カイモノ</t>
    </rPh>
    <phoneticPr fontId="2"/>
  </si>
  <si>
    <t>AHP結果</t>
    <rPh sb="3" eb="5">
      <t>ケッカ</t>
    </rPh>
    <phoneticPr fontId="2"/>
  </si>
  <si>
    <t>全体</t>
    <rPh sb="0" eb="2">
      <t>ゼンタイ</t>
    </rPh>
    <phoneticPr fontId="2"/>
  </si>
  <si>
    <t>中国</t>
  </si>
  <si>
    <t>中国</t>
    <rPh sb="0" eb="2">
      <t>チュウ</t>
    </rPh>
    <phoneticPr fontId="2"/>
  </si>
  <si>
    <t>台湾</t>
    <rPh sb="0" eb="2">
      <t xml:space="preserve">タイワン </t>
    </rPh>
    <phoneticPr fontId="2"/>
  </si>
  <si>
    <t>香港</t>
    <rPh sb="0" eb="2">
      <t xml:space="preserve">ホンコン </t>
    </rPh>
    <phoneticPr fontId="2"/>
  </si>
  <si>
    <t>東南アジア</t>
    <rPh sb="0" eb="2">
      <t xml:space="preserve">トウナンアジア </t>
    </rPh>
    <phoneticPr fontId="2"/>
  </si>
  <si>
    <t>数値データ</t>
    <rPh sb="0" eb="2">
      <t>スウ</t>
    </rPh>
    <phoneticPr fontId="2"/>
  </si>
  <si>
    <t>順位データ</t>
    <rPh sb="0" eb="2">
      <t>ジュn</t>
    </rPh>
    <phoneticPr fontId="2"/>
  </si>
  <si>
    <t>京都府統計</t>
    <rPh sb="0" eb="5">
      <t>キョウ</t>
    </rPh>
    <phoneticPr fontId="2"/>
  </si>
  <si>
    <t>東南アジア</t>
    <rPh sb="0" eb="2">
      <t>トウナn</t>
    </rPh>
    <phoneticPr fontId="2"/>
  </si>
  <si>
    <t>相関係数</t>
    <rPh sb="0" eb="4">
      <t>ソウカンケイスウ</t>
    </rPh>
    <phoneticPr fontId="2"/>
  </si>
  <si>
    <t>AHP結果</t>
  </si>
  <si>
    <t>京都府統計</t>
  </si>
  <si>
    <t xml:space="preserve">ギオンコーナー </t>
    <phoneticPr fontId="2"/>
  </si>
  <si>
    <t>韓国</t>
  </si>
  <si>
    <t>買い物</t>
  </si>
  <si>
    <t>風景</t>
  </si>
  <si>
    <t>台湾</t>
  </si>
  <si>
    <t>東南アジア</t>
  </si>
  <si>
    <t>オセアニア</t>
  </si>
  <si>
    <t>中国人にとっての各評価基準の重要度</t>
    <rPh sb="0" eb="3">
      <t xml:space="preserve">チュウゴクジン </t>
    </rPh>
    <rPh sb="8" eb="13">
      <t xml:space="preserve">カクヒョウカキジュン </t>
    </rPh>
    <rPh sb="14" eb="17">
      <t>ジュウヨウ</t>
    </rPh>
    <phoneticPr fontId="2"/>
  </si>
  <si>
    <t>旅館</t>
  </si>
  <si>
    <t>歴史伝統</t>
  </si>
  <si>
    <t>旅館</t>
    <phoneticPr fontId="2"/>
  </si>
  <si>
    <t>買い物</t>
    <phoneticPr fontId="2"/>
  </si>
  <si>
    <t>歴史伝統</t>
    <phoneticPr fontId="2"/>
  </si>
  <si>
    <t>風景</t>
    <phoneticPr fontId="2"/>
  </si>
  <si>
    <t>旅館</t>
    <rPh sb="0" eb="2">
      <t xml:space="preserve">リョカン </t>
    </rPh>
    <phoneticPr fontId="2"/>
  </si>
  <si>
    <t>風景</t>
    <rPh sb="0" eb="1">
      <t>フウケイ</t>
    </rPh>
    <phoneticPr fontId="2"/>
  </si>
  <si>
    <t>歴史伝統</t>
    <rPh sb="0" eb="2">
      <t>レキセィ</t>
    </rPh>
    <rPh sb="2" eb="4">
      <t>デントウ</t>
    </rPh>
    <phoneticPr fontId="2"/>
  </si>
  <si>
    <t>1/7</t>
  </si>
  <si>
    <t>1/9</t>
  </si>
  <si>
    <t>1/5</t>
  </si>
  <si>
    <t>1/3</t>
  </si>
  <si>
    <t>歴史伝統</t>
    <rPh sb="0" eb="4">
      <t>レキセィ</t>
    </rPh>
    <phoneticPr fontId="2"/>
  </si>
  <si>
    <t>グルメ</t>
    <phoneticPr fontId="1"/>
  </si>
  <si>
    <t>歴史伝統</t>
    <rPh sb="0" eb="4">
      <t>レキセィ</t>
    </rPh>
    <phoneticPr fontId="1"/>
  </si>
  <si>
    <t>北米</t>
  </si>
  <si>
    <t>北米</t>
    <phoneticPr fontId="2"/>
  </si>
  <si>
    <t>北米人にとっての各評価基準の重要度</t>
    <rPh sb="8" eb="13">
      <t xml:space="preserve">カクヒョウカキジュン </t>
    </rPh>
    <rPh sb="14" eb="17">
      <t>ジュウヨウ</t>
    </rPh>
    <phoneticPr fontId="2"/>
  </si>
  <si>
    <t>オセアニア人にとっての各評価基準の重要度</t>
    <rPh sb="11" eb="16">
      <t xml:space="preserve">カクヒョウカキジュン </t>
    </rPh>
    <rPh sb="17" eb="20">
      <t>ジュウヨウ</t>
    </rPh>
    <phoneticPr fontId="2"/>
  </si>
  <si>
    <t>欧州</t>
  </si>
  <si>
    <t>欧州</t>
    <phoneticPr fontId="2"/>
  </si>
  <si>
    <t>欧州人にとっての各評価基準の重要度</t>
    <rPh sb="8" eb="13">
      <t xml:space="preserve">カクヒョウカキジュン </t>
    </rPh>
    <rPh sb="14" eb="17">
      <t>ジュウヨウ</t>
    </rPh>
    <phoneticPr fontId="2"/>
  </si>
  <si>
    <t>台湾</t>
    <phoneticPr fontId="2"/>
  </si>
  <si>
    <t>台湾人にとっての各評価基準の重要度</t>
    <rPh sb="8" eb="13">
      <t xml:space="preserve">カクヒョウカキジュン </t>
    </rPh>
    <rPh sb="14" eb="17">
      <t>ジュウヨウ</t>
    </rPh>
    <phoneticPr fontId="2"/>
  </si>
  <si>
    <t>韓国</t>
    <phoneticPr fontId="2"/>
  </si>
  <si>
    <t>韓国人にとっての各評価基準の重要度</t>
    <rPh sb="8" eb="13">
      <t xml:space="preserve">カクヒョウカキジュン </t>
    </rPh>
    <rPh sb="14" eb="17">
      <t>ジュウヨウ</t>
    </rPh>
    <phoneticPr fontId="2"/>
  </si>
  <si>
    <t>東南アジア</t>
    <phoneticPr fontId="2"/>
  </si>
  <si>
    <t>東南アジア人にとっての各評価基準の重要度</t>
    <rPh sb="11" eb="16">
      <t xml:space="preserve">カクヒョウカキジュン </t>
    </rPh>
    <rPh sb="17" eb="20">
      <t>ジュウヨウ</t>
    </rPh>
    <phoneticPr fontId="2"/>
  </si>
  <si>
    <t>香港</t>
    <rPh sb="0" eb="2">
      <t>ホンコn</t>
    </rPh>
    <phoneticPr fontId="2"/>
  </si>
  <si>
    <t>香港人にとっての各評価基準の重要度</t>
    <rPh sb="0" eb="2">
      <t>ホンコn</t>
    </rPh>
    <rPh sb="8" eb="13">
      <t xml:space="preserve">カクヒョウカキジュン </t>
    </rPh>
    <rPh sb="14" eb="17">
      <t>ジュウヨウ</t>
    </rPh>
    <phoneticPr fontId="2"/>
  </si>
  <si>
    <t>場所定義</t>
    <rPh sb="0" eb="2">
      <t>バセィオ</t>
    </rPh>
    <rPh sb="2" eb="4">
      <t>テイギ</t>
    </rPh>
    <phoneticPr fontId="2"/>
  </si>
  <si>
    <t>嵐山</t>
    <rPh sb="0" eb="2">
      <t>アラセィ</t>
    </rPh>
    <phoneticPr fontId="2"/>
  </si>
  <si>
    <t>竹林の小径</t>
    <rPh sb="0" eb="2">
      <t xml:space="preserve">チクリンノ </t>
    </rPh>
    <rPh sb="3" eb="5">
      <t>コミティ</t>
    </rPh>
    <phoneticPr fontId="2"/>
  </si>
  <si>
    <t>祇園</t>
    <rPh sb="0" eb="2">
      <t xml:space="preserve">ギオン </t>
    </rPh>
    <phoneticPr fontId="2"/>
  </si>
  <si>
    <t>祇園四条駅</t>
    <rPh sb="0" eb="5">
      <t>ギオンス</t>
    </rPh>
    <phoneticPr fontId="2"/>
  </si>
  <si>
    <t>伏見</t>
    <rPh sb="0" eb="2">
      <t>フシミ</t>
    </rPh>
    <phoneticPr fontId="2"/>
  </si>
  <si>
    <t>伏見駅</t>
    <rPh sb="0" eb="3">
      <t>フシミ</t>
    </rPh>
    <phoneticPr fontId="2"/>
  </si>
  <si>
    <t>東山</t>
    <rPh sb="0" eb="2">
      <t>ヒガセィ</t>
    </rPh>
    <phoneticPr fontId="2"/>
  </si>
  <si>
    <t>東山駅</t>
    <rPh sb="0" eb="3">
      <t>ヒガセィ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</si>
</sst>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"/>
    <numFmt numFmtId="177" formatCode="0_);[Red]\(0\)"/>
    <numFmt numFmtId="178" formatCode="0.000000_);[Red]\(0.000000\)"/>
    <numFmt numFmtId="179" formatCode="0.00000000_);[Red]\(0.00000000\)"/>
    <numFmt numFmtId="180" formatCode="0.0000000"/>
    <numFmt numFmtId="181" formatCode="0.00000000"/>
    <numFmt numFmtId="182" formatCode="0.00000"/>
  </numFmts>
  <fonts count="17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b/>
      <sz val="9"/>
      <color rgb="FFFFFFFF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26"/>
      <color theme="1"/>
      <name val="游ゴシック"/>
      <family val="3"/>
      <charset val="128"/>
      <scheme val="minor"/>
    </font>
    <font>
      <sz val="11"/>
      <color theme="1" tint="0.249977111117893"/>
      <name val="游ゴシック"/>
      <family val="3"/>
      <charset val="128"/>
      <scheme val="minor"/>
    </font>
    <font>
      <sz val="22"/>
      <color theme="6" tint="-0.499984740745262"/>
      <name val="ＭＳ Ｐゴシック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7B5C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theme="9"/>
      </patternFill>
    </fill>
    <fill>
      <patternFill patternType="solid">
        <fgColor rgb="FFF7B5CD"/>
        <bgColor theme="6"/>
      </patternFill>
    </fill>
    <fill>
      <patternFill patternType="solid">
        <fgColor rgb="FFFEDEFF"/>
        <bgColor indexed="64"/>
      </patternFill>
    </fill>
    <fill>
      <patternFill patternType="solid">
        <fgColor rgb="FFF7B5CD"/>
        <bgColor rgb="FFA5A5A5"/>
      </patternFill>
    </fill>
    <fill>
      <patternFill patternType="solid">
        <fgColor rgb="FFFEDEFF"/>
        <bgColor rgb="FFEDEDED"/>
      </patternFill>
    </fill>
    <fill>
      <patternFill patternType="solid">
        <fgColor rgb="FFFEDE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/>
      </patternFill>
    </fill>
    <fill>
      <patternFill patternType="solid">
        <fgColor theme="5" tint="0.39997558519241921"/>
        <bgColor theme="5"/>
      </patternFill>
    </fill>
    <fill>
      <patternFill patternType="solid">
        <fgColor theme="7" tint="0.39997558519241921"/>
        <bgColor theme="7"/>
      </patternFill>
    </fill>
    <fill>
      <patternFill patternType="solid">
        <fgColor theme="9" tint="0.39997558519241921"/>
        <bgColor theme="9"/>
      </patternFill>
    </fill>
    <fill>
      <patternFill patternType="solid">
        <fgColor theme="0"/>
        <bgColor indexed="64"/>
      </patternFill>
    </fill>
    <fill>
      <patternFill patternType="solid">
        <fgColor rgb="FFE2F8DA"/>
        <bgColor indexed="64"/>
      </patternFill>
    </fill>
  </fills>
  <borders count="7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 style="medium">
        <color rgb="FFA6A6A6"/>
      </left>
      <right style="medium">
        <color rgb="FFA6A6A6"/>
      </right>
      <top/>
      <bottom/>
      <diagonal/>
    </border>
    <border>
      <left style="medium">
        <color rgb="FFA6A6A6"/>
      </left>
      <right style="medium">
        <color rgb="FFA6A6A6"/>
      </right>
      <top style="thin">
        <color rgb="FFC9C9C9"/>
      </top>
      <bottom/>
      <diagonal/>
    </border>
    <border>
      <left style="medium">
        <color rgb="FFA6A6A6"/>
      </left>
      <right style="medium">
        <color rgb="FFA6A6A6"/>
      </right>
      <top style="thin">
        <color rgb="FFC9C9C9"/>
      </top>
      <bottom style="medium">
        <color rgb="FFA6A6A6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rgb="FFC9C9C9"/>
      </top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rgb="FFC9C9C9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/>
      <right style="thin">
        <color theme="1" tint="0.14999847407452621"/>
      </right>
      <top/>
      <bottom/>
      <diagonal/>
    </border>
    <border>
      <left/>
      <right/>
      <top/>
      <bottom style="thin">
        <color theme="1" tint="0.14999847407452621"/>
      </bottom>
      <diagonal/>
    </border>
    <border>
      <left/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/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rgb="FFC9C9C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rgb="FFC9C9C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hair">
        <color theme="1" tint="0.34998626667073579"/>
      </left>
      <right/>
      <top style="thin">
        <color theme="1" tint="0.14999847407452621"/>
      </top>
      <bottom style="thin">
        <color theme="1" tint="0.14999847407452621"/>
      </bottom>
      <diagonal/>
    </border>
    <border>
      <left style="hair">
        <color theme="1" tint="0.34998626667073579"/>
      </left>
      <right/>
      <top/>
      <bottom style="thin">
        <color theme="1" tint="0.14999847407452621"/>
      </bottom>
      <diagonal/>
    </border>
    <border>
      <left style="hair">
        <color theme="1" tint="0.34998626667073579"/>
      </left>
      <right style="hair">
        <color theme="1" tint="0.34998626667073579"/>
      </right>
      <top style="thin">
        <color theme="1" tint="0.14999847407452621"/>
      </top>
      <bottom style="thin">
        <color theme="1" tint="0.14999847407452621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/>
      <top/>
      <bottom/>
      <diagonal/>
    </border>
    <border>
      <left style="thin">
        <color indexed="64"/>
      </left>
      <right style="thin">
        <color theme="6" tint="-0.499984740745262"/>
      </right>
      <top style="thin">
        <color indexed="64"/>
      </top>
      <bottom/>
      <diagonal/>
    </border>
    <border>
      <left style="thin">
        <color theme="6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6" tint="-0.499984740745262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indexed="64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176" fontId="0" fillId="0" borderId="6" xfId="0" applyNumberFormat="1" applyBorder="1" applyAlignment="1">
      <alignment horizontal="center" vertical="center"/>
    </xf>
    <xf numFmtId="12" fontId="0" fillId="8" borderId="10" xfId="0" applyNumberFormat="1" applyFill="1" applyBorder="1" applyAlignment="1">
      <alignment horizontal="center" vertical="center"/>
    </xf>
    <xf numFmtId="12" fontId="0" fillId="0" borderId="10" xfId="0" applyNumberFormat="1" applyBorder="1" applyAlignment="1">
      <alignment horizontal="center" vertical="center"/>
    </xf>
    <xf numFmtId="12" fontId="0" fillId="8" borderId="11" xfId="0" applyNumberFormat="1" applyFill="1" applyBorder="1" applyAlignment="1">
      <alignment horizontal="center" vertical="center"/>
    </xf>
    <xf numFmtId="12" fontId="0" fillId="8" borderId="7" xfId="0" applyNumberFormat="1" applyFill="1" applyBorder="1" applyAlignment="1">
      <alignment horizontal="center" vertical="center"/>
    </xf>
    <xf numFmtId="12" fontId="0" fillId="0" borderId="7" xfId="0" applyNumberFormat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2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2" fontId="0" fillId="0" borderId="12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12" fontId="0" fillId="7" borderId="12" xfId="0" applyNumberFormat="1" applyFill="1" applyBorder="1" applyAlignment="1">
      <alignment horizontal="center" vertical="center"/>
    </xf>
    <xf numFmtId="12" fontId="0" fillId="7" borderId="12" xfId="0" applyNumberFormat="1" applyFill="1" applyBorder="1">
      <alignment vertical="center"/>
    </xf>
    <xf numFmtId="0" fontId="0" fillId="7" borderId="4" xfId="0" applyFill="1" applyBorder="1" applyAlignment="1">
      <alignment horizontal="center" vertical="center"/>
    </xf>
    <xf numFmtId="12" fontId="0" fillId="7" borderId="13" xfId="0" applyNumberForma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12" fontId="0" fillId="12" borderId="15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2" fontId="0" fillId="0" borderId="15" xfId="0" applyNumberFormat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12" fontId="0" fillId="12" borderId="18" xfId="0" applyNumberForma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5" fillId="13" borderId="21" xfId="0" applyFont="1" applyFill="1" applyBorder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12" fontId="0" fillId="14" borderId="21" xfId="0" applyNumberFormat="1" applyFill="1" applyBorder="1">
      <alignment vertical="center"/>
    </xf>
    <xf numFmtId="0" fontId="0" fillId="0" borderId="20" xfId="0" applyBorder="1" applyAlignment="1">
      <alignment horizontal="center" vertical="center"/>
    </xf>
    <xf numFmtId="12" fontId="0" fillId="0" borderId="21" xfId="0" applyNumberFormat="1" applyBorder="1" applyAlignment="1">
      <alignment horizontal="center" vertical="center"/>
    </xf>
    <xf numFmtId="12" fontId="0" fillId="14" borderId="21" xfId="0" applyNumberFormat="1" applyFill="1" applyBorder="1" applyAlignment="1">
      <alignment horizontal="center" vertical="center"/>
    </xf>
    <xf numFmtId="12" fontId="0" fillId="0" borderId="21" xfId="0" applyNumberFormat="1" applyBorder="1">
      <alignment vertical="center"/>
    </xf>
    <xf numFmtId="12" fontId="0" fillId="14" borderId="22" xfId="0" applyNumberFormat="1" applyFill="1" applyBorder="1" applyAlignment="1">
      <alignment horizontal="center" vertical="center"/>
    </xf>
    <xf numFmtId="12" fontId="0" fillId="0" borderId="22" xfId="0" applyNumberFormat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15" borderId="0" xfId="0" applyFill="1">
      <alignment vertical="center"/>
    </xf>
    <xf numFmtId="0" fontId="4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0" fillId="19" borderId="20" xfId="0" applyFont="1" applyFill="1" applyBorder="1" applyAlignment="1">
      <alignment horizontal="center" vertical="center"/>
    </xf>
    <xf numFmtId="0" fontId="6" fillId="20" borderId="0" xfId="0" applyFont="1" applyFill="1" applyBorder="1" applyAlignment="1">
      <alignment horizontal="center" vertical="center"/>
    </xf>
    <xf numFmtId="0" fontId="0" fillId="21" borderId="0" xfId="0" applyFill="1">
      <alignment vertical="center"/>
    </xf>
    <xf numFmtId="0" fontId="8" fillId="2" borderId="0" xfId="0" applyFont="1" applyFill="1">
      <alignment vertical="center"/>
    </xf>
    <xf numFmtId="0" fontId="8" fillId="4" borderId="0" xfId="0" applyFont="1" applyFill="1">
      <alignment vertical="center"/>
    </xf>
    <xf numFmtId="176" fontId="8" fillId="16" borderId="0" xfId="0" applyNumberFormat="1" applyFont="1" applyFill="1" applyBorder="1">
      <alignment vertical="center"/>
    </xf>
    <xf numFmtId="0" fontId="8" fillId="4" borderId="0" xfId="0" applyFont="1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177" fontId="9" fillId="0" borderId="26" xfId="0" applyNumberFormat="1" applyFont="1" applyBorder="1" applyAlignment="1">
      <alignment horizontal="center" vertical="center"/>
    </xf>
    <xf numFmtId="0" fontId="11" fillId="22" borderId="27" xfId="0" applyFont="1" applyFill="1" applyBorder="1" applyAlignment="1">
      <alignment horizontal="center" vertical="center"/>
    </xf>
    <xf numFmtId="0" fontId="11" fillId="22" borderId="28" xfId="0" applyFont="1" applyFill="1" applyBorder="1" applyAlignment="1">
      <alignment horizontal="center" vertical="center"/>
    </xf>
    <xf numFmtId="177" fontId="12" fillId="23" borderId="29" xfId="0" applyNumberFormat="1" applyFont="1" applyFill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23" borderId="30" xfId="0" applyNumberFormat="1" applyFont="1" applyFill="1" applyBorder="1" applyAlignment="1">
      <alignment horizontal="center" vertical="center"/>
    </xf>
    <xf numFmtId="177" fontId="12" fillId="23" borderId="31" xfId="0" applyNumberFormat="1" applyFont="1" applyFill="1" applyBorder="1" applyAlignment="1">
      <alignment horizontal="center" vertical="center"/>
    </xf>
    <xf numFmtId="179" fontId="0" fillId="21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179" fontId="6" fillId="20" borderId="0" xfId="0" applyNumberFormat="1" applyFont="1" applyFill="1" applyBorder="1" applyAlignment="1">
      <alignment horizontal="center" vertical="center"/>
    </xf>
    <xf numFmtId="179" fontId="5" fillId="9" borderId="0" xfId="0" applyNumberFormat="1" applyFont="1" applyFill="1" applyBorder="1" applyAlignment="1">
      <alignment horizontal="center" vertical="center"/>
    </xf>
    <xf numFmtId="179" fontId="5" fillId="10" borderId="0" xfId="0" applyNumberFormat="1" applyFont="1" applyFill="1" applyBorder="1" applyAlignment="1">
      <alignment horizontal="center" vertical="center"/>
    </xf>
    <xf numFmtId="179" fontId="5" fillId="11" borderId="0" xfId="0" applyNumberFormat="1" applyFont="1" applyFill="1" applyBorder="1" applyAlignment="1">
      <alignment horizontal="center" vertical="center"/>
    </xf>
    <xf numFmtId="179" fontId="5" fillId="13" borderId="0" xfId="0" applyNumberFormat="1" applyFont="1" applyFill="1" applyBorder="1" applyAlignment="1">
      <alignment horizontal="center" vertical="center"/>
    </xf>
    <xf numFmtId="179" fontId="0" fillId="17" borderId="0" xfId="0" applyNumberFormat="1" applyFill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0" fontId="0" fillId="25" borderId="0" xfId="0" applyFill="1">
      <alignment vertical="center"/>
    </xf>
    <xf numFmtId="177" fontId="12" fillId="25" borderId="34" xfId="0" applyNumberFormat="1" applyFont="1" applyFill="1" applyBorder="1" applyAlignment="1">
      <alignment horizontal="center" vertical="center"/>
    </xf>
    <xf numFmtId="177" fontId="12" fillId="25" borderId="35" xfId="0" applyNumberFormat="1" applyFont="1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181" fontId="8" fillId="16" borderId="0" xfId="0" applyNumberFormat="1" applyFont="1" applyFill="1" applyBorder="1">
      <alignment vertical="center"/>
    </xf>
    <xf numFmtId="181" fontId="8" fillId="0" borderId="0" xfId="0" applyNumberFormat="1" applyFont="1" applyBorder="1">
      <alignment vertical="center"/>
    </xf>
    <xf numFmtId="177" fontId="12" fillId="25" borderId="42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32" xfId="0" applyFont="1" applyBorder="1">
      <alignment vertical="center"/>
    </xf>
    <xf numFmtId="0" fontId="3" fillId="25" borderId="43" xfId="0" applyFont="1" applyFill="1" applyBorder="1" applyAlignment="1">
      <alignment horizontal="center" vertical="center"/>
    </xf>
    <xf numFmtId="0" fontId="3" fillId="25" borderId="44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78" fontId="7" fillId="0" borderId="0" xfId="0" applyNumberFormat="1" applyFont="1" applyBorder="1" applyAlignment="1">
      <alignment vertical="center"/>
    </xf>
    <xf numFmtId="178" fontId="7" fillId="0" borderId="39" xfId="0" applyNumberFormat="1" applyFont="1" applyBorder="1" applyAlignment="1">
      <alignment vertical="center"/>
    </xf>
    <xf numFmtId="178" fontId="7" fillId="0" borderId="40" xfId="0" applyNumberFormat="1" applyFont="1" applyBorder="1" applyAlignment="1">
      <alignment vertical="center"/>
    </xf>
    <xf numFmtId="178" fontId="7" fillId="0" borderId="41" xfId="0" applyNumberFormat="1" applyFont="1" applyBorder="1" applyAlignment="1">
      <alignment vertical="center"/>
    </xf>
    <xf numFmtId="10" fontId="7" fillId="0" borderId="0" xfId="0" applyNumberFormat="1" applyFont="1" applyAlignment="1">
      <alignment vertical="center"/>
    </xf>
    <xf numFmtId="177" fontId="7" fillId="0" borderId="0" xfId="0" applyNumberFormat="1" applyFont="1" applyBorder="1" applyAlignment="1">
      <alignment vertical="center"/>
    </xf>
    <xf numFmtId="177" fontId="7" fillId="0" borderId="39" xfId="0" applyNumberFormat="1" applyFont="1" applyBorder="1" applyAlignment="1">
      <alignment vertical="center"/>
    </xf>
    <xf numFmtId="177" fontId="7" fillId="0" borderId="40" xfId="0" applyNumberFormat="1" applyFont="1" applyBorder="1" applyAlignment="1">
      <alignment vertical="center"/>
    </xf>
    <xf numFmtId="177" fontId="7" fillId="0" borderId="41" xfId="0" applyNumberFormat="1" applyFont="1" applyBorder="1" applyAlignment="1">
      <alignment vertical="center"/>
    </xf>
    <xf numFmtId="180" fontId="0" fillId="4" borderId="1" xfId="0" applyNumberFormat="1" applyFill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0" fillId="18" borderId="0" xfId="0" applyFill="1">
      <alignment vertical="center"/>
    </xf>
    <xf numFmtId="0" fontId="8" fillId="16" borderId="0" xfId="0" applyFon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2" fontId="15" fillId="4" borderId="47" xfId="0" applyNumberFormat="1" applyFont="1" applyFill="1" applyBorder="1" applyAlignment="1">
      <alignment horizontal="center" vertical="center"/>
    </xf>
    <xf numFmtId="2" fontId="15" fillId="4" borderId="47" xfId="0" applyNumberFormat="1" applyFont="1" applyFill="1" applyBorder="1" applyAlignment="1">
      <alignment horizontal="center" vertical="center"/>
    </xf>
    <xf numFmtId="12" fontId="15" fillId="3" borderId="47" xfId="0" applyNumberFormat="1" applyFont="1" applyFill="1" applyBorder="1" applyAlignment="1">
      <alignment horizontal="center" vertical="center"/>
    </xf>
    <xf numFmtId="0" fontId="15" fillId="4" borderId="47" xfId="0" applyFont="1" applyFill="1" applyBorder="1">
      <alignment vertical="center"/>
    </xf>
    <xf numFmtId="12" fontId="15" fillId="4" borderId="49" xfId="0" applyNumberFormat="1" applyFont="1" applyFill="1" applyBorder="1" applyAlignment="1">
      <alignment horizontal="center" vertical="center"/>
    </xf>
    <xf numFmtId="12" fontId="15" fillId="3" borderId="49" xfId="0" applyNumberFormat="1" applyFont="1" applyFill="1" applyBorder="1" applyAlignment="1">
      <alignment horizontal="center" vertical="center"/>
    </xf>
    <xf numFmtId="0" fontId="15" fillId="4" borderId="49" xfId="0" applyFont="1" applyFill="1" applyBorder="1" applyAlignment="1">
      <alignment horizontal="center" vertical="center"/>
    </xf>
    <xf numFmtId="0" fontId="15" fillId="4" borderId="48" xfId="0" applyFont="1" applyFill="1" applyBorder="1" applyAlignment="1">
      <alignment horizontal="center" vertical="center"/>
    </xf>
    <xf numFmtId="0" fontId="15" fillId="3" borderId="48" xfId="0" applyFont="1" applyFill="1" applyBorder="1" applyAlignment="1">
      <alignment horizontal="center" vertical="center"/>
    </xf>
    <xf numFmtId="0" fontId="15" fillId="4" borderId="50" xfId="0" applyFont="1" applyFill="1" applyBorder="1" applyAlignment="1">
      <alignment horizontal="center" vertical="center"/>
    </xf>
    <xf numFmtId="12" fontId="15" fillId="4" borderId="52" xfId="0" applyNumberFormat="1" applyFont="1" applyFill="1" applyBorder="1" applyAlignment="1">
      <alignment horizontal="center" vertical="center"/>
    </xf>
    <xf numFmtId="2" fontId="15" fillId="4" borderId="52" xfId="0" applyNumberFormat="1" applyFont="1" applyFill="1" applyBorder="1" applyAlignment="1">
      <alignment horizontal="center" vertical="center"/>
    </xf>
    <xf numFmtId="182" fontId="15" fillId="4" borderId="52" xfId="0" applyNumberFormat="1" applyFont="1" applyFill="1" applyBorder="1" applyAlignment="1">
      <alignment horizontal="center" vertical="center"/>
    </xf>
    <xf numFmtId="0" fontId="4" fillId="27" borderId="48" xfId="0" applyFont="1" applyFill="1" applyBorder="1" applyAlignment="1">
      <alignment horizontal="center" vertical="center"/>
    </xf>
    <xf numFmtId="177" fontId="12" fillId="0" borderId="53" xfId="0" applyNumberFormat="1" applyFont="1" applyFill="1" applyBorder="1" applyAlignment="1">
      <alignment horizontal="center" vertical="center"/>
    </xf>
    <xf numFmtId="177" fontId="12" fillId="25" borderId="53" xfId="0" applyNumberFormat="1" applyFont="1" applyFill="1" applyBorder="1" applyAlignment="1">
      <alignment horizontal="center" vertical="center"/>
    </xf>
    <xf numFmtId="177" fontId="12" fillId="25" borderId="54" xfId="0" applyNumberFormat="1" applyFont="1" applyFill="1" applyBorder="1" applyAlignment="1">
      <alignment horizontal="center" vertical="center"/>
    </xf>
    <xf numFmtId="0" fontId="0" fillId="25" borderId="55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25" borderId="57" xfId="0" applyFill="1" applyBorder="1" applyAlignment="1">
      <alignment horizontal="center" vertical="center"/>
    </xf>
    <xf numFmtId="0" fontId="0" fillId="25" borderId="58" xfId="0" applyFill="1" applyBorder="1" applyAlignment="1">
      <alignment horizontal="center" vertical="center"/>
    </xf>
    <xf numFmtId="177" fontId="12" fillId="25" borderId="59" xfId="0" applyNumberFormat="1" applyFont="1" applyFill="1" applyBorder="1" applyAlignment="1">
      <alignment horizontal="center" vertical="center"/>
    </xf>
    <xf numFmtId="0" fontId="0" fillId="0" borderId="48" xfId="0" applyBorder="1">
      <alignment vertical="center"/>
    </xf>
    <xf numFmtId="0" fontId="5" fillId="28" borderId="60" xfId="0" applyFont="1" applyFill="1" applyBorder="1" applyAlignment="1">
      <alignment horizontal="center" vertical="center"/>
    </xf>
    <xf numFmtId="0" fontId="5" fillId="29" borderId="61" xfId="0" applyFont="1" applyFill="1" applyBorder="1" applyAlignment="1">
      <alignment horizontal="center" vertical="center"/>
    </xf>
    <xf numFmtId="0" fontId="5" fillId="30" borderId="61" xfId="0" applyFont="1" applyFill="1" applyBorder="1" applyAlignment="1">
      <alignment horizontal="center" vertical="center"/>
    </xf>
    <xf numFmtId="0" fontId="5" fillId="31" borderId="61" xfId="0" applyFont="1" applyFill="1" applyBorder="1" applyAlignment="1">
      <alignment horizontal="center" vertical="center"/>
    </xf>
    <xf numFmtId="0" fontId="5" fillId="6" borderId="61" xfId="0" applyFont="1" applyFill="1" applyBorder="1" applyAlignment="1">
      <alignment horizontal="center" vertical="center"/>
    </xf>
    <xf numFmtId="0" fontId="8" fillId="3" borderId="59" xfId="0" applyFont="1" applyFill="1" applyBorder="1">
      <alignment vertical="center"/>
    </xf>
    <xf numFmtId="0" fontId="8" fillId="17" borderId="48" xfId="0" applyFont="1" applyFill="1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48" xfId="0" applyBorder="1" applyAlignment="1">
      <alignment horizontal="center" vertical="center"/>
    </xf>
    <xf numFmtId="0" fontId="0" fillId="18" borderId="61" xfId="0" applyFill="1" applyBorder="1" applyAlignment="1">
      <alignment horizontal="center" vertical="center"/>
    </xf>
    <xf numFmtId="0" fontId="0" fillId="18" borderId="62" xfId="0" applyFill="1" applyBorder="1" applyAlignment="1">
      <alignment horizontal="center" vertical="center"/>
    </xf>
    <xf numFmtId="0" fontId="0" fillId="32" borderId="0" xfId="0" applyFill="1" applyBorder="1">
      <alignment vertical="center"/>
    </xf>
    <xf numFmtId="0" fontId="0" fillId="32" borderId="56" xfId="0" applyFill="1" applyBorder="1">
      <alignment vertical="center"/>
    </xf>
    <xf numFmtId="0" fontId="3" fillId="4" borderId="46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63" xfId="0" applyFont="1" applyFill="1" applyBorder="1" applyAlignment="1">
      <alignment horizontal="center" vertical="center"/>
    </xf>
    <xf numFmtId="0" fontId="3" fillId="4" borderId="65" xfId="0" applyFont="1" applyFill="1" applyBorder="1" applyAlignment="1">
      <alignment horizontal="center" vertical="center"/>
    </xf>
    <xf numFmtId="2" fontId="0" fillId="32" borderId="46" xfId="0" applyNumberFormat="1" applyFill="1" applyBorder="1">
      <alignment vertical="center"/>
    </xf>
    <xf numFmtId="2" fontId="0" fillId="32" borderId="64" xfId="0" applyNumberFormat="1" applyFill="1" applyBorder="1">
      <alignment vertical="center"/>
    </xf>
    <xf numFmtId="2" fontId="0" fillId="32" borderId="66" xfId="0" applyNumberFormat="1" applyFill="1" applyBorder="1">
      <alignment vertical="center"/>
    </xf>
    <xf numFmtId="2" fontId="0" fillId="32" borderId="41" xfId="0" applyNumberFormat="1" applyFill="1" applyBorder="1">
      <alignment vertical="center"/>
    </xf>
    <xf numFmtId="0" fontId="0" fillId="18" borderId="33" xfId="0" applyFill="1" applyBorder="1" applyAlignment="1">
      <alignment horizontal="center" vertical="center"/>
    </xf>
    <xf numFmtId="0" fontId="0" fillId="18" borderId="42" xfId="0" applyFill="1" applyBorder="1" applyAlignment="1">
      <alignment horizontal="center" vertical="center"/>
    </xf>
    <xf numFmtId="0" fontId="0" fillId="18" borderId="67" xfId="0" applyFill="1" applyBorder="1" applyAlignment="1">
      <alignment horizontal="center" vertical="center"/>
    </xf>
    <xf numFmtId="0" fontId="0" fillId="32" borderId="36" xfId="0" applyFill="1" applyBorder="1">
      <alignment vertical="center"/>
    </xf>
    <xf numFmtId="0" fontId="0" fillId="32" borderId="68" xfId="0" applyFill="1" applyBorder="1">
      <alignment vertical="center"/>
    </xf>
    <xf numFmtId="0" fontId="0" fillId="32" borderId="45" xfId="0" applyFill="1" applyBorder="1">
      <alignment vertical="center"/>
    </xf>
    <xf numFmtId="0" fontId="0" fillId="32" borderId="33" xfId="0" applyFill="1" applyBorder="1">
      <alignment vertical="center"/>
    </xf>
    <xf numFmtId="0" fontId="0" fillId="32" borderId="42" xfId="0" applyFill="1" applyBorder="1">
      <alignment vertical="center"/>
    </xf>
    <xf numFmtId="0" fontId="0" fillId="32" borderId="67" xfId="0" applyFill="1" applyBorder="1">
      <alignment vertical="center"/>
    </xf>
    <xf numFmtId="0" fontId="0" fillId="0" borderId="0" xfId="0" applyAlignment="1">
      <alignment horizontal="center" vertical="center"/>
    </xf>
    <xf numFmtId="0" fontId="13" fillId="24" borderId="0" xfId="0" applyNumberFormat="1" applyFont="1" applyFill="1" applyAlignment="1">
      <alignment horizontal="left" vertical="center" indent="1"/>
    </xf>
    <xf numFmtId="0" fontId="13" fillId="0" borderId="0" xfId="0" applyNumberFormat="1" applyFont="1" applyAlignment="1">
      <alignment horizontal="left" vertical="center" indent="1"/>
    </xf>
    <xf numFmtId="0" fontId="0" fillId="7" borderId="12" xfId="0" applyNumberFormat="1" applyFill="1" applyBorder="1" applyAlignment="1">
      <alignment horizontal="center" vertical="center"/>
    </xf>
    <xf numFmtId="0" fontId="0" fillId="7" borderId="3" xfId="0" applyNumberFormat="1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2" xfId="0" applyNumberFormat="1" applyBorder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7" borderId="12" xfId="0" applyNumberFormat="1" applyFill="1" applyBorder="1">
      <alignment vertical="center"/>
    </xf>
    <xf numFmtId="0" fontId="0" fillId="7" borderId="13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0" xfId="0" applyNumberFormat="1" applyBorder="1">
      <alignment vertical="center"/>
    </xf>
    <xf numFmtId="0" fontId="0" fillId="0" borderId="7" xfId="0" applyNumberFormat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8" borderId="10" xfId="0" applyNumberFormat="1" applyFill="1" applyBorder="1">
      <alignment vertical="center"/>
    </xf>
    <xf numFmtId="0" fontId="0" fillId="8" borderId="11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0" fillId="12" borderId="15" xfId="0" applyNumberFormat="1" applyFill="1" applyBorder="1" applyAlignment="1">
      <alignment horizontal="center" vertical="center"/>
    </xf>
    <xf numFmtId="0" fontId="0" fillId="12" borderId="16" xfId="0" applyNumberFormat="1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12" borderId="18" xfId="0" applyNumberFormat="1" applyFill="1" applyBorder="1" applyAlignment="1">
      <alignment horizontal="center" vertical="center"/>
    </xf>
    <xf numFmtId="0" fontId="0" fillId="12" borderId="19" xfId="0" applyNumberFormat="1" applyFill="1" applyBorder="1" applyAlignment="1">
      <alignment horizontal="center" vertical="center"/>
    </xf>
    <xf numFmtId="0" fontId="0" fillId="14" borderId="21" xfId="0" applyNumberFormat="1" applyFill="1" applyBorder="1" applyAlignment="1">
      <alignment horizontal="center" vertical="center"/>
    </xf>
    <xf numFmtId="0" fontId="0" fillId="14" borderId="21" xfId="0" applyNumberFormat="1" applyFill="1" applyBorder="1">
      <alignment vertical="center"/>
    </xf>
    <xf numFmtId="0" fontId="0" fillId="0" borderId="21" xfId="0" applyNumberFormat="1" applyBorder="1" applyAlignment="1">
      <alignment horizontal="center" vertical="center"/>
    </xf>
    <xf numFmtId="0" fontId="0" fillId="0" borderId="21" xfId="0" applyNumberFormat="1" applyBorder="1">
      <alignment vertical="center"/>
    </xf>
    <xf numFmtId="0" fontId="0" fillId="14" borderId="22" xfId="0" applyNumberFormat="1" applyFill="1" applyBorder="1" applyAlignment="1">
      <alignment horizontal="center" vertical="center"/>
    </xf>
    <xf numFmtId="0" fontId="0" fillId="14" borderId="24" xfId="0" applyNumberFormat="1" applyFill="1" applyBorder="1" applyAlignment="1">
      <alignment horizontal="center" vertical="center"/>
    </xf>
    <xf numFmtId="0" fontId="0" fillId="14" borderId="25" xfId="0" applyNumberFormat="1" applyFill="1" applyBorder="1" applyAlignment="1">
      <alignment horizontal="center" vertical="center"/>
    </xf>
    <xf numFmtId="0" fontId="16" fillId="17" borderId="69" xfId="0" applyFont="1" applyFill="1" applyBorder="1" applyAlignment="1">
      <alignment horizontal="center" vertical="center"/>
    </xf>
    <xf numFmtId="0" fontId="16" fillId="33" borderId="70" xfId="0" applyFont="1" applyFill="1" applyBorder="1" applyAlignment="1">
      <alignment horizontal="center" vertical="center"/>
    </xf>
    <xf numFmtId="0" fontId="16" fillId="17" borderId="71" xfId="0" applyFont="1" applyFill="1" applyBorder="1" applyAlignment="1">
      <alignment horizontal="center" vertical="center"/>
    </xf>
    <xf numFmtId="0" fontId="16" fillId="33" borderId="72" xfId="0" applyFont="1" applyFill="1" applyBorder="1" applyAlignment="1">
      <alignment horizontal="center" vertical="center"/>
    </xf>
    <xf numFmtId="0" fontId="16" fillId="17" borderId="73" xfId="0" applyFont="1" applyFill="1" applyBorder="1" applyAlignment="1">
      <alignment horizontal="center" vertical="center"/>
    </xf>
    <xf numFmtId="0" fontId="16" fillId="33" borderId="74" xfId="0" applyFont="1" applyFill="1" applyBorder="1" applyAlignment="1">
      <alignment horizontal="center" vertical="center"/>
    </xf>
    <xf numFmtId="0" fontId="15" fillId="4" borderId="51" xfId="0" applyNumberFormat="1" applyFont="1" applyFill="1" applyBorder="1" applyAlignment="1">
      <alignment horizontal="center" vertical="center"/>
    </xf>
    <xf numFmtId="0" fontId="15" fillId="4" borderId="52" xfId="0" applyNumberFormat="1" applyFont="1" applyFill="1" applyBorder="1" applyAlignment="1">
      <alignment horizontal="center" vertical="center"/>
    </xf>
    <xf numFmtId="0" fontId="15" fillId="3" borderId="47" xfId="0" applyNumberFormat="1" applyFont="1" applyFill="1" applyBorder="1" applyAlignment="1">
      <alignment horizontal="center" vertical="center"/>
    </xf>
    <xf numFmtId="0" fontId="15" fillId="4" borderId="49" xfId="0" applyNumberFormat="1" applyFont="1" applyFill="1" applyBorder="1" applyAlignment="1">
      <alignment horizontal="center" vertical="center"/>
    </xf>
    <xf numFmtId="0" fontId="15" fillId="4" borderId="47" xfId="0" applyNumberFormat="1" applyFont="1" applyFill="1" applyBorder="1" applyAlignment="1">
      <alignment horizontal="center" vertical="center"/>
    </xf>
    <xf numFmtId="0" fontId="15" fillId="4" borderId="47" xfId="0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15" fillId="3" borderId="49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6" fillId="26" borderId="75" xfId="0" applyFont="1" applyFill="1" applyBorder="1" applyAlignment="1">
      <alignment horizontal="center" vertical="center" wrapText="1"/>
    </xf>
    <xf numFmtId="0" fontId="16" fillId="26" borderId="7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EE8F7"/>
      <color rgb="FFF7D4CD"/>
      <color rgb="FFFEDEFF"/>
      <color rgb="FFF7B5CD"/>
      <color rgb="FFECEFB8"/>
      <color rgb="FFE2F8DA"/>
      <color rgb="FFFA4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中国人にとっての各評価基準の重要度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中国!$B$11</c:f>
              <c:strCache>
                <c:ptCount val="1"/>
                <c:pt idx="0">
                  <c:v>中国人にとっての各評価基準の重要度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DD6-9F4C-B8D5-564FA9B873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DD6-9F4C-B8D5-564FA9B873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DD6-9F4C-B8D5-564FA9B873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DD6-9F4C-B8D5-564FA9B873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0DD6-9F4C-B8D5-564FA9B873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中国!$B$12:$B$16</c:f>
              <c:strCache>
                <c:ptCount val="5"/>
                <c:pt idx="0">
                  <c:v>グルメ</c:v>
                </c:pt>
                <c:pt idx="1">
                  <c:v>旅館</c:v>
                </c:pt>
                <c:pt idx="2">
                  <c:v>買い物</c:v>
                </c:pt>
                <c:pt idx="3">
                  <c:v>風景</c:v>
                </c:pt>
                <c:pt idx="4">
                  <c:v>歴史伝統</c:v>
                </c:pt>
              </c:strCache>
            </c:strRef>
          </c:cat>
          <c:val>
            <c:numRef>
              <c:f>中国!$C$12:$C$16</c:f>
              <c:numCache>
                <c:formatCode>General</c:formatCode>
                <c:ptCount val="5"/>
                <c:pt idx="0">
                  <c:v>0.27828198935936505</c:v>
                </c:pt>
                <c:pt idx="1">
                  <c:v>0.16981751980774595</c:v>
                </c:pt>
                <c:pt idx="2">
                  <c:v>0.30044322270067919</c:v>
                </c:pt>
                <c:pt idx="3">
                  <c:v>0.16981751980774595</c:v>
                </c:pt>
                <c:pt idx="4">
                  <c:v>8.1639748324463815E-2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6-9F4C-B8D5-564FA9B873C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韓国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まとめ!$W$3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まとめ!$V$4:$V$28</c:f>
              <c:strCache>
                <c:ptCount val="25"/>
                <c:pt idx="0">
                  <c:v>二条城</c:v>
                </c:pt>
                <c:pt idx="1">
                  <c:v>祇園 </c:v>
                </c:pt>
                <c:pt idx="2">
                  <c:v>清水寺</c:v>
                </c:pt>
                <c:pt idx="3">
                  <c:v>嵐山</c:v>
                </c:pt>
                <c:pt idx="4">
                  <c:v>伏見稲荷</c:v>
                </c:pt>
                <c:pt idx="5">
                  <c:v>金閣寺 </c:v>
                </c:pt>
                <c:pt idx="6">
                  <c:v>京都タワー </c:v>
                </c:pt>
                <c:pt idx="7">
                  <c:v>ギオンコーナー </c:v>
                </c:pt>
                <c:pt idx="8">
                  <c:v>八坂神社 </c:v>
                </c:pt>
                <c:pt idx="9">
                  <c:v>錦市場 </c:v>
                </c:pt>
                <c:pt idx="10">
                  <c:v>京都御所 </c:v>
                </c:pt>
                <c:pt idx="11">
                  <c:v>京都駅 </c:v>
                </c:pt>
                <c:pt idx="12">
                  <c:v>銀閣寺 </c:v>
                </c:pt>
                <c:pt idx="13">
                  <c:v>平安神宮 </c:v>
                </c:pt>
                <c:pt idx="14">
                  <c:v>東山 </c:v>
                </c:pt>
                <c:pt idx="15">
                  <c:v>東寺 </c:v>
                </c:pt>
                <c:pt idx="16">
                  <c:v>高台寺 </c:v>
                </c:pt>
                <c:pt idx="17">
                  <c:v>河原町 </c:v>
                </c:pt>
                <c:pt idx="18">
                  <c:v>東福寺 </c:v>
                </c:pt>
                <c:pt idx="19">
                  <c:v>龍安寺 </c:v>
                </c:pt>
                <c:pt idx="20">
                  <c:v>三十三間堂 </c:v>
                </c:pt>
                <c:pt idx="21">
                  <c:v>下鴨神社</c:v>
                </c:pt>
                <c:pt idx="22">
                  <c:v>伏見</c:v>
                </c:pt>
                <c:pt idx="23">
                  <c:v>南禅寺</c:v>
                </c:pt>
                <c:pt idx="24">
                  <c:v>嵐山モンキーパーク</c:v>
                </c:pt>
              </c:strCache>
            </c:strRef>
          </c:cat>
          <c:val>
            <c:numRef>
              <c:f>まとめ!$W$4:$W$28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まとめ!$X$3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まとめ!$V$4:$V$28</c:f>
              <c:strCache>
                <c:ptCount val="25"/>
                <c:pt idx="0">
                  <c:v>二条城</c:v>
                </c:pt>
                <c:pt idx="1">
                  <c:v>祇園 </c:v>
                </c:pt>
                <c:pt idx="2">
                  <c:v>清水寺</c:v>
                </c:pt>
                <c:pt idx="3">
                  <c:v>嵐山</c:v>
                </c:pt>
                <c:pt idx="4">
                  <c:v>伏見稲荷</c:v>
                </c:pt>
                <c:pt idx="5">
                  <c:v>金閣寺 </c:v>
                </c:pt>
                <c:pt idx="6">
                  <c:v>京都タワー </c:v>
                </c:pt>
                <c:pt idx="7">
                  <c:v>ギオンコーナー </c:v>
                </c:pt>
                <c:pt idx="8">
                  <c:v>八坂神社 </c:v>
                </c:pt>
                <c:pt idx="9">
                  <c:v>錦市場 </c:v>
                </c:pt>
                <c:pt idx="10">
                  <c:v>京都御所 </c:v>
                </c:pt>
                <c:pt idx="11">
                  <c:v>京都駅 </c:v>
                </c:pt>
                <c:pt idx="12">
                  <c:v>銀閣寺 </c:v>
                </c:pt>
                <c:pt idx="13">
                  <c:v>平安神宮 </c:v>
                </c:pt>
                <c:pt idx="14">
                  <c:v>東山 </c:v>
                </c:pt>
                <c:pt idx="15">
                  <c:v>東寺 </c:v>
                </c:pt>
                <c:pt idx="16">
                  <c:v>高台寺 </c:v>
                </c:pt>
                <c:pt idx="17">
                  <c:v>河原町 </c:v>
                </c:pt>
                <c:pt idx="18">
                  <c:v>東福寺 </c:v>
                </c:pt>
                <c:pt idx="19">
                  <c:v>龍安寺 </c:v>
                </c:pt>
                <c:pt idx="20">
                  <c:v>三十三間堂 </c:v>
                </c:pt>
                <c:pt idx="21">
                  <c:v>下鴨神社</c:v>
                </c:pt>
                <c:pt idx="22">
                  <c:v>伏見</c:v>
                </c:pt>
                <c:pt idx="23">
                  <c:v>南禅寺</c:v>
                </c:pt>
                <c:pt idx="24">
                  <c:v>嵐山モンキーパーク</c:v>
                </c:pt>
              </c:strCache>
            </c:strRef>
          </c:cat>
          <c:val>
            <c:numRef>
              <c:f>まとめ!$X$4:$X$28</c:f>
              <c:numCache>
                <c:formatCode>General</c:formatCode>
                <c:ptCount val="25"/>
                <c:pt idx="0">
                  <c:v>3</c:v>
                </c:pt>
                <c:pt idx="1">
                  <c:v>7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  <c:pt idx="9">
                  <c:v>11</c:v>
                </c:pt>
                <c:pt idx="10">
                  <c:v>15</c:v>
                </c:pt>
                <c:pt idx="11">
                  <c:v>13</c:v>
                </c:pt>
                <c:pt idx="12">
                  <c:v>16</c:v>
                </c:pt>
                <c:pt idx="13">
                  <c:v>21</c:v>
                </c:pt>
                <c:pt idx="14">
                  <c:v>19</c:v>
                </c:pt>
                <c:pt idx="15">
                  <c:v>24</c:v>
                </c:pt>
                <c:pt idx="16">
                  <c:v>17</c:v>
                </c:pt>
                <c:pt idx="17">
                  <c:v>14</c:v>
                </c:pt>
                <c:pt idx="18">
                  <c:v>17</c:v>
                </c:pt>
                <c:pt idx="19">
                  <c:v>24</c:v>
                </c:pt>
                <c:pt idx="20">
                  <c:v>10</c:v>
                </c:pt>
                <c:pt idx="21">
                  <c:v>20</c:v>
                </c:pt>
                <c:pt idx="22">
                  <c:v>12</c:v>
                </c:pt>
                <c:pt idx="23">
                  <c:v>23</c:v>
                </c:pt>
                <c:pt idx="2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東南アジア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東南アジア!$AC$2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東南アジア!$AB$3:$AB$27</c:f>
              <c:strCache>
                <c:ptCount val="25"/>
                <c:pt idx="0">
                  <c:v>清水寺</c:v>
                </c:pt>
                <c:pt idx="1">
                  <c:v>祇園 </c:v>
                </c:pt>
                <c:pt idx="2">
                  <c:v>二条城</c:v>
                </c:pt>
                <c:pt idx="3">
                  <c:v>嵐山</c:v>
                </c:pt>
                <c:pt idx="4">
                  <c:v>伏見稲荷</c:v>
                </c:pt>
                <c:pt idx="5">
                  <c:v>金閣寺 </c:v>
                </c:pt>
                <c:pt idx="6">
                  <c:v>八坂神社 </c:v>
                </c:pt>
                <c:pt idx="7">
                  <c:v>ギオンコーナー </c:v>
                </c:pt>
                <c:pt idx="8">
                  <c:v>京都タワー </c:v>
                </c:pt>
                <c:pt idx="9">
                  <c:v>錦市場 </c:v>
                </c:pt>
                <c:pt idx="10">
                  <c:v>高台寺 </c:v>
                </c:pt>
                <c:pt idx="11">
                  <c:v>京都御所 </c:v>
                </c:pt>
                <c:pt idx="12">
                  <c:v>京都駅 </c:v>
                </c:pt>
                <c:pt idx="13">
                  <c:v>銀閣寺 </c:v>
                </c:pt>
                <c:pt idx="14">
                  <c:v>東山 </c:v>
                </c:pt>
                <c:pt idx="15">
                  <c:v>平安神宮 </c:v>
                </c:pt>
                <c:pt idx="16">
                  <c:v>東寺 </c:v>
                </c:pt>
                <c:pt idx="17">
                  <c:v>河原町 </c:v>
                </c:pt>
                <c:pt idx="18">
                  <c:v>東福寺 </c:v>
                </c:pt>
                <c:pt idx="19">
                  <c:v>龍安寺 </c:v>
                </c:pt>
                <c:pt idx="20">
                  <c:v>三十三間堂 </c:v>
                </c:pt>
                <c:pt idx="21">
                  <c:v>下鴨神社</c:v>
                </c:pt>
                <c:pt idx="22">
                  <c:v>南禅寺</c:v>
                </c:pt>
                <c:pt idx="23">
                  <c:v>伏見</c:v>
                </c:pt>
                <c:pt idx="24">
                  <c:v>嵐山モンキーパーク</c:v>
                </c:pt>
              </c:strCache>
            </c:strRef>
          </c:cat>
          <c:val>
            <c:numRef>
              <c:f>東南アジア!$AC$3:$AC$27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東南アジア!$AD$2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東南アジア!$AB$3:$AB$27</c:f>
              <c:strCache>
                <c:ptCount val="25"/>
                <c:pt idx="0">
                  <c:v>清水寺</c:v>
                </c:pt>
                <c:pt idx="1">
                  <c:v>祇園 </c:v>
                </c:pt>
                <c:pt idx="2">
                  <c:v>二条城</c:v>
                </c:pt>
                <c:pt idx="3">
                  <c:v>嵐山</c:v>
                </c:pt>
                <c:pt idx="4">
                  <c:v>伏見稲荷</c:v>
                </c:pt>
                <c:pt idx="5">
                  <c:v>金閣寺 </c:v>
                </c:pt>
                <c:pt idx="6">
                  <c:v>八坂神社 </c:v>
                </c:pt>
                <c:pt idx="7">
                  <c:v>ギオンコーナー </c:v>
                </c:pt>
                <c:pt idx="8">
                  <c:v>京都タワー </c:v>
                </c:pt>
                <c:pt idx="9">
                  <c:v>錦市場 </c:v>
                </c:pt>
                <c:pt idx="10">
                  <c:v>高台寺 </c:v>
                </c:pt>
                <c:pt idx="11">
                  <c:v>京都御所 </c:v>
                </c:pt>
                <c:pt idx="12">
                  <c:v>京都駅 </c:v>
                </c:pt>
                <c:pt idx="13">
                  <c:v>銀閣寺 </c:v>
                </c:pt>
                <c:pt idx="14">
                  <c:v>東山 </c:v>
                </c:pt>
                <c:pt idx="15">
                  <c:v>平安神宮 </c:v>
                </c:pt>
                <c:pt idx="16">
                  <c:v>東寺 </c:v>
                </c:pt>
                <c:pt idx="17">
                  <c:v>河原町 </c:v>
                </c:pt>
                <c:pt idx="18">
                  <c:v>東福寺 </c:v>
                </c:pt>
                <c:pt idx="19">
                  <c:v>龍安寺 </c:v>
                </c:pt>
                <c:pt idx="20">
                  <c:v>三十三間堂 </c:v>
                </c:pt>
                <c:pt idx="21">
                  <c:v>下鴨神社</c:v>
                </c:pt>
                <c:pt idx="22">
                  <c:v>南禅寺</c:v>
                </c:pt>
                <c:pt idx="23">
                  <c:v>伏見</c:v>
                </c:pt>
                <c:pt idx="24">
                  <c:v>嵐山モンキーパーク</c:v>
                </c:pt>
              </c:strCache>
            </c:strRef>
          </c:cat>
          <c:val>
            <c:numRef>
              <c:f>東南アジア!$AD$3:$AD$27</c:f>
              <c:numCache>
                <c:formatCode>General</c:formatCode>
                <c:ptCount val="25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17</c:v>
                </c:pt>
                <c:pt idx="11">
                  <c:v>15</c:v>
                </c:pt>
                <c:pt idx="12">
                  <c:v>13</c:v>
                </c:pt>
                <c:pt idx="13">
                  <c:v>16</c:v>
                </c:pt>
                <c:pt idx="14">
                  <c:v>19</c:v>
                </c:pt>
                <c:pt idx="15">
                  <c:v>21</c:v>
                </c:pt>
                <c:pt idx="16">
                  <c:v>24</c:v>
                </c:pt>
                <c:pt idx="17">
                  <c:v>14</c:v>
                </c:pt>
                <c:pt idx="18">
                  <c:v>17</c:v>
                </c:pt>
                <c:pt idx="19">
                  <c:v>24</c:v>
                </c:pt>
                <c:pt idx="20">
                  <c:v>10</c:v>
                </c:pt>
                <c:pt idx="21">
                  <c:v>20</c:v>
                </c:pt>
                <c:pt idx="22">
                  <c:v>23</c:v>
                </c:pt>
                <c:pt idx="23">
                  <c:v>12</c:v>
                </c:pt>
                <c:pt idx="2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北米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まとめ!$C$3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まとめ!$B$4:$B$28</c:f>
              <c:strCache>
                <c:ptCount val="25"/>
                <c:pt idx="0">
                  <c:v>二条城</c:v>
                </c:pt>
                <c:pt idx="1">
                  <c:v>祇園 </c:v>
                </c:pt>
                <c:pt idx="2">
                  <c:v>清水寺</c:v>
                </c:pt>
                <c:pt idx="3">
                  <c:v>嵐山</c:v>
                </c:pt>
                <c:pt idx="4">
                  <c:v>伏見稲荷</c:v>
                </c:pt>
                <c:pt idx="5">
                  <c:v>金閣寺 </c:v>
                </c:pt>
                <c:pt idx="6">
                  <c:v>京都タワー </c:v>
                </c:pt>
                <c:pt idx="7">
                  <c:v>京都御所 </c:v>
                </c:pt>
                <c:pt idx="8">
                  <c:v>八坂神社 </c:v>
                </c:pt>
                <c:pt idx="9">
                  <c:v>銀閣寺 </c:v>
                </c:pt>
                <c:pt idx="10">
                  <c:v>ギオンコーナー </c:v>
                </c:pt>
                <c:pt idx="11">
                  <c:v>平安神宮 </c:v>
                </c:pt>
                <c:pt idx="12">
                  <c:v>高台寺 </c:v>
                </c:pt>
                <c:pt idx="13">
                  <c:v>京都駅 </c:v>
                </c:pt>
                <c:pt idx="14">
                  <c:v>錦市場 </c:v>
                </c:pt>
                <c:pt idx="15">
                  <c:v>東山 </c:v>
                </c:pt>
                <c:pt idx="16">
                  <c:v>東寺 </c:v>
                </c:pt>
                <c:pt idx="17">
                  <c:v>東福寺 </c:v>
                </c:pt>
                <c:pt idx="18">
                  <c:v>龍安寺 </c:v>
                </c:pt>
                <c:pt idx="19">
                  <c:v>河原町 </c:v>
                </c:pt>
                <c:pt idx="20">
                  <c:v>三十三間堂 </c:v>
                </c:pt>
                <c:pt idx="21">
                  <c:v>下鴨神社</c:v>
                </c:pt>
                <c:pt idx="22">
                  <c:v>南禅寺</c:v>
                </c:pt>
                <c:pt idx="23">
                  <c:v>伏見</c:v>
                </c:pt>
                <c:pt idx="24">
                  <c:v>嵐山モンキーパーク</c:v>
                </c:pt>
              </c:strCache>
            </c:strRef>
          </c:cat>
          <c:val>
            <c:numRef>
              <c:f>まとめ!$C$4:$C$28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まとめ!$D$3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まとめ!$B$4:$B$28</c:f>
              <c:strCache>
                <c:ptCount val="25"/>
                <c:pt idx="0">
                  <c:v>二条城</c:v>
                </c:pt>
                <c:pt idx="1">
                  <c:v>祇園 </c:v>
                </c:pt>
                <c:pt idx="2">
                  <c:v>清水寺</c:v>
                </c:pt>
                <c:pt idx="3">
                  <c:v>嵐山</c:v>
                </c:pt>
                <c:pt idx="4">
                  <c:v>伏見稲荷</c:v>
                </c:pt>
                <c:pt idx="5">
                  <c:v>金閣寺 </c:v>
                </c:pt>
                <c:pt idx="6">
                  <c:v>京都タワー </c:v>
                </c:pt>
                <c:pt idx="7">
                  <c:v>京都御所 </c:v>
                </c:pt>
                <c:pt idx="8">
                  <c:v>八坂神社 </c:v>
                </c:pt>
                <c:pt idx="9">
                  <c:v>銀閣寺 </c:v>
                </c:pt>
                <c:pt idx="10">
                  <c:v>ギオンコーナー </c:v>
                </c:pt>
                <c:pt idx="11">
                  <c:v>平安神宮 </c:v>
                </c:pt>
                <c:pt idx="12">
                  <c:v>高台寺 </c:v>
                </c:pt>
                <c:pt idx="13">
                  <c:v>京都駅 </c:v>
                </c:pt>
                <c:pt idx="14">
                  <c:v>錦市場 </c:v>
                </c:pt>
                <c:pt idx="15">
                  <c:v>東山 </c:v>
                </c:pt>
                <c:pt idx="16">
                  <c:v>東寺 </c:v>
                </c:pt>
                <c:pt idx="17">
                  <c:v>東福寺 </c:v>
                </c:pt>
                <c:pt idx="18">
                  <c:v>龍安寺 </c:v>
                </c:pt>
                <c:pt idx="19">
                  <c:v>河原町 </c:v>
                </c:pt>
                <c:pt idx="20">
                  <c:v>三十三間堂 </c:v>
                </c:pt>
                <c:pt idx="21">
                  <c:v>下鴨神社</c:v>
                </c:pt>
                <c:pt idx="22">
                  <c:v>南禅寺</c:v>
                </c:pt>
                <c:pt idx="23">
                  <c:v>伏見</c:v>
                </c:pt>
                <c:pt idx="24">
                  <c:v>嵐山モンキーパーク</c:v>
                </c:pt>
              </c:strCache>
            </c:strRef>
          </c:cat>
          <c:val>
            <c:numRef>
              <c:f>まとめ!$D$4:$D$28</c:f>
              <c:numCache>
                <c:formatCode>General</c:formatCode>
                <c:ptCount val="25"/>
                <c:pt idx="0">
                  <c:v>3</c:v>
                </c:pt>
                <c:pt idx="1">
                  <c:v>7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9</c:v>
                </c:pt>
                <c:pt idx="7">
                  <c:v>15</c:v>
                </c:pt>
                <c:pt idx="8">
                  <c:v>5</c:v>
                </c:pt>
                <c:pt idx="9">
                  <c:v>16</c:v>
                </c:pt>
                <c:pt idx="10">
                  <c:v>8</c:v>
                </c:pt>
                <c:pt idx="11">
                  <c:v>21</c:v>
                </c:pt>
                <c:pt idx="12">
                  <c:v>17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24</c:v>
                </c:pt>
                <c:pt idx="17">
                  <c:v>17</c:v>
                </c:pt>
                <c:pt idx="18">
                  <c:v>24</c:v>
                </c:pt>
                <c:pt idx="19">
                  <c:v>14</c:v>
                </c:pt>
                <c:pt idx="20">
                  <c:v>10</c:v>
                </c:pt>
                <c:pt idx="21">
                  <c:v>20</c:v>
                </c:pt>
                <c:pt idx="22">
                  <c:v>23</c:v>
                </c:pt>
                <c:pt idx="23">
                  <c:v>12</c:v>
                </c:pt>
                <c:pt idx="2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オセアニア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まとめ!$G$3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まとめ!$F$4:$F$28</c:f>
              <c:strCache>
                <c:ptCount val="25"/>
                <c:pt idx="0">
                  <c:v>祇園 </c:v>
                </c:pt>
                <c:pt idx="1">
                  <c:v>清水寺</c:v>
                </c:pt>
                <c:pt idx="2">
                  <c:v>二条城</c:v>
                </c:pt>
                <c:pt idx="3">
                  <c:v>嵐山</c:v>
                </c:pt>
                <c:pt idx="4">
                  <c:v>伏見稲荷</c:v>
                </c:pt>
                <c:pt idx="5">
                  <c:v>金閣寺 </c:v>
                </c:pt>
                <c:pt idx="6">
                  <c:v>ギオンコーナー </c:v>
                </c:pt>
                <c:pt idx="7">
                  <c:v>八坂神社 </c:v>
                </c:pt>
                <c:pt idx="8">
                  <c:v>京都タワー </c:v>
                </c:pt>
                <c:pt idx="9">
                  <c:v>錦市場 </c:v>
                </c:pt>
                <c:pt idx="10">
                  <c:v>京都御所 </c:v>
                </c:pt>
                <c:pt idx="11">
                  <c:v>銀閣寺 </c:v>
                </c:pt>
                <c:pt idx="12">
                  <c:v>高台寺 </c:v>
                </c:pt>
                <c:pt idx="13">
                  <c:v>京都駅 </c:v>
                </c:pt>
                <c:pt idx="14">
                  <c:v>東山 </c:v>
                </c:pt>
                <c:pt idx="15">
                  <c:v>平安神宮 </c:v>
                </c:pt>
                <c:pt idx="16">
                  <c:v>河原町 </c:v>
                </c:pt>
                <c:pt idx="17">
                  <c:v>東寺 </c:v>
                </c:pt>
                <c:pt idx="18">
                  <c:v>東福寺 </c:v>
                </c:pt>
                <c:pt idx="19">
                  <c:v>龍安寺 </c:v>
                </c:pt>
                <c:pt idx="20">
                  <c:v>三十三間堂 </c:v>
                </c:pt>
                <c:pt idx="21">
                  <c:v>下鴨神社</c:v>
                </c:pt>
                <c:pt idx="22">
                  <c:v>南禅寺</c:v>
                </c:pt>
                <c:pt idx="23">
                  <c:v>伏見</c:v>
                </c:pt>
                <c:pt idx="24">
                  <c:v>嵐山モンキーパーク</c:v>
                </c:pt>
              </c:strCache>
            </c:strRef>
          </c:cat>
          <c:val>
            <c:numRef>
              <c:f>まとめ!$G$4:$G$28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まとめ!$H$3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まとめ!$F$4:$F$28</c:f>
              <c:strCache>
                <c:ptCount val="25"/>
                <c:pt idx="0">
                  <c:v>祇園 </c:v>
                </c:pt>
                <c:pt idx="1">
                  <c:v>清水寺</c:v>
                </c:pt>
                <c:pt idx="2">
                  <c:v>二条城</c:v>
                </c:pt>
                <c:pt idx="3">
                  <c:v>嵐山</c:v>
                </c:pt>
                <c:pt idx="4">
                  <c:v>伏見稲荷</c:v>
                </c:pt>
                <c:pt idx="5">
                  <c:v>金閣寺 </c:v>
                </c:pt>
                <c:pt idx="6">
                  <c:v>ギオンコーナー </c:v>
                </c:pt>
                <c:pt idx="7">
                  <c:v>八坂神社 </c:v>
                </c:pt>
                <c:pt idx="8">
                  <c:v>京都タワー </c:v>
                </c:pt>
                <c:pt idx="9">
                  <c:v>錦市場 </c:v>
                </c:pt>
                <c:pt idx="10">
                  <c:v>京都御所 </c:v>
                </c:pt>
                <c:pt idx="11">
                  <c:v>銀閣寺 </c:v>
                </c:pt>
                <c:pt idx="12">
                  <c:v>高台寺 </c:v>
                </c:pt>
                <c:pt idx="13">
                  <c:v>京都駅 </c:v>
                </c:pt>
                <c:pt idx="14">
                  <c:v>東山 </c:v>
                </c:pt>
                <c:pt idx="15">
                  <c:v>平安神宮 </c:v>
                </c:pt>
                <c:pt idx="16">
                  <c:v>河原町 </c:v>
                </c:pt>
                <c:pt idx="17">
                  <c:v>東寺 </c:v>
                </c:pt>
                <c:pt idx="18">
                  <c:v>東福寺 </c:v>
                </c:pt>
                <c:pt idx="19">
                  <c:v>龍安寺 </c:v>
                </c:pt>
                <c:pt idx="20">
                  <c:v>三十三間堂 </c:v>
                </c:pt>
                <c:pt idx="21">
                  <c:v>下鴨神社</c:v>
                </c:pt>
                <c:pt idx="22">
                  <c:v>南禅寺</c:v>
                </c:pt>
                <c:pt idx="23">
                  <c:v>伏見</c:v>
                </c:pt>
                <c:pt idx="24">
                  <c:v>嵐山モンキーパーク</c:v>
                </c:pt>
              </c:strCache>
            </c:strRef>
          </c:cat>
          <c:val>
            <c:numRef>
              <c:f>まとめ!$H$4:$H$28</c:f>
              <c:numCache>
                <c:formatCode>General</c:formatCode>
                <c:ptCount val="25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9</c:v>
                </c:pt>
                <c:pt idx="9">
                  <c:v>11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13</c:v>
                </c:pt>
                <c:pt idx="14">
                  <c:v>19</c:v>
                </c:pt>
                <c:pt idx="15">
                  <c:v>21</c:v>
                </c:pt>
                <c:pt idx="16">
                  <c:v>14</c:v>
                </c:pt>
                <c:pt idx="17">
                  <c:v>24</c:v>
                </c:pt>
                <c:pt idx="18">
                  <c:v>17</c:v>
                </c:pt>
                <c:pt idx="19">
                  <c:v>24</c:v>
                </c:pt>
                <c:pt idx="20">
                  <c:v>10</c:v>
                </c:pt>
                <c:pt idx="21">
                  <c:v>20</c:v>
                </c:pt>
                <c:pt idx="22">
                  <c:v>23</c:v>
                </c:pt>
                <c:pt idx="23">
                  <c:v>12</c:v>
                </c:pt>
                <c:pt idx="2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欧州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まとめ!$K$3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まとめ!$J$4:$J$28</c:f>
              <c:strCache>
                <c:ptCount val="25"/>
                <c:pt idx="0">
                  <c:v>祇園 </c:v>
                </c:pt>
                <c:pt idx="1">
                  <c:v>清水寺</c:v>
                </c:pt>
                <c:pt idx="2">
                  <c:v>二条城</c:v>
                </c:pt>
                <c:pt idx="3">
                  <c:v>嵐山</c:v>
                </c:pt>
                <c:pt idx="4">
                  <c:v>伏見稲荷</c:v>
                </c:pt>
                <c:pt idx="5">
                  <c:v>金閣寺 </c:v>
                </c:pt>
                <c:pt idx="6">
                  <c:v>京都タワー </c:v>
                </c:pt>
                <c:pt idx="7">
                  <c:v>八坂神社 </c:v>
                </c:pt>
                <c:pt idx="8">
                  <c:v>ギオンコーナー </c:v>
                </c:pt>
                <c:pt idx="9">
                  <c:v>銀閣寺 </c:v>
                </c:pt>
                <c:pt idx="10">
                  <c:v>京都御所 </c:v>
                </c:pt>
                <c:pt idx="11">
                  <c:v>平安神宮 </c:v>
                </c:pt>
                <c:pt idx="12">
                  <c:v>錦市場 </c:v>
                </c:pt>
                <c:pt idx="13">
                  <c:v>東山 </c:v>
                </c:pt>
                <c:pt idx="14">
                  <c:v>高台寺 </c:v>
                </c:pt>
                <c:pt idx="15">
                  <c:v>京都駅 </c:v>
                </c:pt>
                <c:pt idx="16">
                  <c:v>河原町 </c:v>
                </c:pt>
                <c:pt idx="17">
                  <c:v>東寺 </c:v>
                </c:pt>
                <c:pt idx="18">
                  <c:v>龍安寺 </c:v>
                </c:pt>
                <c:pt idx="19">
                  <c:v>東福寺 </c:v>
                </c:pt>
                <c:pt idx="20">
                  <c:v>下鴨神社</c:v>
                </c:pt>
                <c:pt idx="21">
                  <c:v>三十三間堂 </c:v>
                </c:pt>
                <c:pt idx="22">
                  <c:v>南禅寺</c:v>
                </c:pt>
                <c:pt idx="23">
                  <c:v>伏見</c:v>
                </c:pt>
                <c:pt idx="24">
                  <c:v>嵐山モンキーパーク</c:v>
                </c:pt>
              </c:strCache>
            </c:strRef>
          </c:cat>
          <c:val>
            <c:numRef>
              <c:f>まとめ!$K$4:$K$28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まとめ!$L$3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まとめ!$J$4:$J$28</c:f>
              <c:strCache>
                <c:ptCount val="25"/>
                <c:pt idx="0">
                  <c:v>祇園 </c:v>
                </c:pt>
                <c:pt idx="1">
                  <c:v>清水寺</c:v>
                </c:pt>
                <c:pt idx="2">
                  <c:v>二条城</c:v>
                </c:pt>
                <c:pt idx="3">
                  <c:v>嵐山</c:v>
                </c:pt>
                <c:pt idx="4">
                  <c:v>伏見稲荷</c:v>
                </c:pt>
                <c:pt idx="5">
                  <c:v>金閣寺 </c:v>
                </c:pt>
                <c:pt idx="6">
                  <c:v>京都タワー </c:v>
                </c:pt>
                <c:pt idx="7">
                  <c:v>八坂神社 </c:v>
                </c:pt>
                <c:pt idx="8">
                  <c:v>ギオンコーナー </c:v>
                </c:pt>
                <c:pt idx="9">
                  <c:v>銀閣寺 </c:v>
                </c:pt>
                <c:pt idx="10">
                  <c:v>京都御所 </c:v>
                </c:pt>
                <c:pt idx="11">
                  <c:v>平安神宮 </c:v>
                </c:pt>
                <c:pt idx="12">
                  <c:v>錦市場 </c:v>
                </c:pt>
                <c:pt idx="13">
                  <c:v>東山 </c:v>
                </c:pt>
                <c:pt idx="14">
                  <c:v>高台寺 </c:v>
                </c:pt>
                <c:pt idx="15">
                  <c:v>京都駅 </c:v>
                </c:pt>
                <c:pt idx="16">
                  <c:v>河原町 </c:v>
                </c:pt>
                <c:pt idx="17">
                  <c:v>東寺 </c:v>
                </c:pt>
                <c:pt idx="18">
                  <c:v>龍安寺 </c:v>
                </c:pt>
                <c:pt idx="19">
                  <c:v>東福寺 </c:v>
                </c:pt>
                <c:pt idx="20">
                  <c:v>下鴨神社</c:v>
                </c:pt>
                <c:pt idx="21">
                  <c:v>三十三間堂 </c:v>
                </c:pt>
                <c:pt idx="22">
                  <c:v>南禅寺</c:v>
                </c:pt>
                <c:pt idx="23">
                  <c:v>伏見</c:v>
                </c:pt>
                <c:pt idx="24">
                  <c:v>嵐山モンキーパーク</c:v>
                </c:pt>
              </c:strCache>
            </c:strRef>
          </c:cat>
          <c:val>
            <c:numRef>
              <c:f>まとめ!$L$4:$L$28</c:f>
              <c:numCache>
                <c:formatCode>General</c:formatCode>
                <c:ptCount val="25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9</c:v>
                </c:pt>
                <c:pt idx="7">
                  <c:v>5</c:v>
                </c:pt>
                <c:pt idx="8">
                  <c:v>8</c:v>
                </c:pt>
                <c:pt idx="9">
                  <c:v>16</c:v>
                </c:pt>
                <c:pt idx="10">
                  <c:v>15</c:v>
                </c:pt>
                <c:pt idx="11">
                  <c:v>21</c:v>
                </c:pt>
                <c:pt idx="12">
                  <c:v>11</c:v>
                </c:pt>
                <c:pt idx="13">
                  <c:v>19</c:v>
                </c:pt>
                <c:pt idx="14">
                  <c:v>17</c:v>
                </c:pt>
                <c:pt idx="15">
                  <c:v>13</c:v>
                </c:pt>
                <c:pt idx="16">
                  <c:v>14</c:v>
                </c:pt>
                <c:pt idx="17">
                  <c:v>24</c:v>
                </c:pt>
                <c:pt idx="18">
                  <c:v>24</c:v>
                </c:pt>
                <c:pt idx="19">
                  <c:v>17</c:v>
                </c:pt>
                <c:pt idx="20">
                  <c:v>20</c:v>
                </c:pt>
                <c:pt idx="21">
                  <c:v>10</c:v>
                </c:pt>
                <c:pt idx="22">
                  <c:v>23</c:v>
                </c:pt>
                <c:pt idx="23">
                  <c:v>12</c:v>
                </c:pt>
                <c:pt idx="2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中国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まとめ!$O$3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まとめ!$N$4:$N$28</c:f>
              <c:strCache>
                <c:ptCount val="25"/>
                <c:pt idx="0">
                  <c:v>二条城</c:v>
                </c:pt>
                <c:pt idx="1">
                  <c:v>祇園 </c:v>
                </c:pt>
                <c:pt idx="2">
                  <c:v>清水寺</c:v>
                </c:pt>
                <c:pt idx="3">
                  <c:v>嵐山</c:v>
                </c:pt>
                <c:pt idx="4">
                  <c:v>伏見稲荷</c:v>
                </c:pt>
                <c:pt idx="5">
                  <c:v>金閣寺 </c:v>
                </c:pt>
                <c:pt idx="6">
                  <c:v>ギオンコーナー </c:v>
                </c:pt>
                <c:pt idx="7">
                  <c:v>京都タワー </c:v>
                </c:pt>
                <c:pt idx="8">
                  <c:v>八坂神社 </c:v>
                </c:pt>
                <c:pt idx="9">
                  <c:v>錦市場 </c:v>
                </c:pt>
                <c:pt idx="10">
                  <c:v>京都御所 </c:v>
                </c:pt>
                <c:pt idx="11">
                  <c:v>京都駅 </c:v>
                </c:pt>
                <c:pt idx="12">
                  <c:v>銀閣寺 </c:v>
                </c:pt>
                <c:pt idx="13">
                  <c:v>東山 </c:v>
                </c:pt>
                <c:pt idx="14">
                  <c:v>平安神宮 </c:v>
                </c:pt>
                <c:pt idx="15">
                  <c:v>高台寺 </c:v>
                </c:pt>
                <c:pt idx="16">
                  <c:v>東寺 </c:v>
                </c:pt>
                <c:pt idx="17">
                  <c:v>河原町 </c:v>
                </c:pt>
                <c:pt idx="18">
                  <c:v>東福寺 </c:v>
                </c:pt>
                <c:pt idx="19">
                  <c:v>龍安寺 </c:v>
                </c:pt>
                <c:pt idx="20">
                  <c:v>三十三間堂 </c:v>
                </c:pt>
                <c:pt idx="21">
                  <c:v>下鴨神社</c:v>
                </c:pt>
                <c:pt idx="22">
                  <c:v>伏見</c:v>
                </c:pt>
                <c:pt idx="23">
                  <c:v>南禅寺</c:v>
                </c:pt>
                <c:pt idx="24">
                  <c:v>嵐山モンキーパーク</c:v>
                </c:pt>
              </c:strCache>
            </c:strRef>
          </c:cat>
          <c:val>
            <c:numRef>
              <c:f>まとめ!$O$4:$O$28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まとめ!$P$3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まとめ!$N$4:$N$28</c:f>
              <c:strCache>
                <c:ptCount val="25"/>
                <c:pt idx="0">
                  <c:v>二条城</c:v>
                </c:pt>
                <c:pt idx="1">
                  <c:v>祇園 </c:v>
                </c:pt>
                <c:pt idx="2">
                  <c:v>清水寺</c:v>
                </c:pt>
                <c:pt idx="3">
                  <c:v>嵐山</c:v>
                </c:pt>
                <c:pt idx="4">
                  <c:v>伏見稲荷</c:v>
                </c:pt>
                <c:pt idx="5">
                  <c:v>金閣寺 </c:v>
                </c:pt>
                <c:pt idx="6">
                  <c:v>ギオンコーナー </c:v>
                </c:pt>
                <c:pt idx="7">
                  <c:v>京都タワー </c:v>
                </c:pt>
                <c:pt idx="8">
                  <c:v>八坂神社 </c:v>
                </c:pt>
                <c:pt idx="9">
                  <c:v>錦市場 </c:v>
                </c:pt>
                <c:pt idx="10">
                  <c:v>京都御所 </c:v>
                </c:pt>
                <c:pt idx="11">
                  <c:v>京都駅 </c:v>
                </c:pt>
                <c:pt idx="12">
                  <c:v>銀閣寺 </c:v>
                </c:pt>
                <c:pt idx="13">
                  <c:v>東山 </c:v>
                </c:pt>
                <c:pt idx="14">
                  <c:v>平安神宮 </c:v>
                </c:pt>
                <c:pt idx="15">
                  <c:v>高台寺 </c:v>
                </c:pt>
                <c:pt idx="16">
                  <c:v>東寺 </c:v>
                </c:pt>
                <c:pt idx="17">
                  <c:v>河原町 </c:v>
                </c:pt>
                <c:pt idx="18">
                  <c:v>東福寺 </c:v>
                </c:pt>
                <c:pt idx="19">
                  <c:v>龍安寺 </c:v>
                </c:pt>
                <c:pt idx="20">
                  <c:v>三十三間堂 </c:v>
                </c:pt>
                <c:pt idx="21">
                  <c:v>下鴨神社</c:v>
                </c:pt>
                <c:pt idx="22">
                  <c:v>伏見</c:v>
                </c:pt>
                <c:pt idx="23">
                  <c:v>南禅寺</c:v>
                </c:pt>
                <c:pt idx="24">
                  <c:v>嵐山モンキーパーク</c:v>
                </c:pt>
              </c:strCache>
            </c:strRef>
          </c:cat>
          <c:val>
            <c:numRef>
              <c:f>まとめ!$P$4:$P$28</c:f>
              <c:numCache>
                <c:formatCode>General</c:formatCode>
                <c:ptCount val="25"/>
                <c:pt idx="0">
                  <c:v>3</c:v>
                </c:pt>
                <c:pt idx="1">
                  <c:v>7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5</c:v>
                </c:pt>
                <c:pt idx="9">
                  <c:v>11</c:v>
                </c:pt>
                <c:pt idx="10">
                  <c:v>15</c:v>
                </c:pt>
                <c:pt idx="11">
                  <c:v>13</c:v>
                </c:pt>
                <c:pt idx="12">
                  <c:v>16</c:v>
                </c:pt>
                <c:pt idx="13">
                  <c:v>19</c:v>
                </c:pt>
                <c:pt idx="14">
                  <c:v>21</c:v>
                </c:pt>
                <c:pt idx="15">
                  <c:v>17</c:v>
                </c:pt>
                <c:pt idx="16">
                  <c:v>24</c:v>
                </c:pt>
                <c:pt idx="17">
                  <c:v>14</c:v>
                </c:pt>
                <c:pt idx="18">
                  <c:v>17</c:v>
                </c:pt>
                <c:pt idx="19">
                  <c:v>24</c:v>
                </c:pt>
                <c:pt idx="20">
                  <c:v>10</c:v>
                </c:pt>
                <c:pt idx="21">
                  <c:v>20</c:v>
                </c:pt>
                <c:pt idx="22">
                  <c:v>12</c:v>
                </c:pt>
                <c:pt idx="23">
                  <c:v>23</c:v>
                </c:pt>
                <c:pt idx="2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台湾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まとめ!$S$3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まとめ!$R$4:$R$28</c:f>
              <c:strCache>
                <c:ptCount val="25"/>
                <c:pt idx="0">
                  <c:v>清水寺</c:v>
                </c:pt>
                <c:pt idx="1">
                  <c:v>祇園 </c:v>
                </c:pt>
                <c:pt idx="2">
                  <c:v>二条城</c:v>
                </c:pt>
                <c:pt idx="3">
                  <c:v>伏見稲荷</c:v>
                </c:pt>
                <c:pt idx="4">
                  <c:v>嵐山</c:v>
                </c:pt>
                <c:pt idx="5">
                  <c:v>ギオンコーナー </c:v>
                </c:pt>
                <c:pt idx="6">
                  <c:v>八坂神社 </c:v>
                </c:pt>
                <c:pt idx="7">
                  <c:v>錦市場 </c:v>
                </c:pt>
                <c:pt idx="8">
                  <c:v>金閣寺 </c:v>
                </c:pt>
                <c:pt idx="9">
                  <c:v>京都タワー </c:v>
                </c:pt>
                <c:pt idx="10">
                  <c:v>京都御所 </c:v>
                </c:pt>
                <c:pt idx="11">
                  <c:v>京都駅 </c:v>
                </c:pt>
                <c:pt idx="12">
                  <c:v>高台寺 </c:v>
                </c:pt>
                <c:pt idx="13">
                  <c:v>東山 </c:v>
                </c:pt>
                <c:pt idx="14">
                  <c:v>河原町 </c:v>
                </c:pt>
                <c:pt idx="15">
                  <c:v>平安神宮 </c:v>
                </c:pt>
                <c:pt idx="16">
                  <c:v>東寺 </c:v>
                </c:pt>
                <c:pt idx="17">
                  <c:v>銀閣寺 </c:v>
                </c:pt>
                <c:pt idx="18">
                  <c:v>東福寺 </c:v>
                </c:pt>
                <c:pt idx="19">
                  <c:v>龍安寺 </c:v>
                </c:pt>
                <c:pt idx="20">
                  <c:v>下鴨神社</c:v>
                </c:pt>
                <c:pt idx="21">
                  <c:v>三十三間堂 </c:v>
                </c:pt>
                <c:pt idx="22">
                  <c:v>南禅寺</c:v>
                </c:pt>
                <c:pt idx="23">
                  <c:v>伏見</c:v>
                </c:pt>
                <c:pt idx="24">
                  <c:v>嵐山モンキーパーク</c:v>
                </c:pt>
              </c:strCache>
            </c:strRef>
          </c:cat>
          <c:val>
            <c:numRef>
              <c:f>まとめ!$S$4:$S$28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まとめ!$T$3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まとめ!$R$4:$R$28</c:f>
              <c:strCache>
                <c:ptCount val="25"/>
                <c:pt idx="0">
                  <c:v>清水寺</c:v>
                </c:pt>
                <c:pt idx="1">
                  <c:v>祇園 </c:v>
                </c:pt>
                <c:pt idx="2">
                  <c:v>二条城</c:v>
                </c:pt>
                <c:pt idx="3">
                  <c:v>伏見稲荷</c:v>
                </c:pt>
                <c:pt idx="4">
                  <c:v>嵐山</c:v>
                </c:pt>
                <c:pt idx="5">
                  <c:v>ギオンコーナー </c:v>
                </c:pt>
                <c:pt idx="6">
                  <c:v>八坂神社 </c:v>
                </c:pt>
                <c:pt idx="7">
                  <c:v>錦市場 </c:v>
                </c:pt>
                <c:pt idx="8">
                  <c:v>金閣寺 </c:v>
                </c:pt>
                <c:pt idx="9">
                  <c:v>京都タワー </c:v>
                </c:pt>
                <c:pt idx="10">
                  <c:v>京都御所 </c:v>
                </c:pt>
                <c:pt idx="11">
                  <c:v>京都駅 </c:v>
                </c:pt>
                <c:pt idx="12">
                  <c:v>高台寺 </c:v>
                </c:pt>
                <c:pt idx="13">
                  <c:v>東山 </c:v>
                </c:pt>
                <c:pt idx="14">
                  <c:v>河原町 </c:v>
                </c:pt>
                <c:pt idx="15">
                  <c:v>平安神宮 </c:v>
                </c:pt>
                <c:pt idx="16">
                  <c:v>東寺 </c:v>
                </c:pt>
                <c:pt idx="17">
                  <c:v>銀閣寺 </c:v>
                </c:pt>
                <c:pt idx="18">
                  <c:v>東福寺 </c:v>
                </c:pt>
                <c:pt idx="19">
                  <c:v>龍安寺 </c:v>
                </c:pt>
                <c:pt idx="20">
                  <c:v>下鴨神社</c:v>
                </c:pt>
                <c:pt idx="21">
                  <c:v>三十三間堂 </c:v>
                </c:pt>
                <c:pt idx="22">
                  <c:v>南禅寺</c:v>
                </c:pt>
                <c:pt idx="23">
                  <c:v>伏見</c:v>
                </c:pt>
                <c:pt idx="24">
                  <c:v>嵐山モンキーパーク</c:v>
                </c:pt>
              </c:strCache>
            </c:strRef>
          </c:cat>
          <c:val>
            <c:numRef>
              <c:f>まとめ!$T$4:$T$28</c:f>
              <c:numCache>
                <c:formatCode>General</c:formatCode>
                <c:ptCount val="25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11</c:v>
                </c:pt>
                <c:pt idx="8">
                  <c:v>4</c:v>
                </c:pt>
                <c:pt idx="9">
                  <c:v>9</c:v>
                </c:pt>
                <c:pt idx="10">
                  <c:v>15</c:v>
                </c:pt>
                <c:pt idx="11">
                  <c:v>13</c:v>
                </c:pt>
                <c:pt idx="12">
                  <c:v>17</c:v>
                </c:pt>
                <c:pt idx="13">
                  <c:v>19</c:v>
                </c:pt>
                <c:pt idx="14">
                  <c:v>14</c:v>
                </c:pt>
                <c:pt idx="15">
                  <c:v>21</c:v>
                </c:pt>
                <c:pt idx="16">
                  <c:v>24</c:v>
                </c:pt>
                <c:pt idx="17">
                  <c:v>16</c:v>
                </c:pt>
                <c:pt idx="18">
                  <c:v>17</c:v>
                </c:pt>
                <c:pt idx="19">
                  <c:v>24</c:v>
                </c:pt>
                <c:pt idx="20">
                  <c:v>20</c:v>
                </c:pt>
                <c:pt idx="21">
                  <c:v>10</c:v>
                </c:pt>
                <c:pt idx="22">
                  <c:v>23</c:v>
                </c:pt>
                <c:pt idx="23">
                  <c:v>12</c:v>
                </c:pt>
                <c:pt idx="2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香港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まとめ!$AA$3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まとめ!$Z$4:$Z$28</c:f>
              <c:strCache>
                <c:ptCount val="25"/>
                <c:pt idx="0">
                  <c:v>清水寺</c:v>
                </c:pt>
                <c:pt idx="1">
                  <c:v>祇園 </c:v>
                </c:pt>
                <c:pt idx="2">
                  <c:v>二条城</c:v>
                </c:pt>
                <c:pt idx="3">
                  <c:v>伏見稲荷</c:v>
                </c:pt>
                <c:pt idx="4">
                  <c:v>嵐山</c:v>
                </c:pt>
                <c:pt idx="5">
                  <c:v>ギオンコーナー </c:v>
                </c:pt>
                <c:pt idx="6">
                  <c:v>八坂神社 </c:v>
                </c:pt>
                <c:pt idx="7">
                  <c:v>金閣寺 </c:v>
                </c:pt>
                <c:pt idx="8">
                  <c:v>錦市場 </c:v>
                </c:pt>
                <c:pt idx="9">
                  <c:v>京都タワー </c:v>
                </c:pt>
                <c:pt idx="10">
                  <c:v>高台寺 </c:v>
                </c:pt>
                <c:pt idx="11">
                  <c:v>京都御所 </c:v>
                </c:pt>
                <c:pt idx="12">
                  <c:v>東山 </c:v>
                </c:pt>
                <c:pt idx="13">
                  <c:v>京都駅 </c:v>
                </c:pt>
                <c:pt idx="14">
                  <c:v>河原町 </c:v>
                </c:pt>
                <c:pt idx="15">
                  <c:v>平安神宮 </c:v>
                </c:pt>
                <c:pt idx="16">
                  <c:v>銀閣寺 </c:v>
                </c:pt>
                <c:pt idx="17">
                  <c:v>東寺 </c:v>
                </c:pt>
                <c:pt idx="18">
                  <c:v>東福寺 </c:v>
                </c:pt>
                <c:pt idx="19">
                  <c:v>龍安寺 </c:v>
                </c:pt>
                <c:pt idx="20">
                  <c:v>下鴨神社</c:v>
                </c:pt>
                <c:pt idx="21">
                  <c:v>三十三間堂 </c:v>
                </c:pt>
                <c:pt idx="22">
                  <c:v>南禅寺</c:v>
                </c:pt>
                <c:pt idx="23">
                  <c:v>伏見</c:v>
                </c:pt>
                <c:pt idx="24">
                  <c:v>嵐山モンキーパーク</c:v>
                </c:pt>
              </c:strCache>
            </c:strRef>
          </c:cat>
          <c:val>
            <c:numRef>
              <c:f>まとめ!$AA$4:$AA$28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まとめ!$AB$3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まとめ!$Z$4:$Z$28</c:f>
              <c:strCache>
                <c:ptCount val="25"/>
                <c:pt idx="0">
                  <c:v>清水寺</c:v>
                </c:pt>
                <c:pt idx="1">
                  <c:v>祇園 </c:v>
                </c:pt>
                <c:pt idx="2">
                  <c:v>二条城</c:v>
                </c:pt>
                <c:pt idx="3">
                  <c:v>伏見稲荷</c:v>
                </c:pt>
                <c:pt idx="4">
                  <c:v>嵐山</c:v>
                </c:pt>
                <c:pt idx="5">
                  <c:v>ギオンコーナー </c:v>
                </c:pt>
                <c:pt idx="6">
                  <c:v>八坂神社 </c:v>
                </c:pt>
                <c:pt idx="7">
                  <c:v>金閣寺 </c:v>
                </c:pt>
                <c:pt idx="8">
                  <c:v>錦市場 </c:v>
                </c:pt>
                <c:pt idx="9">
                  <c:v>京都タワー </c:v>
                </c:pt>
                <c:pt idx="10">
                  <c:v>高台寺 </c:v>
                </c:pt>
                <c:pt idx="11">
                  <c:v>京都御所 </c:v>
                </c:pt>
                <c:pt idx="12">
                  <c:v>東山 </c:v>
                </c:pt>
                <c:pt idx="13">
                  <c:v>京都駅 </c:v>
                </c:pt>
                <c:pt idx="14">
                  <c:v>河原町 </c:v>
                </c:pt>
                <c:pt idx="15">
                  <c:v>平安神宮 </c:v>
                </c:pt>
                <c:pt idx="16">
                  <c:v>銀閣寺 </c:v>
                </c:pt>
                <c:pt idx="17">
                  <c:v>東寺 </c:v>
                </c:pt>
                <c:pt idx="18">
                  <c:v>東福寺 </c:v>
                </c:pt>
                <c:pt idx="19">
                  <c:v>龍安寺 </c:v>
                </c:pt>
                <c:pt idx="20">
                  <c:v>下鴨神社</c:v>
                </c:pt>
                <c:pt idx="21">
                  <c:v>三十三間堂 </c:v>
                </c:pt>
                <c:pt idx="22">
                  <c:v>南禅寺</c:v>
                </c:pt>
                <c:pt idx="23">
                  <c:v>伏見</c:v>
                </c:pt>
                <c:pt idx="24">
                  <c:v>嵐山モンキーパーク</c:v>
                </c:pt>
              </c:strCache>
            </c:strRef>
          </c:cat>
          <c:val>
            <c:numRef>
              <c:f>まとめ!$AB$4:$AB$28</c:f>
              <c:numCache>
                <c:formatCode>General</c:formatCode>
                <c:ptCount val="25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11</c:v>
                </c:pt>
                <c:pt idx="9">
                  <c:v>9</c:v>
                </c:pt>
                <c:pt idx="10">
                  <c:v>17</c:v>
                </c:pt>
                <c:pt idx="11">
                  <c:v>15</c:v>
                </c:pt>
                <c:pt idx="12">
                  <c:v>19</c:v>
                </c:pt>
                <c:pt idx="13">
                  <c:v>13</c:v>
                </c:pt>
                <c:pt idx="14">
                  <c:v>14</c:v>
                </c:pt>
                <c:pt idx="15">
                  <c:v>21</c:v>
                </c:pt>
                <c:pt idx="16">
                  <c:v>16</c:v>
                </c:pt>
                <c:pt idx="17">
                  <c:v>24</c:v>
                </c:pt>
                <c:pt idx="18">
                  <c:v>17</c:v>
                </c:pt>
                <c:pt idx="19">
                  <c:v>24</c:v>
                </c:pt>
                <c:pt idx="20">
                  <c:v>20</c:v>
                </c:pt>
                <c:pt idx="21">
                  <c:v>10</c:v>
                </c:pt>
                <c:pt idx="22">
                  <c:v>23</c:v>
                </c:pt>
                <c:pt idx="23">
                  <c:v>12</c:v>
                </c:pt>
                <c:pt idx="2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東南アジア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まとめ!$AE$3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まとめ!$AD$4:$AD$28</c:f>
              <c:strCache>
                <c:ptCount val="25"/>
                <c:pt idx="0">
                  <c:v>清水寺</c:v>
                </c:pt>
                <c:pt idx="1">
                  <c:v>祇園 </c:v>
                </c:pt>
                <c:pt idx="2">
                  <c:v>二条城</c:v>
                </c:pt>
                <c:pt idx="3">
                  <c:v>嵐山</c:v>
                </c:pt>
                <c:pt idx="4">
                  <c:v>伏見稲荷</c:v>
                </c:pt>
                <c:pt idx="5">
                  <c:v>金閣寺 </c:v>
                </c:pt>
                <c:pt idx="6">
                  <c:v>八坂神社 </c:v>
                </c:pt>
                <c:pt idx="7">
                  <c:v>ギオンコーナー </c:v>
                </c:pt>
                <c:pt idx="8">
                  <c:v>京都タワー </c:v>
                </c:pt>
                <c:pt idx="9">
                  <c:v>錦市場 </c:v>
                </c:pt>
                <c:pt idx="10">
                  <c:v>高台寺 </c:v>
                </c:pt>
                <c:pt idx="11">
                  <c:v>京都御所 </c:v>
                </c:pt>
                <c:pt idx="12">
                  <c:v>京都駅 </c:v>
                </c:pt>
                <c:pt idx="13">
                  <c:v>銀閣寺 </c:v>
                </c:pt>
                <c:pt idx="14">
                  <c:v>東山 </c:v>
                </c:pt>
                <c:pt idx="15">
                  <c:v>平安神宮 </c:v>
                </c:pt>
                <c:pt idx="16">
                  <c:v>東寺 </c:v>
                </c:pt>
                <c:pt idx="17">
                  <c:v>河原町 </c:v>
                </c:pt>
                <c:pt idx="18">
                  <c:v>東福寺 </c:v>
                </c:pt>
                <c:pt idx="19">
                  <c:v>龍安寺 </c:v>
                </c:pt>
                <c:pt idx="20">
                  <c:v>三十三間堂 </c:v>
                </c:pt>
                <c:pt idx="21">
                  <c:v>下鴨神社</c:v>
                </c:pt>
                <c:pt idx="22">
                  <c:v>南禅寺</c:v>
                </c:pt>
                <c:pt idx="23">
                  <c:v>伏見</c:v>
                </c:pt>
                <c:pt idx="24">
                  <c:v>嵐山モンキーパーク</c:v>
                </c:pt>
              </c:strCache>
            </c:strRef>
          </c:cat>
          <c:val>
            <c:numRef>
              <c:f>まとめ!$AE$4:$AE$28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まとめ!$AF$3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まとめ!$AD$4:$AD$28</c:f>
              <c:strCache>
                <c:ptCount val="25"/>
                <c:pt idx="0">
                  <c:v>清水寺</c:v>
                </c:pt>
                <c:pt idx="1">
                  <c:v>祇園 </c:v>
                </c:pt>
                <c:pt idx="2">
                  <c:v>二条城</c:v>
                </c:pt>
                <c:pt idx="3">
                  <c:v>嵐山</c:v>
                </c:pt>
                <c:pt idx="4">
                  <c:v>伏見稲荷</c:v>
                </c:pt>
                <c:pt idx="5">
                  <c:v>金閣寺 </c:v>
                </c:pt>
                <c:pt idx="6">
                  <c:v>八坂神社 </c:v>
                </c:pt>
                <c:pt idx="7">
                  <c:v>ギオンコーナー </c:v>
                </c:pt>
                <c:pt idx="8">
                  <c:v>京都タワー </c:v>
                </c:pt>
                <c:pt idx="9">
                  <c:v>錦市場 </c:v>
                </c:pt>
                <c:pt idx="10">
                  <c:v>高台寺 </c:v>
                </c:pt>
                <c:pt idx="11">
                  <c:v>京都御所 </c:v>
                </c:pt>
                <c:pt idx="12">
                  <c:v>京都駅 </c:v>
                </c:pt>
                <c:pt idx="13">
                  <c:v>銀閣寺 </c:v>
                </c:pt>
                <c:pt idx="14">
                  <c:v>東山 </c:v>
                </c:pt>
                <c:pt idx="15">
                  <c:v>平安神宮 </c:v>
                </c:pt>
                <c:pt idx="16">
                  <c:v>東寺 </c:v>
                </c:pt>
                <c:pt idx="17">
                  <c:v>河原町 </c:v>
                </c:pt>
                <c:pt idx="18">
                  <c:v>東福寺 </c:v>
                </c:pt>
                <c:pt idx="19">
                  <c:v>龍安寺 </c:v>
                </c:pt>
                <c:pt idx="20">
                  <c:v>三十三間堂 </c:v>
                </c:pt>
                <c:pt idx="21">
                  <c:v>下鴨神社</c:v>
                </c:pt>
                <c:pt idx="22">
                  <c:v>南禅寺</c:v>
                </c:pt>
                <c:pt idx="23">
                  <c:v>伏見</c:v>
                </c:pt>
                <c:pt idx="24">
                  <c:v>嵐山モンキーパーク</c:v>
                </c:pt>
              </c:strCache>
            </c:strRef>
          </c:cat>
          <c:val>
            <c:numRef>
              <c:f>まとめ!$AF$4:$AF$28</c:f>
              <c:numCache>
                <c:formatCode>General</c:formatCode>
                <c:ptCount val="25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17</c:v>
                </c:pt>
                <c:pt idx="11">
                  <c:v>15</c:v>
                </c:pt>
                <c:pt idx="12">
                  <c:v>13</c:v>
                </c:pt>
                <c:pt idx="13">
                  <c:v>16</c:v>
                </c:pt>
                <c:pt idx="14">
                  <c:v>19</c:v>
                </c:pt>
                <c:pt idx="15">
                  <c:v>21</c:v>
                </c:pt>
                <c:pt idx="16">
                  <c:v>24</c:v>
                </c:pt>
                <c:pt idx="17">
                  <c:v>14</c:v>
                </c:pt>
                <c:pt idx="18">
                  <c:v>17</c:v>
                </c:pt>
                <c:pt idx="19">
                  <c:v>24</c:v>
                </c:pt>
                <c:pt idx="20">
                  <c:v>10</c:v>
                </c:pt>
                <c:pt idx="21">
                  <c:v>20</c:v>
                </c:pt>
                <c:pt idx="22">
                  <c:v>23</c:v>
                </c:pt>
                <c:pt idx="23">
                  <c:v>12</c:v>
                </c:pt>
                <c:pt idx="2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203200</xdr:rowOff>
    </xdr:from>
    <xdr:to>
      <xdr:col>3</xdr:col>
      <xdr:colOff>463550</xdr:colOff>
      <xdr:row>40</xdr:row>
      <xdr:rowOff>127000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6950E3B-8E6B-D143-82DF-8069A2327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577850</xdr:colOff>
      <xdr:row>8</xdr:row>
      <xdr:rowOff>139700</xdr:rowOff>
    </xdr:from>
    <xdr:to>
      <xdr:col>37</xdr:col>
      <xdr:colOff>196850</xdr:colOff>
      <xdr:row>20</xdr:row>
      <xdr:rowOff>139700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034AB07-4420-D745-A0F1-78CB3D709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468168</xdr:colOff>
      <xdr:row>31</xdr:row>
      <xdr:rowOff>15010</xdr:rowOff>
    </xdr:from>
    <xdr:to>
      <xdr:col>6</xdr:col>
      <xdr:colOff>87168</xdr:colOff>
      <xdr:row>43</xdr:row>
      <xdr:rowOff>15010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C9E068F9-123B-F643-805C-CE409C435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503959</xdr:colOff>
      <xdr:row>44</xdr:row>
      <xdr:rowOff>154709</xdr:rowOff>
    </xdr:from>
    <xdr:to>
      <xdr:col>6</xdr:col>
      <xdr:colOff>117186</xdr:colOff>
      <xdr:row>56</xdr:row>
      <xdr:rowOff>154709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BE6F9AA7-34BC-2B48-B5B7-188B03574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446232</xdr:colOff>
      <xdr:row>31</xdr:row>
      <xdr:rowOff>13854</xdr:rowOff>
    </xdr:from>
    <xdr:to>
      <xdr:col>12</xdr:col>
      <xdr:colOff>65231</xdr:colOff>
      <xdr:row>43</xdr:row>
      <xdr:rowOff>13854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72C05909-D6C6-D94C-ACB4-8D5A4997E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452005</xdr:colOff>
      <xdr:row>44</xdr:row>
      <xdr:rowOff>167409</xdr:rowOff>
    </xdr:from>
    <xdr:to>
      <xdr:col>12</xdr:col>
      <xdr:colOff>71004</xdr:colOff>
      <xdr:row>56</xdr:row>
      <xdr:rowOff>167409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9872AB08-4D9A-D044-93BF-D171E4F1A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285750</xdr:colOff>
      <xdr:row>30</xdr:row>
      <xdr:rowOff>63500</xdr:rowOff>
    </xdr:from>
    <xdr:to>
      <xdr:col>20</xdr:col>
      <xdr:colOff>730250</xdr:colOff>
      <xdr:row>42</xdr:row>
      <xdr:rowOff>63500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DE2F1512-E753-3443-9120-D12E55128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367723</xdr:colOff>
      <xdr:row>30</xdr:row>
      <xdr:rowOff>51955</xdr:rowOff>
    </xdr:from>
    <xdr:to>
      <xdr:col>26</xdr:col>
      <xdr:colOff>817995</xdr:colOff>
      <xdr:row>42</xdr:row>
      <xdr:rowOff>51955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E3FFC7D3-7EF3-834D-99AA-D281A8537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394278</xdr:colOff>
      <xdr:row>43</xdr:row>
      <xdr:rowOff>83127</xdr:rowOff>
    </xdr:from>
    <xdr:to>
      <xdr:col>27</xdr:col>
      <xdr:colOff>13277</xdr:colOff>
      <xdr:row>55</xdr:row>
      <xdr:rowOff>83127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71C23274-9D0A-B441-AD6D-A355714D4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329623</xdr:colOff>
      <xdr:row>43</xdr:row>
      <xdr:rowOff>58881</xdr:rowOff>
    </xdr:from>
    <xdr:to>
      <xdr:col>20</xdr:col>
      <xdr:colOff>774122</xdr:colOff>
      <xdr:row>55</xdr:row>
      <xdr:rowOff>58881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DF711C-EC39-8249-A22F-D663870FF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A2F5-19A4-624F-834D-A746BB83E51B}">
  <dimension ref="B2:Z55"/>
  <sheetViews>
    <sheetView zoomScale="81" workbookViewId="0">
      <selection activeCell="W24" sqref="W24"/>
    </sheetView>
  </sheetViews>
  <sheetFormatPr baseColWidth="10" defaultColWidth="8.83203125" defaultRowHeight="18"/>
  <cols>
    <col min="2" max="2" width="10" customWidth="1"/>
    <col min="11" max="11" width="10.33203125" customWidth="1"/>
    <col min="16" max="17" width="9" bestFit="1" customWidth="1"/>
    <col min="18" max="19" width="10.5" bestFit="1" customWidth="1"/>
    <col min="20" max="21" width="9" bestFit="1" customWidth="1"/>
    <col min="23" max="23" width="9.6640625" bestFit="1" customWidth="1"/>
    <col min="28" max="28" width="7.6640625" customWidth="1"/>
    <col min="29" max="29" width="10.33203125" customWidth="1"/>
    <col min="30" max="30" width="9.33203125" customWidth="1"/>
    <col min="66" max="66" width="9.83203125" customWidth="1"/>
  </cols>
  <sheetData>
    <row r="2" spans="2:26">
      <c r="B2" s="130" t="s">
        <v>0</v>
      </c>
      <c r="C2" s="130" t="s">
        <v>1</v>
      </c>
      <c r="D2" s="130" t="s">
        <v>85</v>
      </c>
      <c r="E2" s="130" t="s">
        <v>86</v>
      </c>
      <c r="F2" s="130" t="s">
        <v>88</v>
      </c>
      <c r="G2" s="130" t="s">
        <v>87</v>
      </c>
      <c r="H2" s="130" t="s">
        <v>3</v>
      </c>
      <c r="I2" s="130" t="s">
        <v>10</v>
      </c>
      <c r="K2" s="130" t="s">
        <v>65</v>
      </c>
      <c r="L2" s="130" t="s">
        <v>1</v>
      </c>
      <c r="M2" s="130" t="s">
        <v>85</v>
      </c>
      <c r="N2" s="130" t="s">
        <v>86</v>
      </c>
      <c r="O2" s="130" t="s">
        <v>88</v>
      </c>
      <c r="P2" s="130" t="s">
        <v>87</v>
      </c>
      <c r="Q2" s="130" t="s">
        <v>3</v>
      </c>
      <c r="R2" s="130" t="s">
        <v>10</v>
      </c>
    </row>
    <row r="3" spans="2:26">
      <c r="B3" s="126" t="s">
        <v>11</v>
      </c>
      <c r="C3" s="209">
        <v>1</v>
      </c>
      <c r="D3" s="210">
        <v>7</v>
      </c>
      <c r="E3" s="127">
        <v>5</v>
      </c>
      <c r="F3" s="210">
        <v>5</v>
      </c>
      <c r="G3" s="210">
        <v>7</v>
      </c>
      <c r="H3" s="128">
        <f>GEOMEAN(C3:G3)</f>
        <v>4.1459801431212595</v>
      </c>
      <c r="I3" s="129">
        <f t="shared" ref="I3:I8" si="0">H3/$H$8</f>
        <v>0.33030428151829988</v>
      </c>
      <c r="K3" s="126" t="s">
        <v>11</v>
      </c>
      <c r="L3" s="209">
        <v>1</v>
      </c>
      <c r="M3" s="210">
        <v>5</v>
      </c>
      <c r="N3" s="210">
        <v>1</v>
      </c>
      <c r="O3" s="210">
        <v>1</v>
      </c>
      <c r="P3" s="210">
        <v>9</v>
      </c>
      <c r="Q3" s="128">
        <f>GEOMEAN(L3:P3)</f>
        <v>2.1411273683383238</v>
      </c>
      <c r="R3" s="129">
        <f>Q3/$Q$8</f>
        <v>0.19428475944461093</v>
      </c>
    </row>
    <row r="4" spans="2:26">
      <c r="B4" s="125" t="s">
        <v>83</v>
      </c>
      <c r="C4" s="122" t="s">
        <v>92</v>
      </c>
      <c r="D4" s="211">
        <v>1</v>
      </c>
      <c r="E4" s="119" t="s">
        <v>92</v>
      </c>
      <c r="F4" s="211" t="s">
        <v>94</v>
      </c>
      <c r="G4" s="211">
        <v>1</v>
      </c>
      <c r="H4" s="128">
        <f>GEOMEAN(C4:G4)</f>
        <v>1</v>
      </c>
      <c r="I4" s="129">
        <f t="shared" si="0"/>
        <v>7.966856331097466E-2</v>
      </c>
      <c r="K4" s="125" t="s">
        <v>83</v>
      </c>
      <c r="L4" s="122" t="s">
        <v>94</v>
      </c>
      <c r="M4" s="211">
        <v>1</v>
      </c>
      <c r="N4" s="119" t="s">
        <v>94</v>
      </c>
      <c r="O4" s="211" t="s">
        <v>95</v>
      </c>
      <c r="P4" s="211">
        <v>7</v>
      </c>
      <c r="Q4" s="128">
        <f t="shared" ref="Q4:Q7" si="1">GEOMEAN(L4:P4)</f>
        <v>2.6457513110645907</v>
      </c>
      <c r="R4" s="129">
        <f t="shared" ref="R4:R8" si="2">Q4/$Q$8</f>
        <v>0.24007406781193655</v>
      </c>
      <c r="V4" s="215"/>
      <c r="W4" s="215"/>
      <c r="X4" s="215"/>
      <c r="Y4" s="215"/>
      <c r="Z4" s="215"/>
    </row>
    <row r="5" spans="2:26">
      <c r="B5" s="124" t="s">
        <v>77</v>
      </c>
      <c r="C5" s="212" t="s">
        <v>94</v>
      </c>
      <c r="D5" s="213">
        <v>7</v>
      </c>
      <c r="E5" s="213">
        <v>1</v>
      </c>
      <c r="F5" s="214">
        <v>3</v>
      </c>
      <c r="G5" s="213">
        <v>7</v>
      </c>
      <c r="H5" s="128">
        <f>GEOMEAN(C5:G5)</f>
        <v>3.4820045452270936</v>
      </c>
      <c r="I5" s="129">
        <f t="shared" si="0"/>
        <v>0.27740629956052626</v>
      </c>
      <c r="K5" s="124" t="s">
        <v>77</v>
      </c>
      <c r="L5" s="212">
        <v>1</v>
      </c>
      <c r="M5" s="213">
        <v>5</v>
      </c>
      <c r="N5" s="213">
        <v>1</v>
      </c>
      <c r="O5" s="214">
        <v>5</v>
      </c>
      <c r="P5" s="213">
        <v>9</v>
      </c>
      <c r="Q5" s="128">
        <f t="shared" si="1"/>
        <v>2.9541769390627777</v>
      </c>
      <c r="R5" s="129">
        <f t="shared" si="2"/>
        <v>0.26806044537558665</v>
      </c>
      <c r="W5" s="215"/>
      <c r="Z5" s="215"/>
    </row>
    <row r="6" spans="2:26">
      <c r="B6" s="125" t="s">
        <v>78</v>
      </c>
      <c r="C6" s="122" t="s">
        <v>94</v>
      </c>
      <c r="D6" s="211">
        <v>5</v>
      </c>
      <c r="E6" s="119" t="s">
        <v>95</v>
      </c>
      <c r="F6" s="211">
        <v>1</v>
      </c>
      <c r="G6" s="211">
        <v>5</v>
      </c>
      <c r="H6" s="128">
        <f>GEOMEAN(C6:G6)</f>
        <v>2.924017738212866</v>
      </c>
      <c r="I6" s="129">
        <f t="shared" si="0"/>
        <v>0.23295229229922465</v>
      </c>
      <c r="K6" s="125" t="s">
        <v>78</v>
      </c>
      <c r="L6" s="216">
        <v>1</v>
      </c>
      <c r="M6" s="211">
        <v>3</v>
      </c>
      <c r="N6" s="119" t="s">
        <v>94</v>
      </c>
      <c r="O6" s="211">
        <v>1</v>
      </c>
      <c r="P6" s="211">
        <v>9</v>
      </c>
      <c r="Q6" s="128">
        <f t="shared" si="1"/>
        <v>2.2795070569547775</v>
      </c>
      <c r="R6" s="129">
        <f t="shared" si="2"/>
        <v>0.20684125884414581</v>
      </c>
      <c r="W6" s="215"/>
      <c r="X6" s="215"/>
      <c r="Y6" s="215"/>
      <c r="Z6" s="215"/>
    </row>
    <row r="7" spans="2:26">
      <c r="B7" s="124" t="s">
        <v>84</v>
      </c>
      <c r="C7" s="121" t="s">
        <v>92</v>
      </c>
      <c r="D7" s="117">
        <v>1</v>
      </c>
      <c r="E7" s="117" t="s">
        <v>92</v>
      </c>
      <c r="F7" s="117" t="s">
        <v>94</v>
      </c>
      <c r="G7" s="213">
        <v>1</v>
      </c>
      <c r="H7" s="128">
        <f>GEOMEAN(C7:G7)</f>
        <v>1</v>
      </c>
      <c r="I7" s="129">
        <f t="shared" si="0"/>
        <v>7.966856331097466E-2</v>
      </c>
      <c r="K7" s="124" t="s">
        <v>84</v>
      </c>
      <c r="L7" s="121" t="s">
        <v>93</v>
      </c>
      <c r="M7" s="117" t="s">
        <v>92</v>
      </c>
      <c r="N7" s="117" t="s">
        <v>93</v>
      </c>
      <c r="O7" s="117" t="s">
        <v>93</v>
      </c>
      <c r="P7" s="213">
        <v>1</v>
      </c>
      <c r="Q7" s="128">
        <f t="shared" si="1"/>
        <v>1</v>
      </c>
      <c r="R7" s="129">
        <f t="shared" si="2"/>
        <v>9.0739468523720071E-2</v>
      </c>
      <c r="W7" s="215"/>
      <c r="X7" s="215"/>
      <c r="Y7" s="215"/>
      <c r="Z7" s="215"/>
    </row>
    <row r="8" spans="2:26">
      <c r="B8" s="124"/>
      <c r="C8" s="123"/>
      <c r="D8" s="120"/>
      <c r="E8" s="120"/>
      <c r="F8" s="120"/>
      <c r="G8" s="120"/>
      <c r="H8" s="118">
        <f>SUM(H3:H7)</f>
        <v>12.552002426561218</v>
      </c>
      <c r="I8" s="129">
        <f t="shared" si="0"/>
        <v>1</v>
      </c>
      <c r="K8" s="124"/>
      <c r="L8" s="123"/>
      <c r="M8" s="120"/>
      <c r="N8" s="120"/>
      <c r="O8" s="120"/>
      <c r="P8" s="120"/>
      <c r="Q8" s="118">
        <f>SUM(Q3:Q7)</f>
        <v>11.02056267542047</v>
      </c>
      <c r="R8" s="129">
        <f t="shared" si="2"/>
        <v>1</v>
      </c>
      <c r="Z8" s="215"/>
    </row>
    <row r="9" spans="2:26">
      <c r="Q9" s="215"/>
      <c r="R9" s="215"/>
      <c r="S9" s="215"/>
      <c r="T9" s="215"/>
      <c r="U9" s="215"/>
    </row>
    <row r="10" spans="2:26">
      <c r="B10" s="130" t="s">
        <v>5</v>
      </c>
      <c r="C10" s="130" t="s">
        <v>1</v>
      </c>
      <c r="D10" s="130" t="s">
        <v>85</v>
      </c>
      <c r="E10" s="130" t="s">
        <v>86</v>
      </c>
      <c r="F10" s="130" t="s">
        <v>88</v>
      </c>
      <c r="G10" s="130" t="s">
        <v>87</v>
      </c>
      <c r="H10" s="130" t="s">
        <v>3</v>
      </c>
      <c r="I10" s="130" t="s">
        <v>10</v>
      </c>
      <c r="K10" s="130" t="s">
        <v>8</v>
      </c>
      <c r="L10" s="130" t="s">
        <v>1</v>
      </c>
      <c r="M10" s="130" t="s">
        <v>85</v>
      </c>
      <c r="N10" s="130" t="s">
        <v>86</v>
      </c>
      <c r="O10" s="130" t="s">
        <v>88</v>
      </c>
      <c r="P10" s="130" t="s">
        <v>87</v>
      </c>
      <c r="Q10" s="130" t="s">
        <v>3</v>
      </c>
      <c r="R10" s="130" t="s">
        <v>10</v>
      </c>
      <c r="U10" s="215"/>
    </row>
    <row r="11" spans="2:26">
      <c r="B11" s="126" t="s">
        <v>11</v>
      </c>
      <c r="C11" s="209">
        <v>1</v>
      </c>
      <c r="D11" s="210">
        <v>7</v>
      </c>
      <c r="E11" s="127">
        <v>3</v>
      </c>
      <c r="F11" s="210">
        <v>5</v>
      </c>
      <c r="G11" s="210">
        <v>7</v>
      </c>
      <c r="H11" s="128">
        <f>GEOMEAN(C11:G11)</f>
        <v>3.7433244233134215</v>
      </c>
      <c r="I11" s="129">
        <f>H11/$H$16</f>
        <v>0.28929654500958002</v>
      </c>
      <c r="K11" s="126" t="s">
        <v>11</v>
      </c>
      <c r="L11" s="209">
        <v>1</v>
      </c>
      <c r="M11" s="210">
        <v>7</v>
      </c>
      <c r="N11" s="210">
        <v>3</v>
      </c>
      <c r="O11" s="210">
        <v>7</v>
      </c>
      <c r="P11" s="210">
        <v>9</v>
      </c>
      <c r="Q11" s="128">
        <f>GEOMEAN(L11:P11)</f>
        <v>4.2102895953516439</v>
      </c>
      <c r="R11" s="129">
        <f>Q11/$Q$16</f>
        <v>0.30996020208148184</v>
      </c>
      <c r="S11" s="215"/>
      <c r="T11" s="215"/>
      <c r="U11" s="215"/>
    </row>
    <row r="12" spans="2:26">
      <c r="B12" s="125" t="s">
        <v>83</v>
      </c>
      <c r="C12" s="122" t="s">
        <v>92</v>
      </c>
      <c r="D12" s="211">
        <v>1</v>
      </c>
      <c r="E12" s="119" t="s">
        <v>94</v>
      </c>
      <c r="F12" s="211" t="s">
        <v>95</v>
      </c>
      <c r="G12" s="211">
        <v>5</v>
      </c>
      <c r="H12" s="128">
        <f>GEOMEAN(C12:G12)</f>
        <v>2.2360679774997898</v>
      </c>
      <c r="I12" s="129">
        <f t="shared" ref="I12:I16" si="3">H12/$H$16</f>
        <v>0.17281076047495067</v>
      </c>
      <c r="K12" s="125" t="s">
        <v>83</v>
      </c>
      <c r="L12" s="122" t="s">
        <v>92</v>
      </c>
      <c r="M12" s="211">
        <v>1</v>
      </c>
      <c r="N12" s="119" t="s">
        <v>94</v>
      </c>
      <c r="O12" s="211">
        <v>1</v>
      </c>
      <c r="P12" s="211">
        <v>9</v>
      </c>
      <c r="Q12" s="128">
        <f t="shared" ref="Q12:Q15" si="4">GEOMEAN(L12:P12)</f>
        <v>2.0800838230519041</v>
      </c>
      <c r="R12" s="129">
        <f t="shared" ref="R12:R15" si="5">Q12/$Q$16</f>
        <v>0.15313511993365397</v>
      </c>
      <c r="T12" s="215"/>
      <c r="U12" s="215"/>
    </row>
    <row r="13" spans="2:26">
      <c r="B13" s="124" t="s">
        <v>77</v>
      </c>
      <c r="C13" s="212" t="s">
        <v>95</v>
      </c>
      <c r="D13" s="213">
        <v>5</v>
      </c>
      <c r="E13" s="213">
        <v>1</v>
      </c>
      <c r="F13" s="214">
        <v>3</v>
      </c>
      <c r="G13" s="213">
        <v>7</v>
      </c>
      <c r="H13" s="128">
        <f>GEOMEAN(C13:G13)</f>
        <v>3.2010858729436795</v>
      </c>
      <c r="I13" s="129">
        <f t="shared" si="3"/>
        <v>0.24739054877372152</v>
      </c>
      <c r="K13" s="124" t="s">
        <v>77</v>
      </c>
      <c r="L13" s="212" t="s">
        <v>95</v>
      </c>
      <c r="M13" s="213">
        <v>5</v>
      </c>
      <c r="N13" s="213">
        <v>1</v>
      </c>
      <c r="O13" s="214">
        <v>7</v>
      </c>
      <c r="P13" s="213">
        <v>9</v>
      </c>
      <c r="Q13" s="128">
        <f t="shared" si="4"/>
        <v>4.2128659306105209</v>
      </c>
      <c r="R13" s="129">
        <f t="shared" si="5"/>
        <v>0.31014987107678155</v>
      </c>
      <c r="U13" s="215"/>
    </row>
    <row r="14" spans="2:26">
      <c r="B14" s="125" t="s">
        <v>78</v>
      </c>
      <c r="C14" s="122" t="s">
        <v>94</v>
      </c>
      <c r="D14" s="211">
        <v>3</v>
      </c>
      <c r="E14" s="119" t="s">
        <v>95</v>
      </c>
      <c r="F14" s="211">
        <v>1</v>
      </c>
      <c r="G14" s="211">
        <v>7</v>
      </c>
      <c r="H14" s="128">
        <f>GEOMEAN(C14:G14)</f>
        <v>2.7589241763811208</v>
      </c>
      <c r="I14" s="129">
        <f t="shared" si="3"/>
        <v>0.21321882420866306</v>
      </c>
      <c r="K14" s="125" t="s">
        <v>78</v>
      </c>
      <c r="L14" s="122" t="s">
        <v>92</v>
      </c>
      <c r="M14" s="211">
        <v>1</v>
      </c>
      <c r="N14" s="119" t="s">
        <v>92</v>
      </c>
      <c r="O14" s="211">
        <v>1</v>
      </c>
      <c r="P14" s="211">
        <v>9</v>
      </c>
      <c r="Q14" s="128">
        <f t="shared" si="4"/>
        <v>2.0800838230519041</v>
      </c>
      <c r="R14" s="129">
        <f t="shared" si="5"/>
        <v>0.15313511993365397</v>
      </c>
    </row>
    <row r="15" spans="2:26">
      <c r="B15" s="124" t="s">
        <v>84</v>
      </c>
      <c r="C15" s="121" t="s">
        <v>92</v>
      </c>
      <c r="D15" s="117" t="s">
        <v>94</v>
      </c>
      <c r="E15" s="117" t="s">
        <v>92</v>
      </c>
      <c r="F15" s="117" t="s">
        <v>92</v>
      </c>
      <c r="G15" s="213">
        <v>1</v>
      </c>
      <c r="H15" s="128">
        <f>GEOMEAN(C15:G15)</f>
        <v>1</v>
      </c>
      <c r="I15" s="129">
        <f t="shared" si="3"/>
        <v>7.7283321533084703E-2</v>
      </c>
      <c r="K15" s="124" t="s">
        <v>84</v>
      </c>
      <c r="L15" s="121" t="s">
        <v>93</v>
      </c>
      <c r="M15" s="117" t="s">
        <v>93</v>
      </c>
      <c r="N15" s="117" t="s">
        <v>93</v>
      </c>
      <c r="O15" s="117" t="s">
        <v>93</v>
      </c>
      <c r="P15" s="213">
        <v>1</v>
      </c>
      <c r="Q15" s="128">
        <f t="shared" si="4"/>
        <v>1</v>
      </c>
      <c r="R15" s="129">
        <f t="shared" si="5"/>
        <v>7.3619686974428639E-2</v>
      </c>
    </row>
    <row r="16" spans="2:26">
      <c r="B16" s="124"/>
      <c r="C16" s="123"/>
      <c r="D16" s="120"/>
      <c r="E16" s="120"/>
      <c r="F16" s="120"/>
      <c r="G16" s="120"/>
      <c r="H16" s="118">
        <f>SUM(H11:H15)</f>
        <v>12.939402450138012</v>
      </c>
      <c r="I16" s="129">
        <f t="shared" si="3"/>
        <v>1</v>
      </c>
      <c r="K16" s="124"/>
      <c r="L16" s="123"/>
      <c r="M16" s="120"/>
      <c r="N16" s="120"/>
      <c r="O16" s="120"/>
      <c r="P16" s="120"/>
      <c r="Q16" s="118">
        <f>SUM(Q11:Q15)</f>
        <v>13.583323172065974</v>
      </c>
      <c r="R16" s="129">
        <f>Q16/$Q$16</f>
        <v>1</v>
      </c>
    </row>
    <row r="18" spans="2:18">
      <c r="B18" s="130" t="s">
        <v>6</v>
      </c>
      <c r="C18" s="130" t="s">
        <v>1</v>
      </c>
      <c r="D18" s="130" t="s">
        <v>85</v>
      </c>
      <c r="E18" s="130" t="s">
        <v>86</v>
      </c>
      <c r="F18" s="130" t="s">
        <v>88</v>
      </c>
      <c r="G18" s="130" t="s">
        <v>87</v>
      </c>
      <c r="H18" s="130" t="s">
        <v>3</v>
      </c>
      <c r="I18" s="130" t="s">
        <v>10</v>
      </c>
      <c r="K18" s="130" t="s">
        <v>112</v>
      </c>
      <c r="L18" s="130" t="s">
        <v>1</v>
      </c>
      <c r="M18" s="130" t="s">
        <v>85</v>
      </c>
      <c r="N18" s="130" t="s">
        <v>86</v>
      </c>
      <c r="O18" s="130" t="s">
        <v>88</v>
      </c>
      <c r="P18" s="130" t="s">
        <v>87</v>
      </c>
      <c r="Q18" s="130" t="s">
        <v>3</v>
      </c>
      <c r="R18" s="130" t="s">
        <v>10</v>
      </c>
    </row>
    <row r="19" spans="2:18">
      <c r="B19" s="126" t="s">
        <v>11</v>
      </c>
      <c r="C19" s="209">
        <v>1</v>
      </c>
      <c r="D19" s="210">
        <v>7</v>
      </c>
      <c r="E19" s="127">
        <v>5</v>
      </c>
      <c r="F19" s="210">
        <v>5</v>
      </c>
      <c r="G19" s="210">
        <v>7</v>
      </c>
      <c r="H19" s="128">
        <f>GEOMEAN(C19:G19)</f>
        <v>4.1459801431212595</v>
      </c>
      <c r="I19" s="129">
        <f>H19/$H$24</f>
        <v>0.37411541208261218</v>
      </c>
      <c r="K19" s="126" t="s">
        <v>11</v>
      </c>
      <c r="L19" s="209">
        <v>1</v>
      </c>
      <c r="M19" s="210">
        <v>5</v>
      </c>
      <c r="N19" s="210">
        <v>1</v>
      </c>
      <c r="O19" s="210">
        <v>3</v>
      </c>
      <c r="P19" s="210">
        <v>9</v>
      </c>
      <c r="Q19" s="128">
        <f>GEOMEAN(L19:P19)</f>
        <v>2.6672686083966002</v>
      </c>
      <c r="R19" s="129">
        <f>Q19/$Q$24</f>
        <v>0.21132829820222179</v>
      </c>
    </row>
    <row r="20" spans="2:18">
      <c r="B20" s="125" t="s">
        <v>83</v>
      </c>
      <c r="C20" s="122" t="s">
        <v>92</v>
      </c>
      <c r="D20" s="211">
        <v>1</v>
      </c>
      <c r="E20" s="119" t="s">
        <v>94</v>
      </c>
      <c r="F20" s="211" t="s">
        <v>95</v>
      </c>
      <c r="G20" s="211">
        <v>3</v>
      </c>
      <c r="H20" s="128">
        <f>GEOMEAN(C20:G20)</f>
        <v>1.7320508075688774</v>
      </c>
      <c r="I20" s="129">
        <f t="shared" ref="I20:I24" si="6">H20/$H$24</f>
        <v>0.15629281358154826</v>
      </c>
      <c r="K20" s="125" t="s">
        <v>83</v>
      </c>
      <c r="L20" s="122" t="s">
        <v>94</v>
      </c>
      <c r="M20" s="211">
        <v>1</v>
      </c>
      <c r="N20" s="119" t="s">
        <v>94</v>
      </c>
      <c r="O20" s="211" t="s">
        <v>95</v>
      </c>
      <c r="P20" s="211">
        <v>9</v>
      </c>
      <c r="Q20" s="128">
        <f t="shared" ref="Q20:Q23" si="7">GEOMEAN(L20:P20)</f>
        <v>3</v>
      </c>
      <c r="R20" s="129">
        <f t="shared" ref="R20:R23" si="8">Q20/$Q$24</f>
        <v>0.2376906819998825</v>
      </c>
    </row>
    <row r="21" spans="2:18">
      <c r="B21" s="124" t="s">
        <v>77</v>
      </c>
      <c r="C21" s="212" t="s">
        <v>94</v>
      </c>
      <c r="D21" s="213">
        <v>5</v>
      </c>
      <c r="E21" s="213">
        <v>1</v>
      </c>
      <c r="F21" s="214">
        <v>1</v>
      </c>
      <c r="G21" s="213">
        <v>5</v>
      </c>
      <c r="H21" s="128">
        <f>GEOMEAN(C21:G21)</f>
        <v>2.2360679774997898</v>
      </c>
      <c r="I21" s="129">
        <f t="shared" si="6"/>
        <v>0.20177315471107893</v>
      </c>
      <c r="K21" s="124" t="s">
        <v>77</v>
      </c>
      <c r="L21" s="212">
        <v>1</v>
      </c>
      <c r="M21" s="213">
        <v>5</v>
      </c>
      <c r="N21" s="213">
        <v>1</v>
      </c>
      <c r="O21" s="214">
        <v>5</v>
      </c>
      <c r="P21" s="213">
        <v>9</v>
      </c>
      <c r="Q21" s="128">
        <f t="shared" si="7"/>
        <v>2.9541769390627777</v>
      </c>
      <c r="R21" s="129">
        <f t="shared" si="8"/>
        <v>0.23406011046471897</v>
      </c>
    </row>
    <row r="22" spans="2:18">
      <c r="B22" s="125" t="s">
        <v>78</v>
      </c>
      <c r="C22" s="122" t="s">
        <v>94</v>
      </c>
      <c r="D22" s="211">
        <v>3</v>
      </c>
      <c r="E22" s="119">
        <v>1</v>
      </c>
      <c r="F22" s="211">
        <v>1</v>
      </c>
      <c r="G22" s="211">
        <v>5</v>
      </c>
      <c r="H22" s="128">
        <f>GEOMEAN(C22:G22)</f>
        <v>1.9679896712654303</v>
      </c>
      <c r="I22" s="129">
        <f t="shared" si="6"/>
        <v>0.17758292163104972</v>
      </c>
      <c r="K22" s="125" t="s">
        <v>78</v>
      </c>
      <c r="L22" s="122" t="s">
        <v>95</v>
      </c>
      <c r="M22" s="211">
        <v>3</v>
      </c>
      <c r="N22" s="119" t="s">
        <v>94</v>
      </c>
      <c r="O22" s="211">
        <v>1</v>
      </c>
      <c r="P22" s="211">
        <v>9</v>
      </c>
      <c r="Q22" s="128">
        <f t="shared" si="7"/>
        <v>3</v>
      </c>
      <c r="R22" s="129">
        <f t="shared" si="8"/>
        <v>0.2376906819998825</v>
      </c>
    </row>
    <row r="23" spans="2:18">
      <c r="B23" s="124" t="s">
        <v>84</v>
      </c>
      <c r="C23" s="121" t="s">
        <v>92</v>
      </c>
      <c r="D23" s="117" t="s">
        <v>95</v>
      </c>
      <c r="E23" s="117" t="s">
        <v>94</v>
      </c>
      <c r="F23" s="117" t="s">
        <v>94</v>
      </c>
      <c r="G23" s="213">
        <v>1</v>
      </c>
      <c r="H23" s="128">
        <f>GEOMEAN(C23:G23)</f>
        <v>1</v>
      </c>
      <c r="I23" s="129">
        <f t="shared" si="6"/>
        <v>9.0235697993710881E-2</v>
      </c>
      <c r="K23" s="124" t="s">
        <v>84</v>
      </c>
      <c r="L23" s="121" t="s">
        <v>93</v>
      </c>
      <c r="M23" s="117" t="s">
        <v>93</v>
      </c>
      <c r="N23" s="117" t="s">
        <v>93</v>
      </c>
      <c r="O23" s="117" t="s">
        <v>93</v>
      </c>
      <c r="P23" s="213">
        <v>1</v>
      </c>
      <c r="Q23" s="128">
        <f t="shared" si="7"/>
        <v>1</v>
      </c>
      <c r="R23" s="129">
        <f t="shared" si="8"/>
        <v>7.923022733329417E-2</v>
      </c>
    </row>
    <row r="24" spans="2:18">
      <c r="B24" s="124"/>
      <c r="C24" s="123"/>
      <c r="D24" s="120"/>
      <c r="E24" s="120"/>
      <c r="F24" s="120"/>
      <c r="G24" s="120"/>
      <c r="H24" s="118">
        <f>SUM(H19:H23)</f>
        <v>11.082088599455357</v>
      </c>
      <c r="I24" s="129">
        <f t="shared" si="6"/>
        <v>1</v>
      </c>
      <c r="K24" s="124"/>
      <c r="L24" s="123"/>
      <c r="M24" s="120"/>
      <c r="N24" s="120"/>
      <c r="O24" s="120"/>
      <c r="P24" s="120"/>
      <c r="Q24" s="118">
        <f>SUM(Q19:Q23)</f>
        <v>12.621445547459379</v>
      </c>
      <c r="R24" s="129">
        <f>Q24/$Q$24</f>
        <v>1</v>
      </c>
    </row>
    <row r="26" spans="2:18">
      <c r="B26" s="130" t="s">
        <v>7</v>
      </c>
      <c r="C26" s="130" t="s">
        <v>1</v>
      </c>
      <c r="D26" s="130" t="s">
        <v>85</v>
      </c>
      <c r="E26" s="130" t="s">
        <v>86</v>
      </c>
      <c r="F26" s="130" t="s">
        <v>88</v>
      </c>
      <c r="G26" s="130" t="s">
        <v>87</v>
      </c>
      <c r="H26" s="130" t="s">
        <v>3</v>
      </c>
      <c r="I26" s="130" t="s">
        <v>10</v>
      </c>
      <c r="K26" s="130" t="s">
        <v>71</v>
      </c>
      <c r="L26" s="130" t="s">
        <v>1</v>
      </c>
      <c r="M26" s="130" t="s">
        <v>85</v>
      </c>
      <c r="N26" s="130" t="s">
        <v>86</v>
      </c>
      <c r="O26" s="130" t="s">
        <v>88</v>
      </c>
      <c r="P26" s="130" t="s">
        <v>87</v>
      </c>
      <c r="Q26" s="130" t="s">
        <v>3</v>
      </c>
      <c r="R26" s="130" t="s">
        <v>10</v>
      </c>
    </row>
    <row r="27" spans="2:18">
      <c r="B27" s="126" t="s">
        <v>11</v>
      </c>
      <c r="C27" s="209">
        <v>1</v>
      </c>
      <c r="D27" s="210">
        <v>5</v>
      </c>
      <c r="E27" s="127" t="s">
        <v>95</v>
      </c>
      <c r="F27" s="210">
        <v>3</v>
      </c>
      <c r="G27" s="210">
        <v>9</v>
      </c>
      <c r="H27" s="128">
        <f>GEOMEAN(C27:G27)</f>
        <v>3.4086580994024978</v>
      </c>
      <c r="I27" s="129">
        <f t="shared" ref="I27:I32" si="9">H27/$H$32</f>
        <v>0.27828198935936505</v>
      </c>
      <c r="K27" s="126" t="s">
        <v>11</v>
      </c>
      <c r="L27" s="209">
        <v>1</v>
      </c>
      <c r="M27" s="210">
        <v>7</v>
      </c>
      <c r="N27" s="210">
        <v>1</v>
      </c>
      <c r="O27" s="210">
        <v>5</v>
      </c>
      <c r="P27" s="210">
        <v>9</v>
      </c>
      <c r="Q27" s="128">
        <f>GEOMEAN(L27:P27)</f>
        <v>3.1598183057492712</v>
      </c>
      <c r="R27" s="129">
        <f>Q27/$Q$32</f>
        <v>0.24634557914724814</v>
      </c>
    </row>
    <row r="28" spans="2:18">
      <c r="B28" s="125" t="s">
        <v>83</v>
      </c>
      <c r="C28" s="122" t="s">
        <v>94</v>
      </c>
      <c r="D28" s="211">
        <v>1</v>
      </c>
      <c r="E28" s="119" t="s">
        <v>94</v>
      </c>
      <c r="F28" s="211">
        <v>1</v>
      </c>
      <c r="G28" s="211">
        <v>9</v>
      </c>
      <c r="H28" s="128">
        <f t="shared" ref="H28:H31" si="10">GEOMEAN(C28:G28)</f>
        <v>2.0800838230519041</v>
      </c>
      <c r="I28" s="129">
        <f t="shared" si="9"/>
        <v>0.16981751980774595</v>
      </c>
      <c r="K28" s="125" t="s">
        <v>83</v>
      </c>
      <c r="L28" s="122" t="s">
        <v>92</v>
      </c>
      <c r="M28" s="211">
        <v>1</v>
      </c>
      <c r="N28" s="119" t="s">
        <v>92</v>
      </c>
      <c r="O28" s="211" t="s">
        <v>94</v>
      </c>
      <c r="P28" s="211">
        <v>5</v>
      </c>
      <c r="Q28" s="128">
        <f t="shared" ref="Q28:Q31" si="11">GEOMEAN(L28:P28)</f>
        <v>2.2360679774997898</v>
      </c>
      <c r="R28" s="129">
        <f t="shared" ref="R28:R32" si="12">Q28/$Q$32</f>
        <v>0.17432820739329899</v>
      </c>
    </row>
    <row r="29" spans="2:18">
      <c r="B29" s="124" t="s">
        <v>77</v>
      </c>
      <c r="C29" s="212">
        <v>3</v>
      </c>
      <c r="D29" s="213">
        <v>5</v>
      </c>
      <c r="E29" s="213">
        <v>1</v>
      </c>
      <c r="F29" s="214">
        <v>5</v>
      </c>
      <c r="G29" s="213">
        <v>9</v>
      </c>
      <c r="H29" s="128">
        <f t="shared" si="10"/>
        <v>3.6801096140891669</v>
      </c>
      <c r="I29" s="129">
        <f t="shared" si="9"/>
        <v>0.30044322270067919</v>
      </c>
      <c r="K29" s="124" t="s">
        <v>77</v>
      </c>
      <c r="L29" s="212">
        <v>1</v>
      </c>
      <c r="M29" s="213">
        <v>7</v>
      </c>
      <c r="N29" s="213">
        <v>1</v>
      </c>
      <c r="O29" s="214">
        <v>5</v>
      </c>
      <c r="P29" s="213">
        <v>9</v>
      </c>
      <c r="Q29" s="128">
        <f t="shared" si="11"/>
        <v>3.1598183057492712</v>
      </c>
      <c r="R29" s="129">
        <f t="shared" si="12"/>
        <v>0.24634557914724814</v>
      </c>
    </row>
    <row r="30" spans="2:18">
      <c r="B30" s="125" t="s">
        <v>78</v>
      </c>
      <c r="C30" s="122" t="s">
        <v>95</v>
      </c>
      <c r="D30" s="211">
        <v>1</v>
      </c>
      <c r="E30" s="119" t="s">
        <v>94</v>
      </c>
      <c r="F30" s="211">
        <v>1</v>
      </c>
      <c r="G30" s="211">
        <v>9</v>
      </c>
      <c r="H30" s="128">
        <f t="shared" si="10"/>
        <v>2.0800838230519041</v>
      </c>
      <c r="I30" s="129">
        <f t="shared" si="9"/>
        <v>0.16981751980774595</v>
      </c>
      <c r="K30" s="125" t="s">
        <v>78</v>
      </c>
      <c r="L30" s="122" t="s">
        <v>94</v>
      </c>
      <c r="M30" s="211">
        <v>5</v>
      </c>
      <c r="N30" s="119" t="s">
        <v>94</v>
      </c>
      <c r="O30" s="211">
        <v>1</v>
      </c>
      <c r="P30" s="211">
        <v>7</v>
      </c>
      <c r="Q30" s="128">
        <f t="shared" si="11"/>
        <v>3.2710663101885897</v>
      </c>
      <c r="R30" s="129">
        <f>Q30/$Q$32</f>
        <v>0.25501868988678511</v>
      </c>
    </row>
    <row r="31" spans="2:18">
      <c r="B31" s="124" t="s">
        <v>84</v>
      </c>
      <c r="C31" s="121" t="s">
        <v>93</v>
      </c>
      <c r="D31" s="117" t="s">
        <v>93</v>
      </c>
      <c r="E31" s="117" t="s">
        <v>93</v>
      </c>
      <c r="F31" s="117" t="s">
        <v>93</v>
      </c>
      <c r="G31" s="213">
        <v>1</v>
      </c>
      <c r="H31" s="128">
        <f t="shared" si="10"/>
        <v>1</v>
      </c>
      <c r="I31" s="129">
        <f t="shared" si="9"/>
        <v>8.1639748324463815E-2</v>
      </c>
      <c r="K31" s="124" t="s">
        <v>84</v>
      </c>
      <c r="L31" s="121" t="s">
        <v>93</v>
      </c>
      <c r="M31" s="117" t="s">
        <v>94</v>
      </c>
      <c r="N31" s="117" t="s">
        <v>93</v>
      </c>
      <c r="O31" s="117" t="s">
        <v>92</v>
      </c>
      <c r="P31" s="213">
        <v>1</v>
      </c>
      <c r="Q31" s="128">
        <f t="shared" si="11"/>
        <v>1</v>
      </c>
      <c r="R31" s="129">
        <f t="shared" si="12"/>
        <v>7.796194442541958E-2</v>
      </c>
    </row>
    <row r="32" spans="2:18">
      <c r="B32" s="124"/>
      <c r="C32" s="123"/>
      <c r="D32" s="120"/>
      <c r="E32" s="120"/>
      <c r="F32" s="120"/>
      <c r="G32" s="120"/>
      <c r="H32" s="118">
        <f>SUM(H27:H31)</f>
        <v>12.248935359595473</v>
      </c>
      <c r="I32" s="129">
        <f t="shared" si="9"/>
        <v>1</v>
      </c>
      <c r="K32" s="124"/>
      <c r="L32" s="123"/>
      <c r="M32" s="120"/>
      <c r="N32" s="120"/>
      <c r="O32" s="120"/>
      <c r="P32" s="120"/>
      <c r="Q32" s="118">
        <f>SUM(Q27:Q31)</f>
        <v>12.826770899186922</v>
      </c>
      <c r="R32" s="129">
        <f t="shared" si="12"/>
        <v>1</v>
      </c>
    </row>
    <row r="46" spans="11:11">
      <c r="K46" s="70"/>
    </row>
    <row r="47" spans="11:11">
      <c r="K47" s="70"/>
    </row>
    <row r="48" spans="11:11">
      <c r="K48" s="70"/>
    </row>
    <row r="49" spans="11:11">
      <c r="K49" s="70"/>
    </row>
    <row r="50" spans="11:11">
      <c r="K50" s="70"/>
    </row>
    <row r="51" spans="11:11">
      <c r="K51" s="70"/>
    </row>
    <row r="52" spans="11:11">
      <c r="K52" s="70"/>
    </row>
    <row r="53" spans="11:11">
      <c r="K53" s="70"/>
    </row>
    <row r="54" spans="11:11">
      <c r="K54" s="70"/>
    </row>
    <row r="55" spans="11:11">
      <c r="K55" s="70"/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D28"/>
  <sheetViews>
    <sheetView topLeftCell="F1" workbookViewId="0">
      <selection activeCell="AB3" sqref="AB3:AD27"/>
    </sheetView>
  </sheetViews>
  <sheetFormatPr baseColWidth="10" defaultRowHeight="18"/>
  <cols>
    <col min="2" max="2" width="18.33203125" customWidth="1"/>
    <col min="3" max="3" width="24.1640625" customWidth="1"/>
    <col min="5" max="5" width="14.33203125" customWidth="1"/>
  </cols>
  <sheetData>
    <row r="2" spans="2:30" ht="20">
      <c r="B2" s="58" t="s">
        <v>112</v>
      </c>
      <c r="C2" s="58" t="s">
        <v>10</v>
      </c>
      <c r="E2" s="139"/>
      <c r="F2" s="140" t="s">
        <v>1</v>
      </c>
      <c r="G2" s="141" t="s">
        <v>89</v>
      </c>
      <c r="H2" s="142" t="s">
        <v>60</v>
      </c>
      <c r="I2" s="143" t="s">
        <v>2</v>
      </c>
      <c r="J2" s="144" t="s">
        <v>96</v>
      </c>
      <c r="L2" s="56" t="s">
        <v>66</v>
      </c>
      <c r="M2" s="69" t="s">
        <v>97</v>
      </c>
      <c r="N2" s="69" t="s">
        <v>89</v>
      </c>
      <c r="O2" s="69" t="s">
        <v>15</v>
      </c>
      <c r="P2" s="69" t="s">
        <v>16</v>
      </c>
      <c r="Q2" s="69" t="s">
        <v>98</v>
      </c>
      <c r="R2" s="66" t="s">
        <v>17</v>
      </c>
      <c r="T2" s="56" t="s">
        <v>112</v>
      </c>
      <c r="U2" s="88" t="s">
        <v>17</v>
      </c>
      <c r="V2" s="88" t="s">
        <v>61</v>
      </c>
      <c r="W2" s="88" t="s">
        <v>70</v>
      </c>
      <c r="X2" t="s">
        <v>72</v>
      </c>
      <c r="AB2" s="56" t="s">
        <v>112</v>
      </c>
      <c r="AC2" s="88" t="s">
        <v>61</v>
      </c>
      <c r="AD2" s="88" t="s">
        <v>70</v>
      </c>
    </row>
    <row r="3" spans="2:30">
      <c r="B3" s="59" t="s">
        <v>11</v>
      </c>
      <c r="C3" s="109">
        <v>0.21132829820222179</v>
      </c>
      <c r="E3" s="138" t="s">
        <v>19</v>
      </c>
      <c r="F3" s="134">
        <v>2.4125310407315192E-2</v>
      </c>
      <c r="G3" s="91">
        <v>2.7063470091354073E-2</v>
      </c>
      <c r="H3" s="91">
        <v>2.8129100449198502E-2</v>
      </c>
      <c r="I3" s="91">
        <v>3.9322425820483391E-2</v>
      </c>
      <c r="J3" s="91">
        <v>4.5273675774174363E-2</v>
      </c>
      <c r="L3" s="66" t="s">
        <v>18</v>
      </c>
      <c r="M3" s="92">
        <f>C3</f>
        <v>0.21132829820222179</v>
      </c>
      <c r="N3" s="92">
        <f>C4</f>
        <v>0.2376906819998825</v>
      </c>
      <c r="O3" s="92">
        <f>C5</f>
        <v>0.23406011046471897</v>
      </c>
      <c r="P3" s="92">
        <f>C6</f>
        <v>0.2376906819998825</v>
      </c>
      <c r="Q3" s="92">
        <f>C7</f>
        <v>7.923022733329417E-2</v>
      </c>
      <c r="R3" s="68"/>
      <c r="T3" s="67" t="s">
        <v>19</v>
      </c>
      <c r="U3" s="115">
        <f>R4</f>
        <v>8.3931424224886836E-2</v>
      </c>
      <c r="V3">
        <f t="shared" ref="V3:V27" si="0">RANK(U3,$U$3:$U$27)</f>
        <v>1</v>
      </c>
      <c r="W3">
        <v>1</v>
      </c>
      <c r="X3">
        <f>CORREL(V3:V27,W3:W27)</f>
        <v>0.79684111187967754</v>
      </c>
      <c r="AB3" s="67" t="s">
        <v>19</v>
      </c>
      <c r="AC3">
        <v>1</v>
      </c>
      <c r="AD3">
        <v>1</v>
      </c>
    </row>
    <row r="4" spans="2:30">
      <c r="B4" s="60" t="s">
        <v>83</v>
      </c>
      <c r="C4" s="110">
        <v>0.2376906819998825</v>
      </c>
      <c r="E4" s="131" t="s">
        <v>20</v>
      </c>
      <c r="F4" s="135">
        <v>4.0148515567877255E-2</v>
      </c>
      <c r="G4" s="61">
        <v>4.5038100316174466E-2</v>
      </c>
      <c r="H4" s="61">
        <v>4.6811485872222981E-2</v>
      </c>
      <c r="I4" s="61">
        <v>6.543903471358764E-2</v>
      </c>
      <c r="J4" s="61">
        <v>7.5342901125256365E-2</v>
      </c>
      <c r="L4" s="67" t="s">
        <v>19</v>
      </c>
      <c r="M4" s="93">
        <v>9.1809377430566705E-2</v>
      </c>
      <c r="N4" s="111">
        <v>0.11169954413147769</v>
      </c>
      <c r="O4" s="111">
        <v>1.3764593045637891E-2</v>
      </c>
      <c r="P4" s="111">
        <v>0.14288915814050737</v>
      </c>
      <c r="Q4" s="93">
        <v>1.0026480031173738E-2</v>
      </c>
      <c r="R4" s="68">
        <f>$M$3*M4+$N$3*N4+$O$3*O4+$P$3*P4+$Q$3*Q4</f>
        <v>8.3931424224886836E-2</v>
      </c>
      <c r="T4" s="67" t="s">
        <v>20</v>
      </c>
      <c r="U4" s="115">
        <f t="shared" ref="U4:U26" si="1">R5</f>
        <v>7.5508683760592443E-2</v>
      </c>
      <c r="V4">
        <f t="shared" si="0"/>
        <v>3</v>
      </c>
      <c r="W4">
        <v>3</v>
      </c>
      <c r="AB4" s="67" t="s">
        <v>23</v>
      </c>
      <c r="AC4">
        <v>2</v>
      </c>
      <c r="AD4">
        <v>7</v>
      </c>
    </row>
    <row r="5" spans="2:30">
      <c r="B5" s="59" t="s">
        <v>77</v>
      </c>
      <c r="C5" s="109">
        <v>0.23406011046471897</v>
      </c>
      <c r="E5" s="132" t="s">
        <v>43</v>
      </c>
      <c r="F5" s="134">
        <v>3.5830981755908077E-2</v>
      </c>
      <c r="G5" s="91">
        <v>4.0194745133759577E-2</v>
      </c>
      <c r="H5" s="91">
        <v>4.1777422465815298E-2</v>
      </c>
      <c r="I5" s="91">
        <v>5.840178212772628E-2</v>
      </c>
      <c r="J5" s="91">
        <v>6.7240596008889542E-2</v>
      </c>
      <c r="L5" s="67" t="s">
        <v>20</v>
      </c>
      <c r="M5" s="93">
        <v>7.8842165007177542E-2</v>
      </c>
      <c r="N5" s="111">
        <v>4.3497867646406702E-2</v>
      </c>
      <c r="O5" s="111">
        <v>0.12842496518022839</v>
      </c>
      <c r="P5" s="111">
        <v>7.427511839907118E-2</v>
      </c>
      <c r="Q5" s="93">
        <v>1.0026480031173738E-2</v>
      </c>
      <c r="R5" s="68">
        <f t="shared" ref="R5:R27" si="2">$M$3*M5+$N$3*N5+$O$3*O5+$P$3*P5+$Q$3*Q5</f>
        <v>7.5508683760592443E-2</v>
      </c>
      <c r="T5" s="67" t="s">
        <v>43</v>
      </c>
      <c r="U5" s="115">
        <f t="shared" si="1"/>
        <v>6.6128865073124973E-2</v>
      </c>
      <c r="V5">
        <f t="shared" si="0"/>
        <v>4</v>
      </c>
      <c r="W5">
        <v>2</v>
      </c>
      <c r="AB5" s="67" t="s">
        <v>20</v>
      </c>
      <c r="AC5">
        <v>3</v>
      </c>
      <c r="AD5">
        <v>3</v>
      </c>
    </row>
    <row r="6" spans="2:30">
      <c r="B6" s="60" t="s">
        <v>78</v>
      </c>
      <c r="C6" s="110">
        <v>0.2376906819998825</v>
      </c>
      <c r="E6" s="131" t="s">
        <v>21</v>
      </c>
      <c r="F6" s="135">
        <v>4.7118580415112882E-2</v>
      </c>
      <c r="G6" s="61">
        <v>5.2857031486103073E-2</v>
      </c>
      <c r="H6" s="61">
        <v>5.4938289254859225E-2</v>
      </c>
      <c r="I6" s="61">
        <v>7.6799711666215631E-2</v>
      </c>
      <c r="J6" s="61">
        <v>8.8422958985280117E-2</v>
      </c>
      <c r="L6" s="67" t="s">
        <v>43</v>
      </c>
      <c r="M6" s="93">
        <v>4.7008474354287628E-2</v>
      </c>
      <c r="N6" s="111">
        <v>6.3282743408390255E-2</v>
      </c>
      <c r="O6" s="111">
        <v>4.8469566780987197E-2</v>
      </c>
      <c r="P6" s="111">
        <v>0.10916945199757754</v>
      </c>
      <c r="Q6" s="93">
        <v>4.8713379013268283E-2</v>
      </c>
      <c r="R6" s="68">
        <f t="shared" si="2"/>
        <v>6.6128865073124973E-2</v>
      </c>
      <c r="T6" s="67" t="s">
        <v>21</v>
      </c>
      <c r="U6" s="115">
        <f t="shared" si="1"/>
        <v>4.8403847191330937E-2</v>
      </c>
      <c r="V6">
        <f t="shared" si="0"/>
        <v>8</v>
      </c>
      <c r="W6">
        <v>4</v>
      </c>
      <c r="AB6" s="67" t="s">
        <v>43</v>
      </c>
      <c r="AC6">
        <v>4</v>
      </c>
      <c r="AD6">
        <v>2</v>
      </c>
    </row>
    <row r="7" spans="2:30">
      <c r="B7" s="59" t="s">
        <v>84</v>
      </c>
      <c r="C7" s="109">
        <v>7.923022733329417E-2</v>
      </c>
      <c r="E7" s="132" t="s">
        <v>22</v>
      </c>
      <c r="F7" s="134">
        <v>4.9845236814041453E-2</v>
      </c>
      <c r="G7" s="91">
        <v>5.5915760375221425E-2</v>
      </c>
      <c r="H7" s="91">
        <v>5.8117456297313332E-2</v>
      </c>
      <c r="I7" s="91">
        <v>8.124395475260944E-2</v>
      </c>
      <c r="J7" s="91">
        <v>9.3539815749752633E-2</v>
      </c>
      <c r="L7" s="67" t="s">
        <v>21</v>
      </c>
      <c r="M7" s="93">
        <v>0.11089939183454346</v>
      </c>
      <c r="N7" s="111">
        <v>3.6854822830088382E-2</v>
      </c>
      <c r="O7" s="111">
        <v>2.8894601827758638E-2</v>
      </c>
      <c r="P7" s="111">
        <v>3.6460044202548829E-2</v>
      </c>
      <c r="Q7" s="93">
        <v>9.823687601498661E-3</v>
      </c>
      <c r="R7" s="68">
        <f t="shared" si="2"/>
        <v>4.8403847191330937E-2</v>
      </c>
      <c r="T7" s="67" t="s">
        <v>22</v>
      </c>
      <c r="U7" s="115">
        <f t="shared" si="1"/>
        <v>5.1092030597674358E-2</v>
      </c>
      <c r="V7">
        <f t="shared" si="0"/>
        <v>6</v>
      </c>
      <c r="W7">
        <v>8</v>
      </c>
      <c r="AB7" s="67" t="s">
        <v>42</v>
      </c>
      <c r="AC7">
        <v>5</v>
      </c>
      <c r="AD7">
        <v>6</v>
      </c>
    </row>
    <row r="8" spans="2:30">
      <c r="E8" s="131" t="s">
        <v>42</v>
      </c>
      <c r="F8" s="135">
        <v>4.7118580415112882E-2</v>
      </c>
      <c r="G8" s="61">
        <v>5.2857031486103073E-2</v>
      </c>
      <c r="H8" s="61">
        <v>5.4938289254859225E-2</v>
      </c>
      <c r="I8" s="61">
        <v>7.6799711666215631E-2</v>
      </c>
      <c r="J8" s="61">
        <v>8.8422958985280117E-2</v>
      </c>
      <c r="L8" s="67" t="s">
        <v>75</v>
      </c>
      <c r="M8" s="93">
        <v>8.0843494675774553E-3</v>
      </c>
      <c r="N8" s="111">
        <v>9.4640660224817291E-2</v>
      </c>
      <c r="O8" s="111">
        <v>7.7545637087809302E-2</v>
      </c>
      <c r="P8" s="111">
        <v>1.096405632819443E-2</v>
      </c>
      <c r="Q8" s="93">
        <v>7.7394468074725539E-2</v>
      </c>
      <c r="R8" s="68">
        <f t="shared" si="2"/>
        <v>5.1092030597674358E-2</v>
      </c>
      <c r="T8" s="67" t="s">
        <v>42</v>
      </c>
      <c r="U8" s="115">
        <f t="shared" si="1"/>
        <v>6.5810274038382591E-2</v>
      </c>
      <c r="V8">
        <f t="shared" si="0"/>
        <v>5</v>
      </c>
      <c r="W8">
        <v>6</v>
      </c>
      <c r="AB8" s="67" t="s">
        <v>22</v>
      </c>
      <c r="AC8">
        <v>6</v>
      </c>
      <c r="AD8">
        <v>8</v>
      </c>
    </row>
    <row r="9" spans="2:30">
      <c r="E9" s="132" t="s">
        <v>23</v>
      </c>
      <c r="F9" s="134">
        <v>5.228391092017854E-2</v>
      </c>
      <c r="G9" s="91">
        <v>5.8651434346653049E-2</v>
      </c>
      <c r="H9" s="91">
        <v>6.0960848060413284E-2</v>
      </c>
      <c r="I9" s="91">
        <v>8.5218808548058744E-2</v>
      </c>
      <c r="J9" s="91">
        <v>9.8116243531865127E-2</v>
      </c>
      <c r="L9" s="67" t="s">
        <v>42</v>
      </c>
      <c r="M9" s="93">
        <v>0.11089939139094586</v>
      </c>
      <c r="N9" s="111">
        <v>1.4431041622553899E-2</v>
      </c>
      <c r="O9" s="111">
        <v>1.8728358739238032E-2</v>
      </c>
      <c r="P9" s="111">
        <v>0.12455342187084452</v>
      </c>
      <c r="Q9" s="93">
        <v>6.2542048917320417E-2</v>
      </c>
      <c r="R9" s="68">
        <f t="shared" si="2"/>
        <v>6.5810274038382591E-2</v>
      </c>
      <c r="T9" s="67" t="s">
        <v>23</v>
      </c>
      <c r="U9" s="115">
        <f t="shared" si="1"/>
        <v>7.9166411255085847E-2</v>
      </c>
      <c r="V9">
        <f t="shared" si="0"/>
        <v>2</v>
      </c>
      <c r="W9">
        <v>7</v>
      </c>
      <c r="AB9" s="67" t="s">
        <v>24</v>
      </c>
      <c r="AC9">
        <v>7</v>
      </c>
      <c r="AD9">
        <v>5</v>
      </c>
    </row>
    <row r="10" spans="2:30">
      <c r="E10" s="131" t="s">
        <v>24</v>
      </c>
      <c r="F10" s="135">
        <v>6.4153604143667095E-2</v>
      </c>
      <c r="G10" s="61">
        <v>7.1966707067456129E-2</v>
      </c>
      <c r="H10" s="61">
        <v>7.4800412706323136E-2</v>
      </c>
      <c r="I10" s="61">
        <v>0.10456550806869987</v>
      </c>
      <c r="J10" s="61">
        <v>0.12039096802105519</v>
      </c>
      <c r="L10" s="67" t="s">
        <v>23</v>
      </c>
      <c r="M10" s="93">
        <v>0.11089939139094586</v>
      </c>
      <c r="N10" s="111">
        <v>9.2441473857589093E-2</v>
      </c>
      <c r="O10" s="111">
        <v>5.4181339615682868E-2</v>
      </c>
      <c r="P10" s="111">
        <v>6.3981114729682403E-2</v>
      </c>
      <c r="Q10" s="93">
        <v>7.4067053714490017E-2</v>
      </c>
      <c r="R10" s="68">
        <f t="shared" si="2"/>
        <v>7.9166411255085847E-2</v>
      </c>
      <c r="T10" s="67" t="s">
        <v>24</v>
      </c>
      <c r="U10" s="115">
        <f t="shared" si="1"/>
        <v>5.0046901502293885E-2</v>
      </c>
      <c r="V10">
        <f t="shared" si="0"/>
        <v>7</v>
      </c>
      <c r="W10">
        <v>5</v>
      </c>
      <c r="AB10" s="67" t="s">
        <v>21</v>
      </c>
      <c r="AC10">
        <v>8</v>
      </c>
      <c r="AD10">
        <v>4</v>
      </c>
    </row>
    <row r="11" spans="2:30" ht="56" customHeight="1">
      <c r="B11" s="221" t="s">
        <v>113</v>
      </c>
      <c r="C11" s="222"/>
      <c r="E11" s="132" t="s">
        <v>25</v>
      </c>
      <c r="F11" s="134">
        <v>8.3259764438258638E-3</v>
      </c>
      <c r="G11" s="91">
        <v>9.3399757625699225E-3</v>
      </c>
      <c r="H11" s="91">
        <v>9.7077394558630955E-3</v>
      </c>
      <c r="I11" s="91">
        <v>1.3570709995762886E-2</v>
      </c>
      <c r="J11" s="91">
        <v>1.5624568208949915E-2</v>
      </c>
      <c r="L11" s="67" t="s">
        <v>24</v>
      </c>
      <c r="M11" s="93">
        <v>1.6893581777343219E-2</v>
      </c>
      <c r="N11" s="111">
        <v>7.7540296915725934E-2</v>
      </c>
      <c r="O11" s="111">
        <v>2.9779270143978447E-2</v>
      </c>
      <c r="P11" s="111">
        <v>6.3981114729682403E-2</v>
      </c>
      <c r="Q11" s="93">
        <v>7.4067053714490017E-2</v>
      </c>
      <c r="R11" s="68">
        <f t="shared" si="2"/>
        <v>5.0046901502293885E-2</v>
      </c>
      <c r="T11" s="67" t="s">
        <v>25</v>
      </c>
      <c r="U11" s="115">
        <f t="shared" si="1"/>
        <v>3.7956027559256249E-2</v>
      </c>
      <c r="V11">
        <f t="shared" si="0"/>
        <v>12</v>
      </c>
      <c r="W11">
        <v>15</v>
      </c>
      <c r="AB11" s="67" t="s">
        <v>27</v>
      </c>
      <c r="AC11">
        <v>9</v>
      </c>
      <c r="AD11">
        <v>11</v>
      </c>
    </row>
    <row r="12" spans="2:30" ht="26">
      <c r="B12" s="203" t="s">
        <v>11</v>
      </c>
      <c r="C12" s="204">
        <v>0.21132829820222179</v>
      </c>
      <c r="E12" s="131" t="s">
        <v>26</v>
      </c>
      <c r="F12" s="135">
        <v>3.7313106600005974E-2</v>
      </c>
      <c r="G12" s="61">
        <v>4.1857374161642834E-2</v>
      </c>
      <c r="H12" s="61">
        <v>4.3505517893977788E-2</v>
      </c>
      <c r="I12" s="61">
        <v>6.0817533189775348E-2</v>
      </c>
      <c r="J12" s="61">
        <v>7.0021958756793942E-2</v>
      </c>
      <c r="L12" s="67" t="s">
        <v>25</v>
      </c>
      <c r="M12" s="93">
        <v>3.5096754417812563E-2</v>
      </c>
      <c r="N12" s="111">
        <v>1.6199908092338698E-2</v>
      </c>
      <c r="O12" s="111">
        <v>4.217386137015789E-2</v>
      </c>
      <c r="P12" s="111">
        <v>3.1832501039686233E-2</v>
      </c>
      <c r="Q12" s="93">
        <v>0.11676118763475836</v>
      </c>
      <c r="R12" s="68">
        <f t="shared" si="2"/>
        <v>3.7956027559256249E-2</v>
      </c>
      <c r="T12" s="67" t="s">
        <v>26</v>
      </c>
      <c r="U12" s="115">
        <f t="shared" si="1"/>
        <v>3.1989967465789866E-2</v>
      </c>
      <c r="V12">
        <f t="shared" si="0"/>
        <v>17</v>
      </c>
      <c r="W12">
        <v>16</v>
      </c>
      <c r="AB12" s="67" t="s">
        <v>28</v>
      </c>
      <c r="AC12">
        <v>10</v>
      </c>
      <c r="AD12">
        <v>9</v>
      </c>
    </row>
    <row r="13" spans="2:30" ht="26">
      <c r="B13" s="205" t="s">
        <v>83</v>
      </c>
      <c r="C13" s="206">
        <v>0.2376906819998825</v>
      </c>
      <c r="E13" s="132" t="s">
        <v>27</v>
      </c>
      <c r="F13" s="134">
        <v>5.2228225037336859E-2</v>
      </c>
      <c r="G13" s="91">
        <v>5.8588966622949087E-2</v>
      </c>
      <c r="H13" s="91">
        <v>6.0895920655724592E-2</v>
      </c>
      <c r="I13" s="91">
        <v>8.5128044783351856E-2</v>
      </c>
      <c r="J13" s="91">
        <v>9.8011743131148688E-2</v>
      </c>
      <c r="L13" s="67" t="s">
        <v>26</v>
      </c>
      <c r="M13" s="93">
        <v>7.9341880420074784E-2</v>
      </c>
      <c r="N13" s="111">
        <v>9.1749566410251338E-3</v>
      </c>
      <c r="O13" s="111">
        <v>2.0113486021473889E-2</v>
      </c>
      <c r="P13" s="111">
        <v>3.1832501039686233E-2</v>
      </c>
      <c r="Q13" s="93">
        <v>9.6923558479077611E-3</v>
      </c>
      <c r="R13" s="68">
        <f t="shared" si="2"/>
        <v>3.1989967465789866E-2</v>
      </c>
      <c r="T13" s="67" t="s">
        <v>27</v>
      </c>
      <c r="U13" s="115">
        <f t="shared" si="1"/>
        <v>4.697705860576086E-2</v>
      </c>
      <c r="V13">
        <f t="shared" si="0"/>
        <v>9</v>
      </c>
      <c r="W13">
        <v>11</v>
      </c>
      <c r="AB13" s="67" t="s">
        <v>32</v>
      </c>
      <c r="AC13">
        <v>11</v>
      </c>
      <c r="AD13">
        <v>17</v>
      </c>
    </row>
    <row r="14" spans="2:30" ht="26">
      <c r="B14" s="205" t="s">
        <v>77</v>
      </c>
      <c r="C14" s="206">
        <v>0.23406011046471897</v>
      </c>
      <c r="E14" s="131" t="s">
        <v>28</v>
      </c>
      <c r="F14" s="135">
        <v>4.9845236814041453E-2</v>
      </c>
      <c r="G14" s="61">
        <v>5.5915760375221425E-2</v>
      </c>
      <c r="H14" s="61">
        <v>5.8117456297313332E-2</v>
      </c>
      <c r="I14" s="61">
        <v>8.124395475260944E-2</v>
      </c>
      <c r="J14" s="61">
        <v>9.3539815749752633E-2</v>
      </c>
      <c r="L14" s="67" t="s">
        <v>27</v>
      </c>
      <c r="M14" s="93">
        <v>7.841611907392583E-3</v>
      </c>
      <c r="N14" s="111">
        <v>0.11211743938622291</v>
      </c>
      <c r="O14" s="111">
        <v>4.4978209844670242E-2</v>
      </c>
      <c r="P14" s="111">
        <v>1.0631367221383057E-2</v>
      </c>
      <c r="Q14" s="93">
        <v>7.0882691786332302E-2</v>
      </c>
      <c r="R14" s="68">
        <f t="shared" si="2"/>
        <v>4.697705860576086E-2</v>
      </c>
      <c r="T14" s="67" t="s">
        <v>28</v>
      </c>
      <c r="U14" s="115">
        <f t="shared" si="1"/>
        <v>4.2991264214353009E-2</v>
      </c>
      <c r="V14">
        <f t="shared" si="0"/>
        <v>10</v>
      </c>
      <c r="W14">
        <v>9</v>
      </c>
      <c r="AB14" s="67" t="s">
        <v>25</v>
      </c>
      <c r="AC14">
        <v>12</v>
      </c>
      <c r="AD14">
        <v>15</v>
      </c>
    </row>
    <row r="15" spans="2:30" ht="26">
      <c r="B15" s="205" t="s">
        <v>78</v>
      </c>
      <c r="C15" s="206">
        <v>0.2376906819998825</v>
      </c>
      <c r="E15" s="132" t="s">
        <v>29</v>
      </c>
      <c r="F15" s="134">
        <v>6.0800058895542027E-2</v>
      </c>
      <c r="G15" s="91">
        <v>6.8204742143882918E-2</v>
      </c>
      <c r="H15" s="91">
        <v>7.0890319548854816E-2</v>
      </c>
      <c r="I15" s="91">
        <v>9.9099483713836117E-2</v>
      </c>
      <c r="J15" s="91">
        <v>0.11409768856913149</v>
      </c>
      <c r="L15" s="67" t="s">
        <v>28</v>
      </c>
      <c r="M15" s="93">
        <v>4.1456774193814126E-2</v>
      </c>
      <c r="N15" s="111">
        <v>4.6653676129160909E-2</v>
      </c>
      <c r="O15" s="111">
        <v>8.4108644444756228E-2</v>
      </c>
      <c r="P15" s="111">
        <v>1.1303448747707794E-2</v>
      </c>
      <c r="Q15" s="93">
        <v>9.6923554602133411E-3</v>
      </c>
      <c r="R15" s="68">
        <f t="shared" si="2"/>
        <v>4.2991264214353009E-2</v>
      </c>
      <c r="T15" s="67" t="s">
        <v>29</v>
      </c>
      <c r="U15" s="115">
        <f t="shared" si="1"/>
        <v>3.6168453654749022E-2</v>
      </c>
      <c r="V15">
        <f t="shared" si="0"/>
        <v>14</v>
      </c>
      <c r="W15">
        <v>13</v>
      </c>
      <c r="AB15" s="67" t="s">
        <v>37</v>
      </c>
      <c r="AC15">
        <v>13</v>
      </c>
      <c r="AD15">
        <v>19</v>
      </c>
    </row>
    <row r="16" spans="2:30" ht="26">
      <c r="B16" s="207" t="s">
        <v>84</v>
      </c>
      <c r="C16" s="208">
        <v>7.923022733329417E-2</v>
      </c>
      <c r="E16" s="131" t="s">
        <v>30</v>
      </c>
      <c r="F16" s="135">
        <v>3.5606906225581818E-2</v>
      </c>
      <c r="G16" s="61">
        <v>3.9943380019246889E-2</v>
      </c>
      <c r="H16" s="61">
        <v>4.1516159792119561E-2</v>
      </c>
      <c r="I16" s="61">
        <v>5.8036556011639998E-2</v>
      </c>
      <c r="J16" s="61">
        <v>6.682009477024678E-2</v>
      </c>
      <c r="L16" s="67" t="s">
        <v>29</v>
      </c>
      <c r="M16" s="93">
        <v>7.841611907392583E-3</v>
      </c>
      <c r="N16" s="111">
        <v>4.2728354626681793E-2</v>
      </c>
      <c r="O16" s="111">
        <v>8.9978009962845093E-2</v>
      </c>
      <c r="P16" s="111">
        <v>1.0631367221383057E-2</v>
      </c>
      <c r="Q16" s="93">
        <v>9.6923554602133411E-3</v>
      </c>
      <c r="R16" s="68">
        <f t="shared" si="2"/>
        <v>3.6168453654749022E-2</v>
      </c>
      <c r="T16" s="67" t="s">
        <v>30</v>
      </c>
      <c r="U16" s="115">
        <f t="shared" si="1"/>
        <v>2.1167374627972829E-2</v>
      </c>
      <c r="V16">
        <f t="shared" si="0"/>
        <v>20</v>
      </c>
      <c r="W16">
        <v>24</v>
      </c>
      <c r="AB16" s="67" t="s">
        <v>29</v>
      </c>
      <c r="AC16">
        <v>14</v>
      </c>
      <c r="AD16">
        <v>13</v>
      </c>
    </row>
    <row r="17" spans="5:30">
      <c r="E17" s="132" t="s">
        <v>41</v>
      </c>
      <c r="F17" s="134">
        <v>3.1545880383942487E-2</v>
      </c>
      <c r="G17" s="91">
        <v>3.538777225504184E-2</v>
      </c>
      <c r="H17" s="91">
        <v>3.6781173924678605E-2</v>
      </c>
      <c r="I17" s="91">
        <v>5.1417391958749371E-2</v>
      </c>
      <c r="J17" s="91">
        <v>5.9199153768419333E-2</v>
      </c>
      <c r="L17" s="67" t="s">
        <v>30</v>
      </c>
      <c r="M17" s="93">
        <v>4.1456774193814126E-2</v>
      </c>
      <c r="N17" s="111">
        <v>6.1589035278101492E-3</v>
      </c>
      <c r="O17" s="111">
        <v>1.2437942736633902E-2</v>
      </c>
      <c r="P17" s="111">
        <v>3.0557854730498185E-2</v>
      </c>
      <c r="Q17" s="93">
        <v>9.6923554602133411E-3</v>
      </c>
      <c r="R17" s="68">
        <f t="shared" si="2"/>
        <v>2.1167374627972829E-2</v>
      </c>
      <c r="T17" s="67" t="s">
        <v>41</v>
      </c>
      <c r="U17" s="115">
        <f t="shared" si="1"/>
        <v>1.2262701272129044E-2</v>
      </c>
      <c r="V17">
        <f t="shared" si="0"/>
        <v>24</v>
      </c>
      <c r="W17">
        <v>12</v>
      </c>
      <c r="AB17" s="67" t="s">
        <v>38</v>
      </c>
      <c r="AC17">
        <v>15</v>
      </c>
      <c r="AD17">
        <v>14</v>
      </c>
    </row>
    <row r="18" spans="5:30">
      <c r="E18" s="131" t="s">
        <v>31</v>
      </c>
      <c r="F18" s="135">
        <v>2.4125310407315192E-2</v>
      </c>
      <c r="G18" s="61">
        <v>2.7063470091354073E-2</v>
      </c>
      <c r="H18" s="61">
        <v>2.8129100449198502E-2</v>
      </c>
      <c r="I18" s="61">
        <v>3.9322425820483391E-2</v>
      </c>
      <c r="J18" s="61">
        <v>4.5273675774174363E-2</v>
      </c>
      <c r="L18" s="67" t="s">
        <v>41</v>
      </c>
      <c r="M18" s="93">
        <v>1.621712401947234E-2</v>
      </c>
      <c r="N18" s="111">
        <v>6.5684394593314198E-3</v>
      </c>
      <c r="O18" s="111">
        <v>1.2437942736633902E-2</v>
      </c>
      <c r="P18" s="111">
        <v>1.0416340533762969E-2</v>
      </c>
      <c r="Q18" s="93">
        <v>2.3819366974094088E-2</v>
      </c>
      <c r="R18" s="68">
        <f t="shared" si="2"/>
        <v>1.2262701272129044E-2</v>
      </c>
      <c r="T18" s="67" t="s">
        <v>31</v>
      </c>
      <c r="U18" s="115">
        <f t="shared" si="1"/>
        <v>2.8519097399646188E-2</v>
      </c>
      <c r="V18">
        <f t="shared" si="0"/>
        <v>18</v>
      </c>
      <c r="W18">
        <v>24</v>
      </c>
      <c r="AB18" s="67" t="s">
        <v>35</v>
      </c>
      <c r="AC18">
        <v>16</v>
      </c>
      <c r="AD18">
        <v>21</v>
      </c>
    </row>
    <row r="19" spans="5:30">
      <c r="E19" s="132" t="s">
        <v>32</v>
      </c>
      <c r="F19" s="134">
        <v>6.3331036266409471E-2</v>
      </c>
      <c r="G19" s="91">
        <v>7.104396075794045E-2</v>
      </c>
      <c r="H19" s="91">
        <v>7.3841333048693197E-2</v>
      </c>
      <c r="I19" s="91">
        <v>0.10322478482868021</v>
      </c>
      <c r="J19" s="91">
        <v>0.11884733311031345</v>
      </c>
      <c r="L19" s="67" t="s">
        <v>31</v>
      </c>
      <c r="M19" s="93">
        <v>7.8416119042559376E-3</v>
      </c>
      <c r="N19" s="111">
        <v>1.0122362652093157E-2</v>
      </c>
      <c r="O19" s="111">
        <v>8.5844916645266028E-2</v>
      </c>
      <c r="P19" s="111">
        <v>1.0416340533762969E-2</v>
      </c>
      <c r="Q19" s="93">
        <v>2.3819366974094088E-2</v>
      </c>
      <c r="R19" s="68">
        <f t="shared" si="2"/>
        <v>2.8519097399646188E-2</v>
      </c>
      <c r="T19" s="67" t="s">
        <v>32</v>
      </c>
      <c r="U19" s="115">
        <f t="shared" si="1"/>
        <v>4.0338713720755093E-2</v>
      </c>
      <c r="V19">
        <f t="shared" si="0"/>
        <v>11</v>
      </c>
      <c r="W19">
        <v>17</v>
      </c>
      <c r="AB19" s="67" t="s">
        <v>26</v>
      </c>
      <c r="AC19">
        <v>17</v>
      </c>
      <c r="AD19">
        <v>16</v>
      </c>
    </row>
    <row r="20" spans="5:30">
      <c r="E20" s="131" t="s">
        <v>33</v>
      </c>
      <c r="F20" s="135">
        <v>8.3259764438258638E-3</v>
      </c>
      <c r="G20" s="61">
        <v>9.3399757625699225E-3</v>
      </c>
      <c r="H20" s="61">
        <v>9.7077394558630955E-3</v>
      </c>
      <c r="I20" s="61">
        <v>1.3570709995762886E-2</v>
      </c>
      <c r="J20" s="61">
        <v>1.5624568208949915E-2</v>
      </c>
      <c r="L20" s="67" t="s">
        <v>32</v>
      </c>
      <c r="M20" s="93">
        <v>1.6217124012985491E-2</v>
      </c>
      <c r="N20" s="111">
        <v>4.2742366315184264E-2</v>
      </c>
      <c r="O20" s="111">
        <v>2.065547556231041E-2</v>
      </c>
      <c r="P20" s="111">
        <v>8.8979356304395893E-2</v>
      </c>
      <c r="Q20" s="93">
        <v>9.6923554524594568E-3</v>
      </c>
      <c r="R20" s="68">
        <f t="shared" si="2"/>
        <v>4.0338713720755093E-2</v>
      </c>
      <c r="T20" s="67" t="s">
        <v>33</v>
      </c>
      <c r="U20" s="115">
        <f t="shared" si="1"/>
        <v>1.33388794730851E-2</v>
      </c>
      <c r="V20">
        <f t="shared" si="0"/>
        <v>23</v>
      </c>
      <c r="W20">
        <v>23</v>
      </c>
      <c r="AB20" s="67" t="s">
        <v>31</v>
      </c>
      <c r="AC20">
        <v>18</v>
      </c>
      <c r="AD20">
        <v>24</v>
      </c>
    </row>
    <row r="21" spans="5:30">
      <c r="E21" s="132" t="s">
        <v>34</v>
      </c>
      <c r="F21" s="134">
        <v>2.4125310407315192E-2</v>
      </c>
      <c r="G21" s="91">
        <v>2.7063470091354073E-2</v>
      </c>
      <c r="H21" s="91">
        <v>2.8129100449198502E-2</v>
      </c>
      <c r="I21" s="91">
        <v>3.9322425820483391E-2</v>
      </c>
      <c r="J21" s="91">
        <v>4.5273675774174363E-2</v>
      </c>
      <c r="L21" s="67" t="s">
        <v>33</v>
      </c>
      <c r="M21" s="93">
        <v>1.6217124012985491E-2</v>
      </c>
      <c r="N21" s="111">
        <v>4.7792532479292915E-3</v>
      </c>
      <c r="O21" s="111">
        <v>5.0259586738279289E-3</v>
      </c>
      <c r="P21" s="111">
        <v>2.8740942909401334E-2</v>
      </c>
      <c r="Q21" s="93">
        <v>9.6923554524594568E-3</v>
      </c>
      <c r="R21" s="68">
        <f t="shared" si="2"/>
        <v>1.33388794730851E-2</v>
      </c>
      <c r="T21" s="67" t="s">
        <v>34</v>
      </c>
      <c r="U21" s="115">
        <f t="shared" si="1"/>
        <v>2.36851022067197E-2</v>
      </c>
      <c r="V21">
        <f t="shared" si="0"/>
        <v>19</v>
      </c>
      <c r="W21">
        <v>17</v>
      </c>
      <c r="AB21" s="67" t="s">
        <v>34</v>
      </c>
      <c r="AC21">
        <v>19</v>
      </c>
      <c r="AD21">
        <v>17</v>
      </c>
    </row>
    <row r="22" spans="5:30">
      <c r="E22" s="131" t="s">
        <v>35</v>
      </c>
      <c r="F22" s="135">
        <v>4.624597854692411E-2</v>
      </c>
      <c r="G22" s="61">
        <v>5.1878157674215213E-2</v>
      </c>
      <c r="H22" s="61">
        <v>5.3920872061545201E-2</v>
      </c>
      <c r="I22" s="61">
        <v>7.537743681655136E-2</v>
      </c>
      <c r="J22" s="61">
        <v>8.6785430041887199E-2</v>
      </c>
      <c r="L22" s="67" t="s">
        <v>34</v>
      </c>
      <c r="M22" s="93">
        <v>7.8416118979826484E-3</v>
      </c>
      <c r="N22" s="111">
        <v>6.7926444079112564E-3</v>
      </c>
      <c r="O22" s="111">
        <v>5.4746695429934836E-2</v>
      </c>
      <c r="P22" s="111">
        <v>2.8740942909401334E-2</v>
      </c>
      <c r="Q22" s="93">
        <v>9.6923554524594568E-3</v>
      </c>
      <c r="R22" s="68">
        <f t="shared" si="2"/>
        <v>2.36851022067197E-2</v>
      </c>
      <c r="T22" s="67" t="s">
        <v>35</v>
      </c>
      <c r="U22" s="115">
        <f>R23</f>
        <v>3.2135404140964122E-2</v>
      </c>
      <c r="V22">
        <f t="shared" si="0"/>
        <v>16</v>
      </c>
      <c r="W22">
        <v>21</v>
      </c>
      <c r="AB22" s="67" t="s">
        <v>30</v>
      </c>
      <c r="AC22">
        <v>20</v>
      </c>
      <c r="AD22">
        <v>24</v>
      </c>
    </row>
    <row r="23" spans="5:30">
      <c r="E23" s="132" t="s">
        <v>36</v>
      </c>
      <c r="F23" s="134">
        <v>3.5695961604404185E-2</v>
      </c>
      <c r="G23" s="91">
        <v>4.0043281224269422E-2</v>
      </c>
      <c r="H23" s="91">
        <v>4.1619994630061219E-2</v>
      </c>
      <c r="I23" s="91">
        <v>5.8181709523389046E-2</v>
      </c>
      <c r="J23" s="91">
        <v>6.6987216530699972E-2</v>
      </c>
      <c r="L23" s="67" t="s">
        <v>35</v>
      </c>
      <c r="M23" s="93">
        <v>5.1119176833160397E-2</v>
      </c>
      <c r="N23" s="111">
        <v>1.1167597779989323E-2</v>
      </c>
      <c r="O23" s="111">
        <v>1.9633225806755791E-2</v>
      </c>
      <c r="P23" s="111">
        <v>2.8740942909401334E-2</v>
      </c>
      <c r="Q23" s="93">
        <v>9.152103287071367E-2</v>
      </c>
      <c r="R23" s="68">
        <f t="shared" si="2"/>
        <v>3.2135404140964122E-2</v>
      </c>
      <c r="T23" s="67" t="s">
        <v>36</v>
      </c>
      <c r="U23" s="115">
        <f t="shared" si="1"/>
        <v>7.7705816816248932E-3</v>
      </c>
      <c r="V23">
        <f t="shared" si="0"/>
        <v>25</v>
      </c>
      <c r="W23">
        <v>22</v>
      </c>
      <c r="AB23" s="67" t="s">
        <v>40</v>
      </c>
      <c r="AC23">
        <v>21</v>
      </c>
      <c r="AD23">
        <v>20</v>
      </c>
    </row>
    <row r="24" spans="5:30">
      <c r="E24" s="131" t="s">
        <v>37</v>
      </c>
      <c r="F24" s="135">
        <v>3.2417540253828758E-2</v>
      </c>
      <c r="G24" s="61">
        <v>3.6365589345069733E-2</v>
      </c>
      <c r="H24" s="61">
        <v>3.7797492787466441E-2</v>
      </c>
      <c r="I24" s="61">
        <v>5.2838131422640461E-2</v>
      </c>
      <c r="J24" s="61">
        <v>6.083491495318006E-2</v>
      </c>
      <c r="L24" s="67" t="s">
        <v>36</v>
      </c>
      <c r="M24" s="93">
        <v>7.8416115843180229E-3</v>
      </c>
      <c r="N24" s="111">
        <v>6.7926444079112564E-3</v>
      </c>
      <c r="O24" s="111">
        <v>5.8906566097417035E-3</v>
      </c>
      <c r="P24" s="111">
        <v>9.8959861995876232E-3</v>
      </c>
      <c r="Q24" s="93">
        <v>9.6923554136900333E-3</v>
      </c>
      <c r="R24" s="68">
        <f t="shared" si="2"/>
        <v>7.7705816816248932E-3</v>
      </c>
      <c r="T24" s="67" t="s">
        <v>37</v>
      </c>
      <c r="U24" s="115">
        <f t="shared" si="1"/>
        <v>3.6249229896755733E-2</v>
      </c>
      <c r="V24">
        <f t="shared" si="0"/>
        <v>13</v>
      </c>
      <c r="W24">
        <v>19</v>
      </c>
      <c r="AB24" s="67" t="s">
        <v>39</v>
      </c>
      <c r="AC24">
        <v>22</v>
      </c>
      <c r="AD24">
        <v>10</v>
      </c>
    </row>
    <row r="25" spans="5:30">
      <c r="E25" s="132" t="s">
        <v>38</v>
      </c>
      <c r="F25" s="134">
        <v>6.1351400207011686E-2</v>
      </c>
      <c r="G25" s="91">
        <v>6.8823229899736327E-2</v>
      </c>
      <c r="H25" s="91">
        <v>7.1533160402310544E-2</v>
      </c>
      <c r="I25" s="91">
        <v>9.9998128226839358E-2</v>
      </c>
      <c r="J25" s="91">
        <v>0.11513233837694566</v>
      </c>
      <c r="L25" s="67" t="s">
        <v>37</v>
      </c>
      <c r="M25" s="93">
        <v>3.7315460519797901E-2</v>
      </c>
      <c r="N25" s="111">
        <v>6.2670317442576465E-2</v>
      </c>
      <c r="O25" s="111">
        <v>1.87891360607472E-2</v>
      </c>
      <c r="P25" s="111">
        <v>1.1417650131057498E-2</v>
      </c>
      <c r="Q25" s="93">
        <v>8.0216989650445381E-2</v>
      </c>
      <c r="R25" s="68">
        <f t="shared" si="2"/>
        <v>3.6249229896755733E-2</v>
      </c>
      <c r="T25" s="67" t="s">
        <v>38</v>
      </c>
      <c r="U25" s="115">
        <f t="shared" si="1"/>
        <v>3.2411214752534473E-2</v>
      </c>
      <c r="V25">
        <f t="shared" si="0"/>
        <v>15</v>
      </c>
      <c r="W25">
        <v>14</v>
      </c>
      <c r="AB25" s="67" t="s">
        <v>33</v>
      </c>
      <c r="AC25">
        <v>23</v>
      </c>
      <c r="AD25">
        <v>23</v>
      </c>
    </row>
    <row r="26" spans="5:30">
      <c r="E26" s="131" t="s">
        <v>39</v>
      </c>
      <c r="F26" s="135">
        <v>3.1545880383942487E-2</v>
      </c>
      <c r="G26" s="61">
        <v>3.538777225504184E-2</v>
      </c>
      <c r="H26" s="61">
        <v>3.6781173924678605E-2</v>
      </c>
      <c r="I26" s="61">
        <v>5.1417391958749371E-2</v>
      </c>
      <c r="J26" s="61">
        <v>5.9199153768419333E-2</v>
      </c>
      <c r="L26" s="67" t="s">
        <v>38</v>
      </c>
      <c r="M26" s="93">
        <v>1.8379851724008151E-2</v>
      </c>
      <c r="N26" s="111">
        <v>6.8450084273947165E-2</v>
      </c>
      <c r="O26" s="111">
        <v>2.1222453148814161E-2</v>
      </c>
      <c r="P26" s="111">
        <v>9.8959861995876232E-3</v>
      </c>
      <c r="Q26" s="93">
        <v>6.2319287492523461E-2</v>
      </c>
      <c r="R26" s="68">
        <f t="shared" si="2"/>
        <v>3.2411214752534473E-2</v>
      </c>
      <c r="T26" s="67" t="s">
        <v>39</v>
      </c>
      <c r="U26" s="115">
        <f t="shared" si="1"/>
        <v>1.7878591155163014E-2</v>
      </c>
      <c r="V26">
        <f t="shared" si="0"/>
        <v>22</v>
      </c>
      <c r="W26">
        <v>10</v>
      </c>
      <c r="AB26" s="67" t="s">
        <v>41</v>
      </c>
      <c r="AC26">
        <v>24</v>
      </c>
      <c r="AD26">
        <v>12</v>
      </c>
    </row>
    <row r="27" spans="5:30">
      <c r="E27" s="133" t="s">
        <v>40</v>
      </c>
      <c r="F27" s="136">
        <v>3.6545494639533063E-2</v>
      </c>
      <c r="G27" s="137">
        <v>4.0996276709080105E-2</v>
      </c>
      <c r="H27" s="137">
        <v>4.2610514531218925E-2</v>
      </c>
      <c r="I27" s="137">
        <v>5.9566383925164876E-2</v>
      </c>
      <c r="J27" s="137">
        <v>6.8581454388887811E-2</v>
      </c>
      <c r="L27" s="67" t="s">
        <v>39</v>
      </c>
      <c r="M27" s="93">
        <v>1.8379851724008151E-2</v>
      </c>
      <c r="N27" s="111">
        <v>6.6574409390626607E-3</v>
      </c>
      <c r="O27" s="111">
        <v>3.9698714469613747E-2</v>
      </c>
      <c r="P27" s="111">
        <v>9.8959861995876232E-3</v>
      </c>
      <c r="Q27" s="93">
        <v>9.692354987226209E-3</v>
      </c>
      <c r="R27" s="68">
        <f t="shared" si="2"/>
        <v>1.7878591155163014E-2</v>
      </c>
      <c r="T27" s="67" t="s">
        <v>40</v>
      </c>
      <c r="U27" s="115">
        <f>R28</f>
        <v>1.807190052936887E-2</v>
      </c>
      <c r="V27">
        <f t="shared" si="0"/>
        <v>21</v>
      </c>
      <c r="W27">
        <v>20</v>
      </c>
      <c r="AB27" s="67" t="s">
        <v>36</v>
      </c>
      <c r="AC27">
        <v>25</v>
      </c>
      <c r="AD27">
        <v>22</v>
      </c>
    </row>
    <row r="28" spans="5:30">
      <c r="L28" s="67" t="s">
        <v>40</v>
      </c>
      <c r="M28" s="93">
        <v>1.4257922073337271E-2</v>
      </c>
      <c r="N28" s="111">
        <v>5.8351600337749844E-3</v>
      </c>
      <c r="O28" s="111">
        <v>2.2476338054496191E-2</v>
      </c>
      <c r="P28" s="111">
        <v>9.7970047716005454E-3</v>
      </c>
      <c r="Q28" s="93">
        <v>7.6768226532055686E-2</v>
      </c>
      <c r="R28" s="68">
        <f>$M$3*M28+$N$3*N28+$O$3*O28+$P$3*P28+$Q$3*Q28</f>
        <v>1.807190052936887E-2</v>
      </c>
    </row>
  </sheetData>
  <autoFilter ref="AB2:AD2" xr:uid="{A721E964-A745-4840-90C2-083EAAA9DB08}">
    <sortState xmlns:xlrd2="http://schemas.microsoft.com/office/spreadsheetml/2017/richdata2" ref="AB3:AD27">
      <sortCondition ref="AC2:AC27"/>
    </sortState>
  </autoFilter>
  <mergeCells count="1">
    <mergeCell ref="B11:C11"/>
  </mergeCells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AD28"/>
  <sheetViews>
    <sheetView topLeftCell="E1" workbookViewId="0">
      <selection activeCell="AB3" sqref="AB3:AD27"/>
    </sheetView>
  </sheetViews>
  <sheetFormatPr baseColWidth="10" defaultRowHeight="18"/>
  <cols>
    <col min="2" max="2" width="18.33203125" customWidth="1"/>
    <col min="3" max="3" width="24.1640625" customWidth="1"/>
    <col min="5" max="5" width="14.33203125" customWidth="1"/>
  </cols>
  <sheetData>
    <row r="2" spans="2:30" ht="20">
      <c r="B2" s="58" t="s">
        <v>80</v>
      </c>
      <c r="C2" s="58" t="s">
        <v>10</v>
      </c>
      <c r="E2" s="139"/>
      <c r="F2" s="140" t="s">
        <v>1</v>
      </c>
      <c r="G2" s="141" t="s">
        <v>89</v>
      </c>
      <c r="H2" s="142" t="s">
        <v>60</v>
      </c>
      <c r="I2" s="143" t="s">
        <v>2</v>
      </c>
      <c r="J2" s="144" t="s">
        <v>96</v>
      </c>
      <c r="L2" s="56" t="s">
        <v>110</v>
      </c>
      <c r="M2" s="69" t="s">
        <v>97</v>
      </c>
      <c r="N2" s="69" t="s">
        <v>89</v>
      </c>
      <c r="O2" s="69" t="s">
        <v>15</v>
      </c>
      <c r="P2" s="69" t="s">
        <v>16</v>
      </c>
      <c r="Q2" s="69" t="s">
        <v>98</v>
      </c>
      <c r="R2" s="66" t="s">
        <v>17</v>
      </c>
      <c r="T2" s="56" t="s">
        <v>80</v>
      </c>
      <c r="U2" s="88" t="s">
        <v>17</v>
      </c>
      <c r="V2" s="88" t="s">
        <v>61</v>
      </c>
      <c r="W2" s="88" t="s">
        <v>70</v>
      </c>
      <c r="X2" t="s">
        <v>72</v>
      </c>
      <c r="AB2" s="56" t="s">
        <v>80</v>
      </c>
      <c r="AC2" s="88" t="s">
        <v>61</v>
      </c>
      <c r="AD2" s="88" t="s">
        <v>70</v>
      </c>
    </row>
    <row r="3" spans="2:30">
      <c r="B3" s="59" t="s">
        <v>11</v>
      </c>
      <c r="C3" s="109">
        <v>0.24634557914724814</v>
      </c>
      <c r="E3" s="138" t="s">
        <v>19</v>
      </c>
      <c r="F3" s="134">
        <v>2.4125310407315192E-2</v>
      </c>
      <c r="G3" s="91">
        <v>2.7063470091354073E-2</v>
      </c>
      <c r="H3" s="91">
        <v>2.8129100449198502E-2</v>
      </c>
      <c r="I3" s="91">
        <v>3.9322425820483391E-2</v>
      </c>
      <c r="J3" s="91">
        <v>4.5273675774174363E-2</v>
      </c>
      <c r="L3" s="66" t="s">
        <v>18</v>
      </c>
      <c r="M3" s="92">
        <f>C3</f>
        <v>0.24634557914724814</v>
      </c>
      <c r="N3" s="92">
        <f>C4</f>
        <v>0.17432820739329899</v>
      </c>
      <c r="O3" s="92">
        <f>C5</f>
        <v>0.24634557914724814</v>
      </c>
      <c r="P3" s="92">
        <f>C6</f>
        <v>0.25501868988678511</v>
      </c>
      <c r="Q3" s="92">
        <f>C7</f>
        <v>7.796194442541958E-2</v>
      </c>
      <c r="R3" s="68"/>
      <c r="T3" s="67" t="s">
        <v>19</v>
      </c>
      <c r="U3" s="115">
        <f>R4</f>
        <v>8.2701151981915078E-2</v>
      </c>
      <c r="V3">
        <f t="shared" ref="V3:V27" si="0">RANK(U3,$U$3:$U$27)</f>
        <v>1</v>
      </c>
      <c r="W3">
        <v>1</v>
      </c>
      <c r="X3">
        <f>CORREL(V3:V27,W3:W27)</f>
        <v>0.80540929587838384</v>
      </c>
      <c r="AB3" s="67" t="s">
        <v>19</v>
      </c>
      <c r="AC3">
        <v>1</v>
      </c>
      <c r="AD3">
        <v>1</v>
      </c>
    </row>
    <row r="4" spans="2:30">
      <c r="B4" s="60" t="s">
        <v>83</v>
      </c>
      <c r="C4" s="110">
        <v>0.17432820739329899</v>
      </c>
      <c r="E4" s="131" t="s">
        <v>20</v>
      </c>
      <c r="F4" s="135">
        <v>4.0148515567877255E-2</v>
      </c>
      <c r="G4" s="61">
        <v>4.5038100316174466E-2</v>
      </c>
      <c r="H4" s="61">
        <v>4.6811485872222981E-2</v>
      </c>
      <c r="I4" s="61">
        <v>6.543903471358764E-2</v>
      </c>
      <c r="J4" s="61">
        <v>7.5342901125256365E-2</v>
      </c>
      <c r="L4" s="67" t="s">
        <v>19</v>
      </c>
      <c r="M4" s="93">
        <v>9.1809377430566705E-2</v>
      </c>
      <c r="N4" s="111">
        <v>0.11169954413147769</v>
      </c>
      <c r="O4" s="111">
        <v>1.3764593045637891E-2</v>
      </c>
      <c r="P4" s="111">
        <v>0.14288915814050737</v>
      </c>
      <c r="Q4" s="93">
        <v>1.0026480031173738E-2</v>
      </c>
      <c r="R4" s="68">
        <f>$M$3*M4+$N$3*N4+$O$3*O4+$P$3*P4+$Q$3*Q4</f>
        <v>8.2701151981915078E-2</v>
      </c>
      <c r="T4" s="67" t="s">
        <v>20</v>
      </c>
      <c r="U4" s="115">
        <f t="shared" ref="U4:U26" si="1">R5</f>
        <v>7.8365473780723574E-2</v>
      </c>
      <c r="V4">
        <f t="shared" si="0"/>
        <v>3</v>
      </c>
      <c r="W4">
        <v>3</v>
      </c>
      <c r="AB4" s="67" t="s">
        <v>23</v>
      </c>
      <c r="AC4">
        <v>2</v>
      </c>
      <c r="AD4">
        <v>7</v>
      </c>
    </row>
    <row r="5" spans="2:30">
      <c r="B5" s="59" t="s">
        <v>77</v>
      </c>
      <c r="C5" s="109">
        <v>0.24634557914724814</v>
      </c>
      <c r="E5" s="132" t="s">
        <v>43</v>
      </c>
      <c r="F5" s="134">
        <v>3.5830981755908077E-2</v>
      </c>
      <c r="G5" s="91">
        <v>4.0194745133759577E-2</v>
      </c>
      <c r="H5" s="91">
        <v>4.1777422465815298E-2</v>
      </c>
      <c r="I5" s="91">
        <v>5.840178212772628E-2</v>
      </c>
      <c r="J5" s="91">
        <v>6.7240596008889542E-2</v>
      </c>
      <c r="L5" s="67" t="s">
        <v>20</v>
      </c>
      <c r="M5" s="93">
        <v>7.8842165007177542E-2</v>
      </c>
      <c r="N5" s="111">
        <v>4.3497867646406702E-2</v>
      </c>
      <c r="O5" s="111">
        <v>0.12842496518022839</v>
      </c>
      <c r="P5" s="111">
        <v>7.427511839907118E-2</v>
      </c>
      <c r="Q5" s="93">
        <v>1.0026480031173738E-2</v>
      </c>
      <c r="R5" s="68">
        <f t="shared" ref="R5:R27" si="2">$M$3*M5+$N$3*N5+$O$3*O5+$P$3*P5+$Q$3*Q5</f>
        <v>7.8365473780723574E-2</v>
      </c>
      <c r="T5" s="67" t="s">
        <v>43</v>
      </c>
      <c r="U5" s="115">
        <f t="shared" si="1"/>
        <v>6.6190600928116156E-2</v>
      </c>
      <c r="V5">
        <f t="shared" si="0"/>
        <v>5</v>
      </c>
      <c r="W5">
        <v>2</v>
      </c>
      <c r="AB5" s="67" t="s">
        <v>20</v>
      </c>
      <c r="AC5">
        <v>3</v>
      </c>
      <c r="AD5">
        <v>3</v>
      </c>
    </row>
    <row r="6" spans="2:30">
      <c r="B6" s="60" t="s">
        <v>78</v>
      </c>
      <c r="C6" s="110">
        <v>0.25501868988678511</v>
      </c>
      <c r="E6" s="131" t="s">
        <v>21</v>
      </c>
      <c r="F6" s="135">
        <v>4.7118580415112882E-2</v>
      </c>
      <c r="G6" s="61">
        <v>5.2857031486103073E-2</v>
      </c>
      <c r="H6" s="61">
        <v>5.4938289254859225E-2</v>
      </c>
      <c r="I6" s="61">
        <v>7.6799711666215631E-2</v>
      </c>
      <c r="J6" s="61">
        <v>8.8422958985280117E-2</v>
      </c>
      <c r="L6" s="67" t="s">
        <v>43</v>
      </c>
      <c r="M6" s="93">
        <v>4.7008474354287628E-2</v>
      </c>
      <c r="N6" s="111">
        <v>6.3282743408390255E-2</v>
      </c>
      <c r="O6" s="111">
        <v>4.8469566780987197E-2</v>
      </c>
      <c r="P6" s="111">
        <v>0.10916945199757754</v>
      </c>
      <c r="Q6" s="93">
        <v>4.8713379013268283E-2</v>
      </c>
      <c r="R6" s="68">
        <f t="shared" si="2"/>
        <v>6.6190600928116156E-2</v>
      </c>
      <c r="T6" s="67" t="s">
        <v>21</v>
      </c>
      <c r="U6" s="115">
        <f t="shared" si="1"/>
        <v>5.0926334020402482E-2</v>
      </c>
      <c r="V6">
        <f t="shared" si="0"/>
        <v>6</v>
      </c>
      <c r="W6">
        <v>4</v>
      </c>
      <c r="AB6" s="67" t="s">
        <v>42</v>
      </c>
      <c r="AC6">
        <v>4</v>
      </c>
      <c r="AD6">
        <v>6</v>
      </c>
    </row>
    <row r="7" spans="2:30">
      <c r="B7" s="59" t="s">
        <v>84</v>
      </c>
      <c r="C7" s="109">
        <v>7.796194442541958E-2</v>
      </c>
      <c r="E7" s="132" t="s">
        <v>22</v>
      </c>
      <c r="F7" s="134">
        <v>4.9845236814041453E-2</v>
      </c>
      <c r="G7" s="91">
        <v>5.5915760375221425E-2</v>
      </c>
      <c r="H7" s="91">
        <v>5.8117456297313332E-2</v>
      </c>
      <c r="I7" s="91">
        <v>8.124395475260944E-2</v>
      </c>
      <c r="J7" s="91">
        <v>9.3539815749752633E-2</v>
      </c>
      <c r="L7" s="67" t="s">
        <v>21</v>
      </c>
      <c r="M7" s="93">
        <v>0.11089939183454346</v>
      </c>
      <c r="N7" s="111">
        <v>3.6854822830088382E-2</v>
      </c>
      <c r="O7" s="111">
        <v>2.8894601827758638E-2</v>
      </c>
      <c r="P7" s="111">
        <v>3.6460044202548829E-2</v>
      </c>
      <c r="Q7" s="93">
        <v>9.823687601498661E-3</v>
      </c>
      <c r="R7" s="68">
        <f t="shared" si="2"/>
        <v>5.0926334020402482E-2</v>
      </c>
      <c r="T7" s="67" t="s">
        <v>22</v>
      </c>
      <c r="U7" s="115">
        <f t="shared" si="1"/>
        <v>4.642296777340623E-2</v>
      </c>
      <c r="V7">
        <f t="shared" si="0"/>
        <v>8</v>
      </c>
      <c r="W7">
        <v>8</v>
      </c>
      <c r="AB7" s="67" t="s">
        <v>43</v>
      </c>
      <c r="AC7">
        <v>5</v>
      </c>
      <c r="AD7">
        <v>2</v>
      </c>
    </row>
    <row r="8" spans="2:30">
      <c r="E8" s="131" t="s">
        <v>42</v>
      </c>
      <c r="F8" s="135">
        <v>4.7118580415112882E-2</v>
      </c>
      <c r="G8" s="61">
        <v>5.2857031486103073E-2</v>
      </c>
      <c r="H8" s="61">
        <v>5.4938289254859225E-2</v>
      </c>
      <c r="I8" s="61">
        <v>7.6799711666215631E-2</v>
      </c>
      <c r="J8" s="61">
        <v>8.8422958985280117E-2</v>
      </c>
      <c r="L8" s="67" t="s">
        <v>75</v>
      </c>
      <c r="M8" s="93">
        <v>8.0843494675774553E-3</v>
      </c>
      <c r="N8" s="111">
        <v>9.4640660224817291E-2</v>
      </c>
      <c r="O8" s="111">
        <v>7.7545637087809302E-2</v>
      </c>
      <c r="P8" s="111">
        <v>1.096405632819443E-2</v>
      </c>
      <c r="Q8" s="93">
        <v>7.7394468074725539E-2</v>
      </c>
      <c r="R8" s="68">
        <f t="shared" si="2"/>
        <v>4.642296777340623E-2</v>
      </c>
      <c r="T8" s="67" t="s">
        <v>42</v>
      </c>
      <c r="U8" s="115">
        <f t="shared" si="1"/>
        <v>7.1088311004615656E-2</v>
      </c>
      <c r="V8">
        <f t="shared" si="0"/>
        <v>4</v>
      </c>
      <c r="W8">
        <v>6</v>
      </c>
      <c r="AB8" s="67" t="s">
        <v>21</v>
      </c>
      <c r="AC8">
        <v>6</v>
      </c>
      <c r="AD8">
        <v>4</v>
      </c>
    </row>
    <row r="9" spans="2:30">
      <c r="E9" s="132" t="s">
        <v>23</v>
      </c>
      <c r="F9" s="134">
        <v>5.228391092017854E-2</v>
      </c>
      <c r="G9" s="91">
        <v>5.8651434346653049E-2</v>
      </c>
      <c r="H9" s="91">
        <v>6.0960848060413284E-2</v>
      </c>
      <c r="I9" s="91">
        <v>8.5218808548058744E-2</v>
      </c>
      <c r="J9" s="91">
        <v>9.8116243531865127E-2</v>
      </c>
      <c r="L9" s="67" t="s">
        <v>42</v>
      </c>
      <c r="M9" s="93">
        <v>0.11089939139094586</v>
      </c>
      <c r="N9" s="111">
        <v>1.4431041622553899E-2</v>
      </c>
      <c r="O9" s="111">
        <v>1.8728358739238032E-2</v>
      </c>
      <c r="P9" s="111">
        <v>0.12455342187084452</v>
      </c>
      <c r="Q9" s="93">
        <v>6.2542048917320417E-2</v>
      </c>
      <c r="R9" s="68">
        <f t="shared" si="2"/>
        <v>7.1088311004615656E-2</v>
      </c>
      <c r="T9" s="67" t="s">
        <v>23</v>
      </c>
      <c r="U9" s="115">
        <f t="shared" si="1"/>
        <v>7.8872856293570395E-2</v>
      </c>
      <c r="V9">
        <f t="shared" si="0"/>
        <v>2</v>
      </c>
      <c r="W9">
        <v>7</v>
      </c>
      <c r="AB9" s="67" t="s">
        <v>24</v>
      </c>
      <c r="AC9">
        <v>7</v>
      </c>
      <c r="AD9">
        <v>5</v>
      </c>
    </row>
    <row r="10" spans="2:30">
      <c r="E10" s="131" t="s">
        <v>24</v>
      </c>
      <c r="F10" s="135">
        <v>6.4153604143667095E-2</v>
      </c>
      <c r="G10" s="61">
        <v>7.1966707067456129E-2</v>
      </c>
      <c r="H10" s="61">
        <v>7.4800412706323136E-2</v>
      </c>
      <c r="I10" s="61">
        <v>0.10456550806869987</v>
      </c>
      <c r="J10" s="61">
        <v>0.12039096802105519</v>
      </c>
      <c r="L10" s="67" t="s">
        <v>23</v>
      </c>
      <c r="M10" s="93">
        <v>0.11089939139094586</v>
      </c>
      <c r="N10" s="111">
        <v>9.2441473857589093E-2</v>
      </c>
      <c r="O10" s="111">
        <v>5.4181339615682868E-2</v>
      </c>
      <c r="P10" s="111">
        <v>6.3981114729682403E-2</v>
      </c>
      <c r="Q10" s="93">
        <v>7.4067053714490017E-2</v>
      </c>
      <c r="R10" s="68">
        <f t="shared" si="2"/>
        <v>7.8872856293570395E-2</v>
      </c>
      <c r="T10" s="67" t="s">
        <v>24</v>
      </c>
      <c r="U10" s="115">
        <f t="shared" si="1"/>
        <v>4.7105903280377726E-2</v>
      </c>
      <c r="V10">
        <f t="shared" si="0"/>
        <v>7</v>
      </c>
      <c r="W10">
        <v>5</v>
      </c>
      <c r="AB10" s="67" t="s">
        <v>22</v>
      </c>
      <c r="AC10">
        <v>8</v>
      </c>
      <c r="AD10">
        <v>8</v>
      </c>
    </row>
    <row r="11" spans="2:30" ht="56" customHeight="1">
      <c r="B11" s="221" t="s">
        <v>111</v>
      </c>
      <c r="C11" s="222"/>
      <c r="E11" s="132" t="s">
        <v>25</v>
      </c>
      <c r="F11" s="134">
        <v>8.3259764438258638E-3</v>
      </c>
      <c r="G11" s="91">
        <v>9.3399757625699225E-3</v>
      </c>
      <c r="H11" s="91">
        <v>9.7077394558630955E-3</v>
      </c>
      <c r="I11" s="91">
        <v>1.3570709995762886E-2</v>
      </c>
      <c r="J11" s="91">
        <v>1.5624568208949915E-2</v>
      </c>
      <c r="L11" s="67" t="s">
        <v>24</v>
      </c>
      <c r="M11" s="93">
        <v>1.6893581777343219E-2</v>
      </c>
      <c r="N11" s="111">
        <v>7.7540296915725934E-2</v>
      </c>
      <c r="O11" s="111">
        <v>2.9779270143978447E-2</v>
      </c>
      <c r="P11" s="111">
        <v>6.3981114729682403E-2</v>
      </c>
      <c r="Q11" s="93">
        <v>7.4067053714490017E-2</v>
      </c>
      <c r="R11" s="68">
        <f t="shared" si="2"/>
        <v>4.7105903280377726E-2</v>
      </c>
      <c r="T11" s="67" t="s">
        <v>25</v>
      </c>
      <c r="U11" s="115">
        <f t="shared" si="1"/>
        <v>3.9080187467413208E-2</v>
      </c>
      <c r="V11">
        <f t="shared" si="0"/>
        <v>12</v>
      </c>
      <c r="W11">
        <v>15</v>
      </c>
      <c r="AB11" s="67" t="s">
        <v>28</v>
      </c>
      <c r="AC11">
        <v>9</v>
      </c>
      <c r="AD11">
        <v>9</v>
      </c>
    </row>
    <row r="12" spans="2:30" ht="26">
      <c r="B12" s="203" t="s">
        <v>11</v>
      </c>
      <c r="C12" s="204">
        <v>0.24634557914724814</v>
      </c>
      <c r="E12" s="131" t="s">
        <v>26</v>
      </c>
      <c r="F12" s="135">
        <v>3.7313106600005974E-2</v>
      </c>
      <c r="G12" s="61">
        <v>4.1857374161642834E-2</v>
      </c>
      <c r="H12" s="61">
        <v>4.3505517893977788E-2</v>
      </c>
      <c r="I12" s="61">
        <v>6.0817533189775348E-2</v>
      </c>
      <c r="J12" s="61">
        <v>7.0021958756793942E-2</v>
      </c>
      <c r="L12" s="67" t="s">
        <v>25</v>
      </c>
      <c r="M12" s="93">
        <v>3.5096754417812563E-2</v>
      </c>
      <c r="N12" s="111">
        <v>1.6199908092338698E-2</v>
      </c>
      <c r="O12" s="111">
        <v>4.217386137015789E-2</v>
      </c>
      <c r="P12" s="111">
        <v>3.1832501039686233E-2</v>
      </c>
      <c r="Q12" s="93">
        <v>0.11676118763475836</v>
      </c>
      <c r="R12" s="68">
        <f t="shared" si="2"/>
        <v>3.9080187467413208E-2</v>
      </c>
      <c r="T12" s="67" t="s">
        <v>26</v>
      </c>
      <c r="U12" s="115">
        <f t="shared" si="1"/>
        <v>3.497336120841274E-2</v>
      </c>
      <c r="V12">
        <f t="shared" si="0"/>
        <v>14</v>
      </c>
      <c r="W12">
        <v>16</v>
      </c>
      <c r="AB12" s="67" t="s">
        <v>27</v>
      </c>
      <c r="AC12">
        <v>10</v>
      </c>
      <c r="AD12">
        <v>11</v>
      </c>
    </row>
    <row r="13" spans="2:30" ht="26">
      <c r="B13" s="205" t="s">
        <v>83</v>
      </c>
      <c r="C13" s="206">
        <v>0.17432820739329899</v>
      </c>
      <c r="E13" s="132" t="s">
        <v>27</v>
      </c>
      <c r="F13" s="134">
        <v>5.2228225037336859E-2</v>
      </c>
      <c r="G13" s="91">
        <v>5.8588966622949087E-2</v>
      </c>
      <c r="H13" s="91">
        <v>6.0895920655724592E-2</v>
      </c>
      <c r="I13" s="91">
        <v>8.5128044783351856E-2</v>
      </c>
      <c r="J13" s="91">
        <v>9.8011743131148688E-2</v>
      </c>
      <c r="L13" s="67" t="s">
        <v>26</v>
      </c>
      <c r="M13" s="93">
        <v>7.9341880420074784E-2</v>
      </c>
      <c r="N13" s="111">
        <v>9.1749566410251338E-3</v>
      </c>
      <c r="O13" s="111">
        <v>2.0113486021473889E-2</v>
      </c>
      <c r="P13" s="111">
        <v>3.1832501039686233E-2</v>
      </c>
      <c r="Q13" s="93">
        <v>9.6923558479077611E-3</v>
      </c>
      <c r="R13" s="68">
        <f t="shared" si="2"/>
        <v>3.497336120841274E-2</v>
      </c>
      <c r="T13" s="67" t="s">
        <v>27</v>
      </c>
      <c r="U13" s="115">
        <f t="shared" si="1"/>
        <v>4.079451162396603E-2</v>
      </c>
      <c r="V13">
        <f t="shared" si="0"/>
        <v>10</v>
      </c>
      <c r="W13">
        <v>11</v>
      </c>
      <c r="AB13" s="67" t="s">
        <v>32</v>
      </c>
      <c r="AC13">
        <v>11</v>
      </c>
      <c r="AD13">
        <v>17</v>
      </c>
    </row>
    <row r="14" spans="2:30" ht="26">
      <c r="B14" s="205" t="s">
        <v>77</v>
      </c>
      <c r="C14" s="206">
        <v>0.24634557914724814</v>
      </c>
      <c r="E14" s="131" t="s">
        <v>28</v>
      </c>
      <c r="F14" s="135">
        <v>4.9845236814041453E-2</v>
      </c>
      <c r="G14" s="61">
        <v>5.5915760375221425E-2</v>
      </c>
      <c r="H14" s="61">
        <v>5.8117456297313332E-2</v>
      </c>
      <c r="I14" s="61">
        <v>8.124395475260944E-2</v>
      </c>
      <c r="J14" s="61">
        <v>9.3539815749752633E-2</v>
      </c>
      <c r="L14" s="67" t="s">
        <v>27</v>
      </c>
      <c r="M14" s="93">
        <v>7.841611907392583E-3</v>
      </c>
      <c r="N14" s="111">
        <v>0.11211743938622291</v>
      </c>
      <c r="O14" s="111">
        <v>4.4978209844670242E-2</v>
      </c>
      <c r="P14" s="111">
        <v>1.0631367221383057E-2</v>
      </c>
      <c r="Q14" s="93">
        <v>7.0882691786332302E-2</v>
      </c>
      <c r="R14" s="68">
        <f t="shared" si="2"/>
        <v>4.079451162396603E-2</v>
      </c>
      <c r="T14" s="67" t="s">
        <v>28</v>
      </c>
      <c r="U14" s="115">
        <f t="shared" si="1"/>
        <v>4.2703763071872874E-2</v>
      </c>
      <c r="V14">
        <f t="shared" si="0"/>
        <v>9</v>
      </c>
      <c r="W14">
        <v>9</v>
      </c>
      <c r="AB14" s="67" t="s">
        <v>25</v>
      </c>
      <c r="AC14">
        <v>12</v>
      </c>
      <c r="AD14">
        <v>15</v>
      </c>
    </row>
    <row r="15" spans="2:30" ht="26">
      <c r="B15" s="205" t="s">
        <v>78</v>
      </c>
      <c r="C15" s="206">
        <v>0.25501868988678511</v>
      </c>
      <c r="E15" s="132" t="s">
        <v>29</v>
      </c>
      <c r="F15" s="134">
        <v>6.0800058895542027E-2</v>
      </c>
      <c r="G15" s="91">
        <v>6.8204742143882918E-2</v>
      </c>
      <c r="H15" s="91">
        <v>7.0890319548854816E-2</v>
      </c>
      <c r="I15" s="91">
        <v>9.9099483713836117E-2</v>
      </c>
      <c r="J15" s="91">
        <v>0.11409768856913149</v>
      </c>
      <c r="L15" s="67" t="s">
        <v>28</v>
      </c>
      <c r="M15" s="93">
        <v>4.1456774193814126E-2</v>
      </c>
      <c r="N15" s="111">
        <v>4.6653676129160909E-2</v>
      </c>
      <c r="O15" s="111">
        <v>8.4108644444756228E-2</v>
      </c>
      <c r="P15" s="111">
        <v>1.1303448747707794E-2</v>
      </c>
      <c r="Q15" s="93">
        <v>9.6923554602133411E-3</v>
      </c>
      <c r="R15" s="68">
        <f t="shared" si="2"/>
        <v>4.2703763071872874E-2</v>
      </c>
      <c r="T15" s="67" t="s">
        <v>29</v>
      </c>
      <c r="U15" s="115">
        <f t="shared" si="1"/>
        <v>3.5013021086766113E-2</v>
      </c>
      <c r="V15">
        <f t="shared" si="0"/>
        <v>13</v>
      </c>
      <c r="W15">
        <v>13</v>
      </c>
      <c r="AB15" s="67" t="s">
        <v>29</v>
      </c>
      <c r="AC15">
        <v>13</v>
      </c>
      <c r="AD15">
        <v>13</v>
      </c>
    </row>
    <row r="16" spans="2:30" ht="26">
      <c r="B16" s="207" t="s">
        <v>84</v>
      </c>
      <c r="C16" s="208">
        <v>7.796194442541958E-2</v>
      </c>
      <c r="E16" s="131" t="s">
        <v>30</v>
      </c>
      <c r="F16" s="135">
        <v>3.5606906225581818E-2</v>
      </c>
      <c r="G16" s="61">
        <v>3.9943380019246889E-2</v>
      </c>
      <c r="H16" s="61">
        <v>4.1516159792119561E-2</v>
      </c>
      <c r="I16" s="61">
        <v>5.8036556011639998E-2</v>
      </c>
      <c r="J16" s="61">
        <v>6.682009477024678E-2</v>
      </c>
      <c r="L16" s="67" t="s">
        <v>29</v>
      </c>
      <c r="M16" s="93">
        <v>7.841611907392583E-3</v>
      </c>
      <c r="N16" s="111">
        <v>4.2728354626681793E-2</v>
      </c>
      <c r="O16" s="111">
        <v>8.9978009962845093E-2</v>
      </c>
      <c r="P16" s="111">
        <v>1.0631367221383057E-2</v>
      </c>
      <c r="Q16" s="93">
        <v>9.6923554602133411E-3</v>
      </c>
      <c r="R16" s="68">
        <f t="shared" si="2"/>
        <v>3.5013021086766113E-2</v>
      </c>
      <c r="T16" s="67" t="s">
        <v>30</v>
      </c>
      <c r="U16" s="115">
        <f t="shared" si="1"/>
        <v>2.2898854823582539E-2</v>
      </c>
      <c r="V16">
        <f t="shared" si="0"/>
        <v>20</v>
      </c>
      <c r="W16">
        <v>24</v>
      </c>
      <c r="AB16" s="67" t="s">
        <v>26</v>
      </c>
      <c r="AC16">
        <v>14</v>
      </c>
      <c r="AD16">
        <v>16</v>
      </c>
    </row>
    <row r="17" spans="5:30">
      <c r="E17" s="132" t="s">
        <v>41</v>
      </c>
      <c r="F17" s="134">
        <v>3.1545880383942487E-2</v>
      </c>
      <c r="G17" s="91">
        <v>3.538777225504184E-2</v>
      </c>
      <c r="H17" s="91">
        <v>3.6781173924678605E-2</v>
      </c>
      <c r="I17" s="91">
        <v>5.1417391958749371E-2</v>
      </c>
      <c r="J17" s="91">
        <v>5.9199153768419333E-2</v>
      </c>
      <c r="L17" s="67" t="s">
        <v>30</v>
      </c>
      <c r="M17" s="93">
        <v>4.1456774193814126E-2</v>
      </c>
      <c r="N17" s="111">
        <v>6.1589035278101492E-3</v>
      </c>
      <c r="O17" s="111">
        <v>1.2437942736633902E-2</v>
      </c>
      <c r="P17" s="111">
        <v>3.0557854730498185E-2</v>
      </c>
      <c r="Q17" s="93">
        <v>9.6923554602133411E-3</v>
      </c>
      <c r="R17" s="68">
        <f t="shared" si="2"/>
        <v>2.2898854823582539E-2</v>
      </c>
      <c r="T17" s="67" t="s">
        <v>41</v>
      </c>
      <c r="U17" s="115">
        <f t="shared" si="1"/>
        <v>1.2717478972470551E-2</v>
      </c>
      <c r="V17">
        <f t="shared" si="0"/>
        <v>24</v>
      </c>
      <c r="W17">
        <v>12</v>
      </c>
      <c r="AB17" s="67" t="s">
        <v>37</v>
      </c>
      <c r="AC17">
        <v>15</v>
      </c>
      <c r="AD17">
        <v>19</v>
      </c>
    </row>
    <row r="18" spans="5:30">
      <c r="E18" s="131" t="s">
        <v>31</v>
      </c>
      <c r="F18" s="135">
        <v>2.4125310407315192E-2</v>
      </c>
      <c r="G18" s="61">
        <v>2.7063470091354073E-2</v>
      </c>
      <c r="H18" s="61">
        <v>2.8129100449198502E-2</v>
      </c>
      <c r="I18" s="61">
        <v>3.9322425820483391E-2</v>
      </c>
      <c r="J18" s="61">
        <v>4.5273675774174363E-2</v>
      </c>
      <c r="L18" s="67" t="s">
        <v>41</v>
      </c>
      <c r="M18" s="93">
        <v>1.621712401947234E-2</v>
      </c>
      <c r="N18" s="111">
        <v>6.5684394593314198E-3</v>
      </c>
      <c r="O18" s="111">
        <v>1.2437942736633902E-2</v>
      </c>
      <c r="P18" s="111">
        <v>1.0416340533762969E-2</v>
      </c>
      <c r="Q18" s="93">
        <v>2.3819366974094088E-2</v>
      </c>
      <c r="R18" s="68">
        <f t="shared" si="2"/>
        <v>1.2717478972470551E-2</v>
      </c>
      <c r="T18" s="67" t="s">
        <v>31</v>
      </c>
      <c r="U18" s="115">
        <f t="shared" si="1"/>
        <v>2.9357241150169314E-2</v>
      </c>
      <c r="V18">
        <f t="shared" si="0"/>
        <v>17</v>
      </c>
      <c r="W18">
        <v>24</v>
      </c>
      <c r="AB18" s="67" t="s">
        <v>35</v>
      </c>
      <c r="AC18">
        <v>16</v>
      </c>
      <c r="AD18">
        <v>21</v>
      </c>
    </row>
    <row r="19" spans="5:30">
      <c r="E19" s="132" t="s">
        <v>32</v>
      </c>
      <c r="F19" s="134">
        <v>6.3331036266409471E-2</v>
      </c>
      <c r="G19" s="91">
        <v>7.104396075794045E-2</v>
      </c>
      <c r="H19" s="91">
        <v>7.3841333048693197E-2</v>
      </c>
      <c r="I19" s="91">
        <v>0.10322478482868021</v>
      </c>
      <c r="J19" s="91">
        <v>0.11884733311031345</v>
      </c>
      <c r="L19" s="67" t="s">
        <v>31</v>
      </c>
      <c r="M19" s="93">
        <v>7.8416119042559376E-3</v>
      </c>
      <c r="N19" s="111">
        <v>1.0122362652093157E-2</v>
      </c>
      <c r="O19" s="111">
        <v>8.5844916645266028E-2</v>
      </c>
      <c r="P19" s="111">
        <v>1.0416340533762969E-2</v>
      </c>
      <c r="Q19" s="93">
        <v>2.3819366974094088E-2</v>
      </c>
      <c r="R19" s="68">
        <f t="shared" si="2"/>
        <v>2.9357241150169314E-2</v>
      </c>
      <c r="T19" s="67" t="s">
        <v>32</v>
      </c>
      <c r="U19" s="115">
        <f t="shared" si="1"/>
        <v>3.9981635745367193E-2</v>
      </c>
      <c r="V19">
        <f t="shared" si="0"/>
        <v>11</v>
      </c>
      <c r="W19">
        <v>17</v>
      </c>
      <c r="AB19" s="67" t="s">
        <v>31</v>
      </c>
      <c r="AC19">
        <v>17</v>
      </c>
      <c r="AD19">
        <v>24</v>
      </c>
    </row>
    <row r="20" spans="5:30">
      <c r="E20" s="131" t="s">
        <v>33</v>
      </c>
      <c r="F20" s="135">
        <v>8.3259764438258638E-3</v>
      </c>
      <c r="G20" s="61">
        <v>9.3399757625699225E-3</v>
      </c>
      <c r="H20" s="61">
        <v>9.7077394558630955E-3</v>
      </c>
      <c r="I20" s="61">
        <v>1.3570709995762886E-2</v>
      </c>
      <c r="J20" s="61">
        <v>1.5624568208949915E-2</v>
      </c>
      <c r="L20" s="67" t="s">
        <v>32</v>
      </c>
      <c r="M20" s="93">
        <v>1.6217124012985491E-2</v>
      </c>
      <c r="N20" s="111">
        <v>4.2742366315184264E-2</v>
      </c>
      <c r="O20" s="111">
        <v>2.065547556231041E-2</v>
      </c>
      <c r="P20" s="111">
        <v>8.8979356304395893E-2</v>
      </c>
      <c r="Q20" s="93">
        <v>9.6923554524594568E-3</v>
      </c>
      <c r="R20" s="68">
        <f t="shared" si="2"/>
        <v>3.9981635745367193E-2</v>
      </c>
      <c r="T20" s="67" t="s">
        <v>33</v>
      </c>
      <c r="U20" s="115">
        <f t="shared" si="1"/>
        <v>1.4151410642748517E-2</v>
      </c>
      <c r="V20">
        <f t="shared" si="0"/>
        <v>23</v>
      </c>
      <c r="W20">
        <v>23</v>
      </c>
      <c r="AB20" s="67" t="s">
        <v>38</v>
      </c>
      <c r="AC20">
        <v>18</v>
      </c>
      <c r="AD20">
        <v>14</v>
      </c>
    </row>
    <row r="21" spans="5:30">
      <c r="E21" s="132" t="s">
        <v>34</v>
      </c>
      <c r="F21" s="134">
        <v>2.4125310407315192E-2</v>
      </c>
      <c r="G21" s="91">
        <v>2.7063470091354073E-2</v>
      </c>
      <c r="H21" s="91">
        <v>2.8129100449198502E-2</v>
      </c>
      <c r="I21" s="91">
        <v>3.9322425820483391E-2</v>
      </c>
      <c r="J21" s="91">
        <v>4.5273675774174363E-2</v>
      </c>
      <c r="L21" s="67" t="s">
        <v>33</v>
      </c>
      <c r="M21" s="93">
        <v>1.6217124012985491E-2</v>
      </c>
      <c r="N21" s="111">
        <v>4.7792532479292915E-3</v>
      </c>
      <c r="O21" s="111">
        <v>5.0259586738279289E-3</v>
      </c>
      <c r="P21" s="111">
        <v>2.8740942909401334E-2</v>
      </c>
      <c r="Q21" s="93">
        <v>9.6923554524594568E-3</v>
      </c>
      <c r="R21" s="68">
        <f t="shared" si="2"/>
        <v>1.4151410642748517E-2</v>
      </c>
      <c r="T21" s="67" t="s">
        <v>34</v>
      </c>
      <c r="U21" s="115">
        <f t="shared" si="1"/>
        <v>2.4687614823635545E-2</v>
      </c>
      <c r="V21">
        <f t="shared" si="0"/>
        <v>19</v>
      </c>
      <c r="W21">
        <v>17</v>
      </c>
      <c r="AB21" s="67" t="s">
        <v>34</v>
      </c>
      <c r="AC21">
        <v>19</v>
      </c>
      <c r="AD21">
        <v>17</v>
      </c>
    </row>
    <row r="22" spans="5:30">
      <c r="E22" s="131" t="s">
        <v>35</v>
      </c>
      <c r="F22" s="135">
        <v>4.624597854692411E-2</v>
      </c>
      <c r="G22" s="61">
        <v>5.1878157674215213E-2</v>
      </c>
      <c r="H22" s="61">
        <v>5.3920872061545201E-2</v>
      </c>
      <c r="I22" s="61">
        <v>7.537743681655136E-2</v>
      </c>
      <c r="J22" s="61">
        <v>8.6785430041887199E-2</v>
      </c>
      <c r="L22" s="67" t="s">
        <v>34</v>
      </c>
      <c r="M22" s="93">
        <v>7.8416118979826484E-3</v>
      </c>
      <c r="N22" s="111">
        <v>6.7926444079112564E-3</v>
      </c>
      <c r="O22" s="111">
        <v>5.4746695429934836E-2</v>
      </c>
      <c r="P22" s="111">
        <v>2.8740942909401334E-2</v>
      </c>
      <c r="Q22" s="93">
        <v>9.6923554524594568E-3</v>
      </c>
      <c r="R22" s="68">
        <f t="shared" si="2"/>
        <v>2.4687614823635545E-2</v>
      </c>
      <c r="T22" s="67" t="s">
        <v>35</v>
      </c>
      <c r="U22" s="115">
        <f>R23</f>
        <v>3.3841004191554357E-2</v>
      </c>
      <c r="V22">
        <f t="shared" si="0"/>
        <v>16</v>
      </c>
      <c r="W22">
        <v>21</v>
      </c>
      <c r="AB22" s="67" t="s">
        <v>30</v>
      </c>
      <c r="AC22">
        <v>20</v>
      </c>
      <c r="AD22">
        <v>24</v>
      </c>
    </row>
    <row r="23" spans="5:30">
      <c r="E23" s="132" t="s">
        <v>36</v>
      </c>
      <c r="F23" s="134">
        <v>3.5695961604404185E-2</v>
      </c>
      <c r="G23" s="91">
        <v>4.0043281224269422E-2</v>
      </c>
      <c r="H23" s="91">
        <v>4.1619994630061219E-2</v>
      </c>
      <c r="I23" s="91">
        <v>5.8181709523389046E-2</v>
      </c>
      <c r="J23" s="91">
        <v>6.6987216530699972E-2</v>
      </c>
      <c r="L23" s="67" t="s">
        <v>35</v>
      </c>
      <c r="M23" s="93">
        <v>5.1119176833160397E-2</v>
      </c>
      <c r="N23" s="111">
        <v>1.1167597779989323E-2</v>
      </c>
      <c r="O23" s="111">
        <v>1.9633225806755791E-2</v>
      </c>
      <c r="P23" s="111">
        <v>2.8740942909401334E-2</v>
      </c>
      <c r="Q23" s="93">
        <v>9.152103287071367E-2</v>
      </c>
      <c r="R23" s="68">
        <f t="shared" si="2"/>
        <v>3.3841004191554357E-2</v>
      </c>
      <c r="T23" s="67" t="s">
        <v>36</v>
      </c>
      <c r="U23" s="115">
        <f t="shared" si="1"/>
        <v>7.846329394232323E-3</v>
      </c>
      <c r="V23">
        <f t="shared" si="0"/>
        <v>25</v>
      </c>
      <c r="W23">
        <v>22</v>
      </c>
      <c r="AB23" s="67" t="s">
        <v>39</v>
      </c>
      <c r="AC23">
        <v>21</v>
      </c>
      <c r="AD23">
        <v>10</v>
      </c>
    </row>
    <row r="24" spans="5:30">
      <c r="E24" s="131" t="s">
        <v>37</v>
      </c>
      <c r="F24" s="135">
        <v>3.2417540253828758E-2</v>
      </c>
      <c r="G24" s="61">
        <v>3.6365589345069733E-2</v>
      </c>
      <c r="H24" s="61">
        <v>3.7797492787466441E-2</v>
      </c>
      <c r="I24" s="61">
        <v>5.2838131422640461E-2</v>
      </c>
      <c r="J24" s="61">
        <v>6.083491495318006E-2</v>
      </c>
      <c r="L24" s="67" t="s">
        <v>36</v>
      </c>
      <c r="M24" s="93">
        <v>7.8416115843180229E-3</v>
      </c>
      <c r="N24" s="111">
        <v>6.7926444079112564E-3</v>
      </c>
      <c r="O24" s="111">
        <v>5.8906566097417035E-3</v>
      </c>
      <c r="P24" s="111">
        <v>9.8959861995876232E-3</v>
      </c>
      <c r="Q24" s="93">
        <v>9.6923554136900333E-3</v>
      </c>
      <c r="R24" s="68">
        <f t="shared" si="2"/>
        <v>7.846329394232323E-3</v>
      </c>
      <c r="T24" s="67" t="s">
        <v>37</v>
      </c>
      <c r="U24" s="115">
        <f t="shared" si="1"/>
        <v>3.3911910101100902E-2</v>
      </c>
      <c r="V24">
        <f t="shared" si="0"/>
        <v>15</v>
      </c>
      <c r="W24">
        <v>19</v>
      </c>
      <c r="AB24" s="67" t="s">
        <v>40</v>
      </c>
      <c r="AC24">
        <v>22</v>
      </c>
      <c r="AD24">
        <v>20</v>
      </c>
    </row>
    <row r="25" spans="5:30">
      <c r="E25" s="132" t="s">
        <v>38</v>
      </c>
      <c r="F25" s="134">
        <v>6.1351400207011686E-2</v>
      </c>
      <c r="G25" s="91">
        <v>6.8823229899736327E-2</v>
      </c>
      <c r="H25" s="91">
        <v>7.1533160402310544E-2</v>
      </c>
      <c r="I25" s="91">
        <v>9.9998128226839358E-2</v>
      </c>
      <c r="J25" s="91">
        <v>0.11513233837694566</v>
      </c>
      <c r="L25" s="67" t="s">
        <v>37</v>
      </c>
      <c r="M25" s="93">
        <v>3.7315460519797901E-2</v>
      </c>
      <c r="N25" s="111">
        <v>6.2670317442576465E-2</v>
      </c>
      <c r="O25" s="111">
        <v>1.87891360607472E-2</v>
      </c>
      <c r="P25" s="111">
        <v>1.1417650131057498E-2</v>
      </c>
      <c r="Q25" s="93">
        <v>8.0216989650445381E-2</v>
      </c>
      <c r="R25" s="68">
        <f t="shared" si="2"/>
        <v>3.3911910101100902E-2</v>
      </c>
      <c r="T25" s="67" t="s">
        <v>38</v>
      </c>
      <c r="U25" s="115">
        <f t="shared" si="1"/>
        <v>2.9070827480739154E-2</v>
      </c>
      <c r="V25">
        <f t="shared" si="0"/>
        <v>18</v>
      </c>
      <c r="W25">
        <v>14</v>
      </c>
      <c r="AB25" s="67" t="s">
        <v>33</v>
      </c>
      <c r="AC25">
        <v>23</v>
      </c>
      <c r="AD25">
        <v>23</v>
      </c>
    </row>
    <row r="26" spans="5:30">
      <c r="E26" s="131" t="s">
        <v>39</v>
      </c>
      <c r="F26" s="135">
        <v>3.1545880383942487E-2</v>
      </c>
      <c r="G26" s="61">
        <v>3.538777225504184E-2</v>
      </c>
      <c r="H26" s="61">
        <v>3.6781173924678605E-2</v>
      </c>
      <c r="I26" s="61">
        <v>5.1417391958749371E-2</v>
      </c>
      <c r="J26" s="61">
        <v>5.9199153768419333E-2</v>
      </c>
      <c r="L26" s="67" t="s">
        <v>38</v>
      </c>
      <c r="M26" s="93">
        <v>1.8379851724008151E-2</v>
      </c>
      <c r="N26" s="111">
        <v>6.8450084273947165E-2</v>
      </c>
      <c r="O26" s="111">
        <v>2.1222453148814161E-2</v>
      </c>
      <c r="P26" s="111">
        <v>9.8959861995876232E-3</v>
      </c>
      <c r="Q26" s="93">
        <v>6.2319287492523461E-2</v>
      </c>
      <c r="R26" s="68">
        <f t="shared" si="2"/>
        <v>2.9070827480739154E-2</v>
      </c>
      <c r="T26" s="67" t="s">
        <v>39</v>
      </c>
      <c r="U26" s="115">
        <f t="shared" si="1"/>
        <v>1.8747274046365239E-2</v>
      </c>
      <c r="V26">
        <f t="shared" si="0"/>
        <v>21</v>
      </c>
      <c r="W26">
        <v>10</v>
      </c>
      <c r="AB26" s="67" t="s">
        <v>41</v>
      </c>
      <c r="AC26">
        <v>24</v>
      </c>
      <c r="AD26">
        <v>12</v>
      </c>
    </row>
    <row r="27" spans="5:30">
      <c r="E27" s="133" t="s">
        <v>40</v>
      </c>
      <c r="F27" s="136">
        <v>3.6545494639533063E-2</v>
      </c>
      <c r="G27" s="137">
        <v>4.0996276709080105E-2</v>
      </c>
      <c r="H27" s="137">
        <v>4.2610514531218925E-2</v>
      </c>
      <c r="I27" s="137">
        <v>5.9566383925164876E-2</v>
      </c>
      <c r="J27" s="137">
        <v>6.8581454388887811E-2</v>
      </c>
      <c r="L27" s="67" t="s">
        <v>39</v>
      </c>
      <c r="M27" s="93">
        <v>1.8379851724008151E-2</v>
      </c>
      <c r="N27" s="111">
        <v>6.6574409390626607E-3</v>
      </c>
      <c r="O27" s="111">
        <v>3.9698714469613747E-2</v>
      </c>
      <c r="P27" s="111">
        <v>9.8959861995876232E-3</v>
      </c>
      <c r="Q27" s="93">
        <v>9.692354987226209E-3</v>
      </c>
      <c r="R27" s="68">
        <f t="shared" si="2"/>
        <v>1.8747274046365239E-2</v>
      </c>
      <c r="T27" s="67" t="s">
        <v>40</v>
      </c>
      <c r="U27" s="115">
        <f>R28</f>
        <v>1.8549975106476116E-2</v>
      </c>
      <c r="V27">
        <f t="shared" si="0"/>
        <v>22</v>
      </c>
      <c r="W27">
        <v>20</v>
      </c>
      <c r="AB27" s="67" t="s">
        <v>36</v>
      </c>
      <c r="AC27">
        <v>25</v>
      </c>
      <c r="AD27">
        <v>22</v>
      </c>
    </row>
    <row r="28" spans="5:30">
      <c r="L28" s="67" t="s">
        <v>40</v>
      </c>
      <c r="M28" s="93">
        <v>1.4257922073337271E-2</v>
      </c>
      <c r="N28" s="111">
        <v>5.8351600337749844E-3</v>
      </c>
      <c r="O28" s="111">
        <v>2.2476338054496191E-2</v>
      </c>
      <c r="P28" s="111">
        <v>9.7970047716005454E-3</v>
      </c>
      <c r="Q28" s="93">
        <v>7.6768226532055686E-2</v>
      </c>
      <c r="R28" s="68">
        <f>$M$3*M28+$N$3*N28+$O$3*O28+$P$3*P28+$Q$3*Q28</f>
        <v>1.8549975106476116E-2</v>
      </c>
    </row>
  </sheetData>
  <autoFilter ref="AB2:AD2" xr:uid="{9D70291B-F87F-C044-84F6-83DC2222CD91}">
    <sortState xmlns:xlrd2="http://schemas.microsoft.com/office/spreadsheetml/2017/richdata2" ref="AB3:AD27">
      <sortCondition ref="AC2:AC27"/>
    </sortState>
  </autoFilter>
  <mergeCells count="1">
    <mergeCell ref="B11:C11"/>
  </mergeCells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AC32E-CC8C-D245-8314-549E797439C5}">
  <dimension ref="B2:AN35"/>
  <sheetViews>
    <sheetView topLeftCell="J17" zoomScale="93" workbookViewId="0">
      <selection activeCell="AI38" sqref="AI38"/>
    </sheetView>
  </sheetViews>
  <sheetFormatPr baseColWidth="10" defaultRowHeight="18"/>
  <sheetData>
    <row r="2" spans="2:40">
      <c r="C2" s="223" t="s">
        <v>0</v>
      </c>
      <c r="D2" s="223"/>
      <c r="E2" s="112"/>
      <c r="G2" s="224" t="s">
        <v>5</v>
      </c>
      <c r="H2" s="224"/>
      <c r="K2" s="224" t="s">
        <v>6</v>
      </c>
      <c r="L2" s="224"/>
      <c r="O2" s="224" t="s">
        <v>64</v>
      </c>
      <c r="P2" s="224"/>
      <c r="S2" s="224" t="s">
        <v>65</v>
      </c>
      <c r="T2" s="224"/>
      <c r="W2" s="224" t="s">
        <v>8</v>
      </c>
      <c r="X2" s="224"/>
      <c r="AA2" s="224" t="s">
        <v>66</v>
      </c>
      <c r="AB2" s="224"/>
      <c r="AE2" s="224" t="s">
        <v>71</v>
      </c>
      <c r="AF2" s="224"/>
    </row>
    <row r="3" spans="2:40">
      <c r="B3" s="56"/>
      <c r="C3" s="88" t="s">
        <v>61</v>
      </c>
      <c r="D3" s="88" t="s">
        <v>70</v>
      </c>
      <c r="E3" s="2"/>
      <c r="F3" s="56" t="s">
        <v>5</v>
      </c>
      <c r="G3" s="88" t="s">
        <v>61</v>
      </c>
      <c r="H3" s="88" t="s">
        <v>70</v>
      </c>
      <c r="J3" s="56" t="s">
        <v>6</v>
      </c>
      <c r="K3" s="88" t="s">
        <v>61</v>
      </c>
      <c r="L3" s="88" t="s">
        <v>70</v>
      </c>
      <c r="N3" t="s">
        <v>63</v>
      </c>
      <c r="O3" s="113" t="s">
        <v>73</v>
      </c>
      <c r="P3" s="113" t="s">
        <v>74</v>
      </c>
      <c r="R3" s="56" t="s">
        <v>65</v>
      </c>
      <c r="S3" s="88" t="s">
        <v>61</v>
      </c>
      <c r="T3" s="88" t="s">
        <v>70</v>
      </c>
      <c r="V3" s="56" t="s">
        <v>8</v>
      </c>
      <c r="W3" s="88" t="s">
        <v>61</v>
      </c>
      <c r="X3" s="88" t="s">
        <v>70</v>
      </c>
      <c r="Z3" s="56" t="s">
        <v>66</v>
      </c>
      <c r="AA3" s="88" t="s">
        <v>61</v>
      </c>
      <c r="AB3" s="88" t="s">
        <v>70</v>
      </c>
      <c r="AE3" s="113" t="s">
        <v>61</v>
      </c>
      <c r="AF3" s="113" t="s">
        <v>70</v>
      </c>
      <c r="AM3" s="224" t="s">
        <v>64</v>
      </c>
      <c r="AN3" s="224"/>
    </row>
    <row r="4" spans="2:40">
      <c r="B4" s="67" t="s">
        <v>20</v>
      </c>
      <c r="C4">
        <v>1</v>
      </c>
      <c r="D4">
        <v>3</v>
      </c>
      <c r="F4" s="67" t="s">
        <v>23</v>
      </c>
      <c r="G4">
        <v>1</v>
      </c>
      <c r="H4">
        <v>7</v>
      </c>
      <c r="J4" s="67" t="s">
        <v>23</v>
      </c>
      <c r="K4">
        <v>1</v>
      </c>
      <c r="L4">
        <v>7</v>
      </c>
      <c r="N4" s="67" t="s">
        <v>20</v>
      </c>
      <c r="O4">
        <v>1</v>
      </c>
      <c r="P4">
        <v>3</v>
      </c>
      <c r="R4" s="67" t="s">
        <v>19</v>
      </c>
      <c r="S4">
        <v>1</v>
      </c>
      <c r="T4">
        <v>1</v>
      </c>
      <c r="V4" s="67" t="s">
        <v>20</v>
      </c>
      <c r="W4">
        <v>1</v>
      </c>
      <c r="X4">
        <v>3</v>
      </c>
      <c r="Z4" s="67" t="s">
        <v>19</v>
      </c>
      <c r="AA4">
        <v>1</v>
      </c>
      <c r="AB4">
        <v>1</v>
      </c>
      <c r="AD4" s="67" t="s">
        <v>19</v>
      </c>
      <c r="AE4">
        <v>1</v>
      </c>
      <c r="AF4">
        <v>1</v>
      </c>
      <c r="AL4" s="149" t="s">
        <v>63</v>
      </c>
      <c r="AM4" s="150" t="s">
        <v>73</v>
      </c>
      <c r="AN4" s="151" t="s">
        <v>74</v>
      </c>
    </row>
    <row r="5" spans="2:40">
      <c r="B5" s="67" t="s">
        <v>23</v>
      </c>
      <c r="C5">
        <v>2</v>
      </c>
      <c r="D5">
        <v>7</v>
      </c>
      <c r="F5" s="67" t="s">
        <v>19</v>
      </c>
      <c r="G5">
        <v>2</v>
      </c>
      <c r="H5">
        <v>1</v>
      </c>
      <c r="J5" s="67" t="s">
        <v>19</v>
      </c>
      <c r="K5">
        <v>2</v>
      </c>
      <c r="L5">
        <v>1</v>
      </c>
      <c r="N5" s="67" t="s">
        <v>23</v>
      </c>
      <c r="O5">
        <v>2</v>
      </c>
      <c r="P5">
        <v>7</v>
      </c>
      <c r="R5" s="67" t="s">
        <v>23</v>
      </c>
      <c r="S5">
        <v>2</v>
      </c>
      <c r="T5">
        <v>7</v>
      </c>
      <c r="V5" s="67" t="s">
        <v>23</v>
      </c>
      <c r="W5">
        <v>2</v>
      </c>
      <c r="X5">
        <v>7</v>
      </c>
      <c r="Z5" s="67" t="s">
        <v>23</v>
      </c>
      <c r="AA5">
        <v>2</v>
      </c>
      <c r="AB5">
        <v>7</v>
      </c>
      <c r="AD5" s="67" t="s">
        <v>23</v>
      </c>
      <c r="AE5">
        <v>2</v>
      </c>
      <c r="AF5">
        <v>7</v>
      </c>
      <c r="AL5" s="145" t="s">
        <v>20</v>
      </c>
      <c r="AM5" s="152"/>
      <c r="AN5" s="153"/>
    </row>
    <row r="6" spans="2:40">
      <c r="B6" s="67" t="s">
        <v>19</v>
      </c>
      <c r="C6">
        <v>3</v>
      </c>
      <c r="D6">
        <v>1</v>
      </c>
      <c r="F6" s="67" t="s">
        <v>20</v>
      </c>
      <c r="G6">
        <v>3</v>
      </c>
      <c r="H6">
        <v>3</v>
      </c>
      <c r="J6" s="67" t="s">
        <v>20</v>
      </c>
      <c r="K6">
        <v>3</v>
      </c>
      <c r="L6">
        <v>3</v>
      </c>
      <c r="N6" s="67" t="s">
        <v>19</v>
      </c>
      <c r="O6">
        <v>3</v>
      </c>
      <c r="P6">
        <v>1</v>
      </c>
      <c r="R6" s="67" t="s">
        <v>20</v>
      </c>
      <c r="S6">
        <v>3</v>
      </c>
      <c r="T6">
        <v>3</v>
      </c>
      <c r="V6" s="67" t="s">
        <v>19</v>
      </c>
      <c r="W6">
        <v>3</v>
      </c>
      <c r="X6">
        <v>1</v>
      </c>
      <c r="Z6" s="67" t="s">
        <v>20</v>
      </c>
      <c r="AA6">
        <v>3</v>
      </c>
      <c r="AB6">
        <v>3</v>
      </c>
      <c r="AD6" s="67" t="s">
        <v>20</v>
      </c>
      <c r="AE6">
        <v>3</v>
      </c>
      <c r="AF6">
        <v>3</v>
      </c>
      <c r="AL6" s="145" t="s">
        <v>19</v>
      </c>
      <c r="AM6" s="152"/>
      <c r="AN6" s="153"/>
    </row>
    <row r="7" spans="2:40">
      <c r="B7" s="67" t="s">
        <v>42</v>
      </c>
      <c r="C7">
        <v>4</v>
      </c>
      <c r="D7">
        <v>6</v>
      </c>
      <c r="F7" s="67" t="s">
        <v>42</v>
      </c>
      <c r="G7">
        <v>4</v>
      </c>
      <c r="H7">
        <v>6</v>
      </c>
      <c r="J7" s="67" t="s">
        <v>42</v>
      </c>
      <c r="K7">
        <v>4</v>
      </c>
      <c r="L7">
        <v>6</v>
      </c>
      <c r="N7" s="67" t="s">
        <v>42</v>
      </c>
      <c r="O7">
        <v>4</v>
      </c>
      <c r="P7">
        <v>6</v>
      </c>
      <c r="R7" s="67" t="s">
        <v>43</v>
      </c>
      <c r="S7">
        <v>4</v>
      </c>
      <c r="T7">
        <v>2</v>
      </c>
      <c r="V7" s="67" t="s">
        <v>42</v>
      </c>
      <c r="W7">
        <v>4</v>
      </c>
      <c r="X7">
        <v>6</v>
      </c>
      <c r="Z7" s="67" t="s">
        <v>43</v>
      </c>
      <c r="AA7">
        <v>4</v>
      </c>
      <c r="AB7">
        <v>2</v>
      </c>
      <c r="AD7" s="67" t="s">
        <v>42</v>
      </c>
      <c r="AE7">
        <v>4</v>
      </c>
      <c r="AF7">
        <v>6</v>
      </c>
      <c r="AL7" s="145" t="s">
        <v>23</v>
      </c>
      <c r="AM7" s="152"/>
      <c r="AN7" s="153"/>
    </row>
    <row r="8" spans="2:40">
      <c r="B8" s="67" t="s">
        <v>43</v>
      </c>
      <c r="C8">
        <v>5</v>
      </c>
      <c r="D8">
        <v>2</v>
      </c>
      <c r="F8" s="67" t="s">
        <v>43</v>
      </c>
      <c r="G8">
        <v>5</v>
      </c>
      <c r="H8">
        <v>2</v>
      </c>
      <c r="J8" s="67" t="s">
        <v>43</v>
      </c>
      <c r="K8">
        <v>5</v>
      </c>
      <c r="L8">
        <v>2</v>
      </c>
      <c r="N8" s="67" t="s">
        <v>43</v>
      </c>
      <c r="O8">
        <v>5</v>
      </c>
      <c r="P8">
        <v>2</v>
      </c>
      <c r="R8" s="67" t="s">
        <v>42</v>
      </c>
      <c r="S8">
        <v>5</v>
      </c>
      <c r="T8">
        <v>6</v>
      </c>
      <c r="V8" s="67" t="s">
        <v>43</v>
      </c>
      <c r="W8">
        <v>5</v>
      </c>
      <c r="X8">
        <v>2</v>
      </c>
      <c r="Z8" s="67" t="s">
        <v>42</v>
      </c>
      <c r="AA8">
        <v>5</v>
      </c>
      <c r="AB8">
        <v>6</v>
      </c>
      <c r="AD8" s="67" t="s">
        <v>43</v>
      </c>
      <c r="AE8">
        <v>5</v>
      </c>
      <c r="AF8">
        <v>2</v>
      </c>
      <c r="AL8" s="145" t="s">
        <v>43</v>
      </c>
      <c r="AM8" s="152"/>
      <c r="AN8" s="153"/>
    </row>
    <row r="9" spans="2:40">
      <c r="B9" s="67" t="s">
        <v>21</v>
      </c>
      <c r="C9">
        <v>6</v>
      </c>
      <c r="D9">
        <v>4</v>
      </c>
      <c r="F9" s="67" t="s">
        <v>21</v>
      </c>
      <c r="G9">
        <v>6</v>
      </c>
      <c r="H9">
        <v>4</v>
      </c>
      <c r="J9" s="67" t="s">
        <v>21</v>
      </c>
      <c r="K9">
        <v>6</v>
      </c>
      <c r="L9">
        <v>4</v>
      </c>
      <c r="N9" s="67" t="s">
        <v>21</v>
      </c>
      <c r="O9">
        <v>6</v>
      </c>
      <c r="P9">
        <v>4</v>
      </c>
      <c r="R9" s="67" t="s">
        <v>22</v>
      </c>
      <c r="S9">
        <v>6</v>
      </c>
      <c r="T9">
        <v>8</v>
      </c>
      <c r="V9" s="67" t="s">
        <v>21</v>
      </c>
      <c r="W9">
        <v>6</v>
      </c>
      <c r="X9">
        <v>4</v>
      </c>
      <c r="Z9" s="67" t="s">
        <v>22</v>
      </c>
      <c r="AA9">
        <v>6</v>
      </c>
      <c r="AB9">
        <v>8</v>
      </c>
      <c r="AD9" s="67" t="s">
        <v>21</v>
      </c>
      <c r="AE9">
        <v>6</v>
      </c>
      <c r="AF9">
        <v>4</v>
      </c>
      <c r="AL9" s="145" t="s">
        <v>22</v>
      </c>
      <c r="AM9" s="152"/>
      <c r="AN9" s="153"/>
    </row>
    <row r="10" spans="2:40">
      <c r="B10" s="67" t="s">
        <v>28</v>
      </c>
      <c r="C10">
        <v>7</v>
      </c>
      <c r="D10">
        <v>9</v>
      </c>
      <c r="F10" s="67" t="s">
        <v>22</v>
      </c>
      <c r="G10">
        <v>7</v>
      </c>
      <c r="H10">
        <v>8</v>
      </c>
      <c r="J10" s="67" t="s">
        <v>28</v>
      </c>
      <c r="K10">
        <v>7</v>
      </c>
      <c r="L10">
        <v>9</v>
      </c>
      <c r="N10" s="67" t="s">
        <v>22</v>
      </c>
      <c r="O10">
        <v>7</v>
      </c>
      <c r="P10">
        <v>8</v>
      </c>
      <c r="R10" s="67" t="s">
        <v>24</v>
      </c>
      <c r="S10">
        <v>7</v>
      </c>
      <c r="T10">
        <v>5</v>
      </c>
      <c r="V10" s="67" t="s">
        <v>28</v>
      </c>
      <c r="W10">
        <v>7</v>
      </c>
      <c r="X10">
        <v>9</v>
      </c>
      <c r="Z10" s="67" t="s">
        <v>24</v>
      </c>
      <c r="AA10">
        <v>7</v>
      </c>
      <c r="AB10">
        <v>5</v>
      </c>
      <c r="AD10" s="67" t="s">
        <v>24</v>
      </c>
      <c r="AE10">
        <v>7</v>
      </c>
      <c r="AF10">
        <v>5</v>
      </c>
      <c r="AL10" s="145" t="s">
        <v>42</v>
      </c>
      <c r="AM10" s="152"/>
      <c r="AN10" s="153"/>
    </row>
    <row r="11" spans="2:40">
      <c r="B11" s="67" t="s">
        <v>25</v>
      </c>
      <c r="C11">
        <v>8</v>
      </c>
      <c r="D11">
        <v>15</v>
      </c>
      <c r="F11" s="67" t="s">
        <v>24</v>
      </c>
      <c r="G11">
        <v>8</v>
      </c>
      <c r="H11">
        <v>5</v>
      </c>
      <c r="J11" s="67" t="s">
        <v>24</v>
      </c>
      <c r="K11">
        <v>8</v>
      </c>
      <c r="L11">
        <v>5</v>
      </c>
      <c r="N11" s="67" t="s">
        <v>28</v>
      </c>
      <c r="O11">
        <v>8</v>
      </c>
      <c r="P11">
        <v>9</v>
      </c>
      <c r="R11" s="67" t="s">
        <v>27</v>
      </c>
      <c r="S11">
        <v>8</v>
      </c>
      <c r="T11">
        <v>11</v>
      </c>
      <c r="V11" s="67" t="s">
        <v>22</v>
      </c>
      <c r="W11">
        <v>8</v>
      </c>
      <c r="X11">
        <v>8</v>
      </c>
      <c r="Z11" s="67" t="s">
        <v>21</v>
      </c>
      <c r="AA11">
        <v>8</v>
      </c>
      <c r="AB11">
        <v>4</v>
      </c>
      <c r="AD11" s="67" t="s">
        <v>22</v>
      </c>
      <c r="AE11">
        <v>8</v>
      </c>
      <c r="AF11">
        <v>8</v>
      </c>
      <c r="AL11" s="145" t="s">
        <v>24</v>
      </c>
      <c r="AM11" s="152"/>
      <c r="AN11" s="153"/>
    </row>
    <row r="12" spans="2:40">
      <c r="B12" s="67" t="s">
        <v>24</v>
      </c>
      <c r="C12">
        <v>9</v>
      </c>
      <c r="D12">
        <v>5</v>
      </c>
      <c r="F12" s="67" t="s">
        <v>28</v>
      </c>
      <c r="G12">
        <v>9</v>
      </c>
      <c r="H12">
        <v>9</v>
      </c>
      <c r="J12" s="67" t="s">
        <v>22</v>
      </c>
      <c r="K12">
        <v>9</v>
      </c>
      <c r="L12">
        <v>8</v>
      </c>
      <c r="N12" s="67" t="s">
        <v>24</v>
      </c>
      <c r="O12">
        <v>9</v>
      </c>
      <c r="P12">
        <v>5</v>
      </c>
      <c r="R12" s="67" t="s">
        <v>21</v>
      </c>
      <c r="S12">
        <v>9</v>
      </c>
      <c r="T12">
        <v>4</v>
      </c>
      <c r="V12" s="67" t="s">
        <v>24</v>
      </c>
      <c r="W12">
        <v>9</v>
      </c>
      <c r="X12">
        <v>5</v>
      </c>
      <c r="Z12" s="67" t="s">
        <v>27</v>
      </c>
      <c r="AA12">
        <v>9</v>
      </c>
      <c r="AB12">
        <v>11</v>
      </c>
      <c r="AD12" s="67" t="s">
        <v>28</v>
      </c>
      <c r="AE12">
        <v>9</v>
      </c>
      <c r="AF12">
        <v>9</v>
      </c>
      <c r="AL12" s="145" t="s">
        <v>27</v>
      </c>
      <c r="AM12" s="152"/>
      <c r="AN12" s="153"/>
    </row>
    <row r="13" spans="2:40">
      <c r="B13" s="67" t="s">
        <v>26</v>
      </c>
      <c r="C13">
        <v>10</v>
      </c>
      <c r="D13">
        <v>16</v>
      </c>
      <c r="F13" s="67" t="s">
        <v>27</v>
      </c>
      <c r="G13">
        <v>10</v>
      </c>
      <c r="H13">
        <v>11</v>
      </c>
      <c r="J13" s="67" t="s">
        <v>26</v>
      </c>
      <c r="K13">
        <v>10</v>
      </c>
      <c r="L13">
        <v>16</v>
      </c>
      <c r="N13" s="67" t="s">
        <v>27</v>
      </c>
      <c r="O13">
        <v>10</v>
      </c>
      <c r="P13">
        <v>11</v>
      </c>
      <c r="R13" s="67" t="s">
        <v>28</v>
      </c>
      <c r="S13">
        <v>10</v>
      </c>
      <c r="T13">
        <v>9</v>
      </c>
      <c r="V13" s="67" t="s">
        <v>27</v>
      </c>
      <c r="W13">
        <v>10</v>
      </c>
      <c r="X13">
        <v>11</v>
      </c>
      <c r="Z13" s="67" t="s">
        <v>28</v>
      </c>
      <c r="AA13">
        <v>10</v>
      </c>
      <c r="AB13">
        <v>9</v>
      </c>
      <c r="AD13" s="67" t="s">
        <v>27</v>
      </c>
      <c r="AE13">
        <v>10</v>
      </c>
      <c r="AF13">
        <v>11</v>
      </c>
      <c r="AL13" s="145" t="s">
        <v>29</v>
      </c>
      <c r="AM13" s="152"/>
      <c r="AN13" s="153"/>
    </row>
    <row r="14" spans="2:40">
      <c r="B14" s="67" t="s">
        <v>22</v>
      </c>
      <c r="C14">
        <v>11</v>
      </c>
      <c r="D14">
        <v>8</v>
      </c>
      <c r="F14" s="67" t="s">
        <v>25</v>
      </c>
      <c r="G14">
        <v>11</v>
      </c>
      <c r="H14">
        <v>15</v>
      </c>
      <c r="J14" s="67" t="s">
        <v>25</v>
      </c>
      <c r="K14">
        <v>11</v>
      </c>
      <c r="L14">
        <v>15</v>
      </c>
      <c r="N14" s="67" t="s">
        <v>25</v>
      </c>
      <c r="O14">
        <v>11</v>
      </c>
      <c r="P14">
        <v>15</v>
      </c>
      <c r="R14" s="67" t="s">
        <v>25</v>
      </c>
      <c r="S14">
        <v>11</v>
      </c>
      <c r="T14">
        <v>15</v>
      </c>
      <c r="V14" s="67" t="s">
        <v>25</v>
      </c>
      <c r="W14">
        <v>11</v>
      </c>
      <c r="X14">
        <v>15</v>
      </c>
      <c r="Z14" s="67" t="s">
        <v>32</v>
      </c>
      <c r="AA14">
        <v>11</v>
      </c>
      <c r="AB14">
        <v>17</v>
      </c>
      <c r="AD14" s="67" t="s">
        <v>32</v>
      </c>
      <c r="AE14">
        <v>11</v>
      </c>
      <c r="AF14">
        <v>17</v>
      </c>
      <c r="AL14" s="145" t="s">
        <v>28</v>
      </c>
      <c r="AM14" s="152"/>
      <c r="AN14" s="153"/>
    </row>
    <row r="15" spans="2:40">
      <c r="B15" s="67" t="s">
        <v>35</v>
      </c>
      <c r="C15">
        <v>12</v>
      </c>
      <c r="D15">
        <v>21</v>
      </c>
      <c r="F15" s="67" t="s">
        <v>26</v>
      </c>
      <c r="G15">
        <v>12</v>
      </c>
      <c r="H15">
        <v>16</v>
      </c>
      <c r="J15" s="67" t="s">
        <v>35</v>
      </c>
      <c r="K15">
        <v>12</v>
      </c>
      <c r="L15">
        <v>21</v>
      </c>
      <c r="N15" s="67" t="s">
        <v>29</v>
      </c>
      <c r="O15">
        <v>12</v>
      </c>
      <c r="P15">
        <v>13</v>
      </c>
      <c r="R15" s="67" t="s">
        <v>29</v>
      </c>
      <c r="S15">
        <v>12</v>
      </c>
      <c r="T15">
        <v>13</v>
      </c>
      <c r="V15" s="67" t="s">
        <v>29</v>
      </c>
      <c r="W15">
        <v>12</v>
      </c>
      <c r="X15">
        <v>13</v>
      </c>
      <c r="Z15" s="67" t="s">
        <v>25</v>
      </c>
      <c r="AA15">
        <v>12</v>
      </c>
      <c r="AB15">
        <v>15</v>
      </c>
      <c r="AD15" s="67" t="s">
        <v>25</v>
      </c>
      <c r="AE15">
        <v>12</v>
      </c>
      <c r="AF15">
        <v>15</v>
      </c>
      <c r="AL15" s="145" t="s">
        <v>32</v>
      </c>
      <c r="AM15" s="152"/>
      <c r="AN15" s="153"/>
    </row>
    <row r="16" spans="2:40">
      <c r="B16" s="67" t="s">
        <v>32</v>
      </c>
      <c r="C16">
        <v>13</v>
      </c>
      <c r="D16">
        <v>17</v>
      </c>
      <c r="F16" s="67" t="s">
        <v>32</v>
      </c>
      <c r="G16">
        <v>13</v>
      </c>
      <c r="H16">
        <v>17</v>
      </c>
      <c r="J16" s="67" t="s">
        <v>27</v>
      </c>
      <c r="K16">
        <v>13</v>
      </c>
      <c r="L16">
        <v>11</v>
      </c>
      <c r="N16" s="67" t="s">
        <v>26</v>
      </c>
      <c r="O16">
        <v>13</v>
      </c>
      <c r="P16">
        <v>16</v>
      </c>
      <c r="R16" s="67" t="s">
        <v>32</v>
      </c>
      <c r="S16">
        <v>13</v>
      </c>
      <c r="T16">
        <v>17</v>
      </c>
      <c r="V16" s="67" t="s">
        <v>26</v>
      </c>
      <c r="W16">
        <v>13</v>
      </c>
      <c r="X16">
        <v>16</v>
      </c>
      <c r="Z16" s="67" t="s">
        <v>37</v>
      </c>
      <c r="AA16">
        <v>13</v>
      </c>
      <c r="AB16">
        <v>19</v>
      </c>
      <c r="AD16" s="67" t="s">
        <v>29</v>
      </c>
      <c r="AE16">
        <v>13</v>
      </c>
      <c r="AF16">
        <v>13</v>
      </c>
      <c r="AL16" s="145" t="s">
        <v>25</v>
      </c>
      <c r="AM16" s="152"/>
      <c r="AN16" s="153"/>
    </row>
    <row r="17" spans="2:40">
      <c r="B17" s="67" t="s">
        <v>29</v>
      </c>
      <c r="C17">
        <v>14</v>
      </c>
      <c r="D17">
        <v>13</v>
      </c>
      <c r="F17" s="67" t="s">
        <v>29</v>
      </c>
      <c r="G17">
        <v>14</v>
      </c>
      <c r="H17">
        <v>13</v>
      </c>
      <c r="J17" s="67" t="s">
        <v>37</v>
      </c>
      <c r="K17">
        <v>14</v>
      </c>
      <c r="L17">
        <v>19</v>
      </c>
      <c r="N17" s="67" t="s">
        <v>37</v>
      </c>
      <c r="O17">
        <v>14</v>
      </c>
      <c r="P17">
        <v>19</v>
      </c>
      <c r="R17" s="67" t="s">
        <v>37</v>
      </c>
      <c r="S17">
        <v>14</v>
      </c>
      <c r="T17">
        <v>19</v>
      </c>
      <c r="V17" s="67" t="s">
        <v>35</v>
      </c>
      <c r="W17">
        <v>14</v>
      </c>
      <c r="X17">
        <v>21</v>
      </c>
      <c r="Z17" s="67" t="s">
        <v>29</v>
      </c>
      <c r="AA17">
        <v>14</v>
      </c>
      <c r="AB17">
        <v>13</v>
      </c>
      <c r="AD17" s="67" t="s">
        <v>26</v>
      </c>
      <c r="AE17">
        <v>14</v>
      </c>
      <c r="AF17">
        <v>16</v>
      </c>
      <c r="AL17" s="145" t="s">
        <v>31</v>
      </c>
      <c r="AM17" s="152"/>
      <c r="AN17" s="153"/>
    </row>
    <row r="18" spans="2:40">
      <c r="B18" s="67" t="s">
        <v>27</v>
      </c>
      <c r="C18">
        <v>15</v>
      </c>
      <c r="D18">
        <v>11</v>
      </c>
      <c r="F18" s="67" t="s">
        <v>37</v>
      </c>
      <c r="G18">
        <v>15</v>
      </c>
      <c r="H18">
        <v>19</v>
      </c>
      <c r="J18" s="67" t="s">
        <v>32</v>
      </c>
      <c r="K18">
        <v>15</v>
      </c>
      <c r="L18">
        <v>17</v>
      </c>
      <c r="N18" s="67" t="s">
        <v>35</v>
      </c>
      <c r="O18">
        <v>15</v>
      </c>
      <c r="P18">
        <v>21</v>
      </c>
      <c r="R18" s="67" t="s">
        <v>38</v>
      </c>
      <c r="S18">
        <v>15</v>
      </c>
      <c r="T18">
        <v>14</v>
      </c>
      <c r="V18" s="67" t="s">
        <v>37</v>
      </c>
      <c r="W18">
        <v>15</v>
      </c>
      <c r="X18">
        <v>19</v>
      </c>
      <c r="Z18" s="67" t="s">
        <v>38</v>
      </c>
      <c r="AA18">
        <v>15</v>
      </c>
      <c r="AB18">
        <v>14</v>
      </c>
      <c r="AD18" s="67" t="s">
        <v>37</v>
      </c>
      <c r="AE18">
        <v>15</v>
      </c>
      <c r="AF18">
        <v>19</v>
      </c>
      <c r="AL18" s="145" t="s">
        <v>21</v>
      </c>
      <c r="AM18" s="152"/>
      <c r="AN18" s="153"/>
    </row>
    <row r="19" spans="2:40">
      <c r="B19" s="67" t="s">
        <v>37</v>
      </c>
      <c r="C19">
        <v>16</v>
      </c>
      <c r="D19">
        <v>19</v>
      </c>
      <c r="F19" s="67" t="s">
        <v>35</v>
      </c>
      <c r="G19">
        <v>16</v>
      </c>
      <c r="H19">
        <v>21</v>
      </c>
      <c r="J19" s="67" t="s">
        <v>29</v>
      </c>
      <c r="K19">
        <v>16</v>
      </c>
      <c r="L19">
        <v>13</v>
      </c>
      <c r="N19" s="67" t="s">
        <v>32</v>
      </c>
      <c r="O19">
        <v>16</v>
      </c>
      <c r="P19">
        <v>17</v>
      </c>
      <c r="R19" s="67" t="s">
        <v>35</v>
      </c>
      <c r="S19">
        <v>16</v>
      </c>
      <c r="T19">
        <v>21</v>
      </c>
      <c r="V19" s="67" t="s">
        <v>31</v>
      </c>
      <c r="W19">
        <v>16</v>
      </c>
      <c r="X19">
        <v>24</v>
      </c>
      <c r="Z19" s="67" t="s">
        <v>35</v>
      </c>
      <c r="AA19">
        <v>16</v>
      </c>
      <c r="AB19">
        <v>21</v>
      </c>
      <c r="AD19" s="67" t="s">
        <v>35</v>
      </c>
      <c r="AE19">
        <v>16</v>
      </c>
      <c r="AF19">
        <v>21</v>
      </c>
      <c r="AL19" s="145" t="s">
        <v>37</v>
      </c>
      <c r="AM19" s="152"/>
      <c r="AN19" s="153"/>
    </row>
    <row r="20" spans="2:40">
      <c r="B20" s="67" t="s">
        <v>31</v>
      </c>
      <c r="C20">
        <v>17</v>
      </c>
      <c r="D20">
        <v>24</v>
      </c>
      <c r="F20" s="67" t="s">
        <v>38</v>
      </c>
      <c r="G20">
        <v>17</v>
      </c>
      <c r="H20">
        <v>14</v>
      </c>
      <c r="J20" s="67" t="s">
        <v>38</v>
      </c>
      <c r="K20">
        <v>17</v>
      </c>
      <c r="L20">
        <v>14</v>
      </c>
      <c r="N20" s="67" t="s">
        <v>31</v>
      </c>
      <c r="O20">
        <v>17</v>
      </c>
      <c r="P20">
        <v>24</v>
      </c>
      <c r="R20" s="67" t="s">
        <v>31</v>
      </c>
      <c r="S20">
        <v>17</v>
      </c>
      <c r="T20">
        <v>24</v>
      </c>
      <c r="V20" s="67" t="s">
        <v>32</v>
      </c>
      <c r="W20">
        <v>17</v>
      </c>
      <c r="X20">
        <v>17</v>
      </c>
      <c r="Z20" s="67" t="s">
        <v>26</v>
      </c>
      <c r="AA20">
        <v>17</v>
      </c>
      <c r="AB20">
        <v>16</v>
      </c>
      <c r="AD20" s="67" t="s">
        <v>31</v>
      </c>
      <c r="AE20">
        <v>17</v>
      </c>
      <c r="AF20">
        <v>24</v>
      </c>
      <c r="AL20" s="145" t="s">
        <v>38</v>
      </c>
      <c r="AM20" s="152"/>
      <c r="AN20" s="153"/>
    </row>
    <row r="21" spans="2:40">
      <c r="B21" s="67" t="s">
        <v>34</v>
      </c>
      <c r="C21">
        <v>18</v>
      </c>
      <c r="D21">
        <v>17</v>
      </c>
      <c r="F21" s="67" t="s">
        <v>31</v>
      </c>
      <c r="G21">
        <v>18</v>
      </c>
      <c r="H21">
        <v>24</v>
      </c>
      <c r="J21" s="67" t="s">
        <v>31</v>
      </c>
      <c r="K21">
        <v>18</v>
      </c>
      <c r="L21">
        <v>24</v>
      </c>
      <c r="N21" s="67" t="s">
        <v>38</v>
      </c>
      <c r="O21">
        <v>18</v>
      </c>
      <c r="P21">
        <v>14</v>
      </c>
      <c r="R21" s="67" t="s">
        <v>26</v>
      </c>
      <c r="S21">
        <v>18</v>
      </c>
      <c r="T21">
        <v>16</v>
      </c>
      <c r="V21" s="67" t="s">
        <v>38</v>
      </c>
      <c r="W21">
        <v>18</v>
      </c>
      <c r="X21">
        <v>14</v>
      </c>
      <c r="Z21" s="67" t="s">
        <v>31</v>
      </c>
      <c r="AA21">
        <v>18</v>
      </c>
      <c r="AB21">
        <v>24</v>
      </c>
      <c r="AD21" s="67" t="s">
        <v>38</v>
      </c>
      <c r="AE21">
        <v>18</v>
      </c>
      <c r="AF21">
        <v>14</v>
      </c>
      <c r="AL21" s="145" t="s">
        <v>34</v>
      </c>
      <c r="AM21" s="152"/>
      <c r="AN21" s="153"/>
    </row>
    <row r="22" spans="2:40">
      <c r="B22" s="67" t="s">
        <v>30</v>
      </c>
      <c r="C22">
        <v>19</v>
      </c>
      <c r="D22">
        <v>24</v>
      </c>
      <c r="F22" s="67" t="s">
        <v>34</v>
      </c>
      <c r="G22">
        <v>19</v>
      </c>
      <c r="H22">
        <v>17</v>
      </c>
      <c r="J22" s="67" t="s">
        <v>30</v>
      </c>
      <c r="K22">
        <v>19</v>
      </c>
      <c r="L22">
        <v>24</v>
      </c>
      <c r="N22" s="67" t="s">
        <v>34</v>
      </c>
      <c r="O22">
        <v>19</v>
      </c>
      <c r="P22">
        <v>17</v>
      </c>
      <c r="R22" s="67" t="s">
        <v>34</v>
      </c>
      <c r="S22">
        <v>19</v>
      </c>
      <c r="T22">
        <v>17</v>
      </c>
      <c r="V22" s="67" t="s">
        <v>34</v>
      </c>
      <c r="W22">
        <v>19</v>
      </c>
      <c r="X22">
        <v>17</v>
      </c>
      <c r="Z22" s="67" t="s">
        <v>34</v>
      </c>
      <c r="AA22">
        <v>19</v>
      </c>
      <c r="AB22">
        <v>17</v>
      </c>
      <c r="AD22" s="67" t="s">
        <v>34</v>
      </c>
      <c r="AE22">
        <v>19</v>
      </c>
      <c r="AF22">
        <v>17</v>
      </c>
      <c r="AL22" s="145" t="s">
        <v>35</v>
      </c>
      <c r="AM22" s="152"/>
      <c r="AN22" s="153"/>
    </row>
    <row r="23" spans="2:40">
      <c r="B23" s="67" t="s">
        <v>38</v>
      </c>
      <c r="C23">
        <v>20</v>
      </c>
      <c r="D23">
        <v>14</v>
      </c>
      <c r="F23" s="67" t="s">
        <v>30</v>
      </c>
      <c r="G23">
        <v>20</v>
      </c>
      <c r="H23">
        <v>24</v>
      </c>
      <c r="J23" s="67" t="s">
        <v>34</v>
      </c>
      <c r="K23">
        <v>20</v>
      </c>
      <c r="L23">
        <v>17</v>
      </c>
      <c r="N23" s="67" t="s">
        <v>30</v>
      </c>
      <c r="O23">
        <v>20</v>
      </c>
      <c r="P23">
        <v>24</v>
      </c>
      <c r="R23" s="67" t="s">
        <v>30</v>
      </c>
      <c r="S23">
        <v>20</v>
      </c>
      <c r="T23">
        <v>24</v>
      </c>
      <c r="V23" s="67" t="s">
        <v>30</v>
      </c>
      <c r="W23">
        <v>20</v>
      </c>
      <c r="X23">
        <v>24</v>
      </c>
      <c r="Z23" s="67" t="s">
        <v>30</v>
      </c>
      <c r="AA23">
        <v>20</v>
      </c>
      <c r="AB23">
        <v>24</v>
      </c>
      <c r="AD23" s="67" t="s">
        <v>30</v>
      </c>
      <c r="AE23">
        <v>20</v>
      </c>
      <c r="AF23">
        <v>24</v>
      </c>
      <c r="AL23" s="145" t="s">
        <v>26</v>
      </c>
      <c r="AM23" s="152"/>
      <c r="AN23" s="153"/>
    </row>
    <row r="24" spans="2:40">
      <c r="B24" s="67" t="s">
        <v>39</v>
      </c>
      <c r="C24">
        <v>21</v>
      </c>
      <c r="D24">
        <v>10</v>
      </c>
      <c r="F24" s="67" t="s">
        <v>39</v>
      </c>
      <c r="G24">
        <v>21</v>
      </c>
      <c r="H24">
        <v>10</v>
      </c>
      <c r="J24" s="67" t="s">
        <v>40</v>
      </c>
      <c r="K24">
        <v>21</v>
      </c>
      <c r="L24">
        <v>20</v>
      </c>
      <c r="N24" s="67" t="s">
        <v>39</v>
      </c>
      <c r="O24">
        <v>21</v>
      </c>
      <c r="P24">
        <v>10</v>
      </c>
      <c r="R24" s="67" t="s">
        <v>40</v>
      </c>
      <c r="S24">
        <v>21</v>
      </c>
      <c r="T24">
        <v>20</v>
      </c>
      <c r="V24" s="67" t="s">
        <v>39</v>
      </c>
      <c r="W24">
        <v>21</v>
      </c>
      <c r="X24">
        <v>10</v>
      </c>
      <c r="Z24" s="67" t="s">
        <v>40</v>
      </c>
      <c r="AA24">
        <v>21</v>
      </c>
      <c r="AB24">
        <v>20</v>
      </c>
      <c r="AD24" s="67" t="s">
        <v>39</v>
      </c>
      <c r="AE24">
        <v>21</v>
      </c>
      <c r="AF24">
        <v>10</v>
      </c>
      <c r="AL24" s="145" t="s">
        <v>39</v>
      </c>
      <c r="AM24" s="152"/>
      <c r="AN24" s="153"/>
    </row>
    <row r="25" spans="2:40">
      <c r="B25" s="67" t="s">
        <v>40</v>
      </c>
      <c r="C25">
        <v>22</v>
      </c>
      <c r="D25">
        <v>20</v>
      </c>
      <c r="F25" s="67" t="s">
        <v>40</v>
      </c>
      <c r="G25">
        <v>22</v>
      </c>
      <c r="H25">
        <v>20</v>
      </c>
      <c r="J25" s="67" t="s">
        <v>39</v>
      </c>
      <c r="K25">
        <v>22</v>
      </c>
      <c r="L25">
        <v>10</v>
      </c>
      <c r="N25" s="67" t="s">
        <v>40</v>
      </c>
      <c r="O25">
        <v>22</v>
      </c>
      <c r="P25">
        <v>20</v>
      </c>
      <c r="R25" s="67" t="s">
        <v>39</v>
      </c>
      <c r="S25">
        <v>22</v>
      </c>
      <c r="T25">
        <v>10</v>
      </c>
      <c r="V25" s="67" t="s">
        <v>40</v>
      </c>
      <c r="W25">
        <v>22</v>
      </c>
      <c r="X25">
        <v>20</v>
      </c>
      <c r="Z25" s="67" t="s">
        <v>39</v>
      </c>
      <c r="AA25">
        <v>22</v>
      </c>
      <c r="AB25">
        <v>10</v>
      </c>
      <c r="AD25" s="67" t="s">
        <v>40</v>
      </c>
      <c r="AE25">
        <v>22</v>
      </c>
      <c r="AF25">
        <v>20</v>
      </c>
      <c r="AL25" s="145" t="s">
        <v>30</v>
      </c>
      <c r="AM25" s="152"/>
      <c r="AN25" s="153"/>
    </row>
    <row r="26" spans="2:40">
      <c r="B26" s="67" t="s">
        <v>33</v>
      </c>
      <c r="C26">
        <v>23</v>
      </c>
      <c r="D26">
        <v>23</v>
      </c>
      <c r="F26" s="67" t="s">
        <v>33</v>
      </c>
      <c r="G26">
        <v>23</v>
      </c>
      <c r="H26">
        <v>23</v>
      </c>
      <c r="J26" s="67" t="s">
        <v>33</v>
      </c>
      <c r="K26">
        <v>23</v>
      </c>
      <c r="L26">
        <v>23</v>
      </c>
      <c r="N26" s="67" t="s">
        <v>41</v>
      </c>
      <c r="O26">
        <v>23</v>
      </c>
      <c r="P26">
        <v>12</v>
      </c>
      <c r="R26" s="67" t="s">
        <v>33</v>
      </c>
      <c r="S26">
        <v>23</v>
      </c>
      <c r="T26">
        <v>23</v>
      </c>
      <c r="V26" s="67" t="s">
        <v>41</v>
      </c>
      <c r="W26">
        <v>23</v>
      </c>
      <c r="X26">
        <v>12</v>
      </c>
      <c r="Z26" s="67" t="s">
        <v>33</v>
      </c>
      <c r="AA26">
        <v>23</v>
      </c>
      <c r="AB26">
        <v>23</v>
      </c>
      <c r="AD26" s="67" t="s">
        <v>33</v>
      </c>
      <c r="AE26">
        <v>23</v>
      </c>
      <c r="AF26">
        <v>23</v>
      </c>
      <c r="AL26" s="145" t="s">
        <v>40</v>
      </c>
      <c r="AM26" s="152"/>
      <c r="AN26" s="153"/>
    </row>
    <row r="27" spans="2:40">
      <c r="B27" s="67" t="s">
        <v>41</v>
      </c>
      <c r="C27">
        <v>24</v>
      </c>
      <c r="D27">
        <v>12</v>
      </c>
      <c r="F27" s="67" t="s">
        <v>41</v>
      </c>
      <c r="G27">
        <v>24</v>
      </c>
      <c r="H27">
        <v>12</v>
      </c>
      <c r="J27" s="67" t="s">
        <v>41</v>
      </c>
      <c r="K27">
        <v>24</v>
      </c>
      <c r="L27">
        <v>12</v>
      </c>
      <c r="N27" s="67" t="s">
        <v>33</v>
      </c>
      <c r="O27">
        <v>24</v>
      </c>
      <c r="P27">
        <v>23</v>
      </c>
      <c r="R27" s="67" t="s">
        <v>41</v>
      </c>
      <c r="S27">
        <v>24</v>
      </c>
      <c r="T27">
        <v>12</v>
      </c>
      <c r="V27" s="67" t="s">
        <v>33</v>
      </c>
      <c r="W27">
        <v>24</v>
      </c>
      <c r="X27">
        <v>23</v>
      </c>
      <c r="Z27" s="67" t="s">
        <v>41</v>
      </c>
      <c r="AA27">
        <v>24</v>
      </c>
      <c r="AB27">
        <v>12</v>
      </c>
      <c r="AD27" s="67" t="s">
        <v>41</v>
      </c>
      <c r="AE27">
        <v>24</v>
      </c>
      <c r="AF27">
        <v>12</v>
      </c>
      <c r="AL27" s="145" t="s">
        <v>33</v>
      </c>
      <c r="AM27" s="152"/>
      <c r="AN27" s="153"/>
    </row>
    <row r="28" spans="2:40">
      <c r="B28" s="67" t="s">
        <v>36</v>
      </c>
      <c r="C28">
        <v>25</v>
      </c>
      <c r="D28">
        <v>22</v>
      </c>
      <c r="F28" s="67" t="s">
        <v>36</v>
      </c>
      <c r="G28">
        <v>25</v>
      </c>
      <c r="H28">
        <v>22</v>
      </c>
      <c r="J28" s="67" t="s">
        <v>36</v>
      </c>
      <c r="K28">
        <v>25</v>
      </c>
      <c r="L28">
        <v>22</v>
      </c>
      <c r="N28" s="67" t="s">
        <v>36</v>
      </c>
      <c r="O28">
        <v>25</v>
      </c>
      <c r="P28">
        <v>22</v>
      </c>
      <c r="R28" s="67" t="s">
        <v>36</v>
      </c>
      <c r="S28">
        <v>25</v>
      </c>
      <c r="T28">
        <v>22</v>
      </c>
      <c r="V28" s="67" t="s">
        <v>36</v>
      </c>
      <c r="W28">
        <v>25</v>
      </c>
      <c r="X28">
        <v>22</v>
      </c>
      <c r="Z28" s="67" t="s">
        <v>36</v>
      </c>
      <c r="AA28">
        <v>25</v>
      </c>
      <c r="AB28">
        <v>22</v>
      </c>
      <c r="AD28" s="67" t="s">
        <v>36</v>
      </c>
      <c r="AE28">
        <v>25</v>
      </c>
      <c r="AF28">
        <v>22</v>
      </c>
      <c r="AL28" s="145" t="s">
        <v>41</v>
      </c>
      <c r="AM28" s="152"/>
      <c r="AN28" s="153"/>
    </row>
    <row r="29" spans="2:40">
      <c r="B29" s="114" t="s">
        <v>72</v>
      </c>
      <c r="C29">
        <f>CORREL(C4:C28,D4:D28)</f>
        <v>0.73686382388873417</v>
      </c>
      <c r="F29" s="114" t="s">
        <v>72</v>
      </c>
      <c r="G29">
        <f>CORREL(G4:G28,H4:H28)</f>
        <v>0.80618822169644799</v>
      </c>
      <c r="J29" s="114" t="s">
        <v>72</v>
      </c>
      <c r="K29">
        <f>CORREL(K4:K28,L4:L28)</f>
        <v>0.75867374679453181</v>
      </c>
      <c r="N29" s="114" t="s">
        <v>72</v>
      </c>
      <c r="O29">
        <f>CORREL(O4:O28,P4:P28)</f>
        <v>0.80618822169644799</v>
      </c>
      <c r="R29" s="114" t="s">
        <v>72</v>
      </c>
      <c r="S29">
        <f>CORREL(S4:S28,T4:T28)</f>
        <v>0.79450433442548496</v>
      </c>
      <c r="V29" s="114" t="s">
        <v>72</v>
      </c>
      <c r="W29">
        <f>CORREL(W4:W28,X4:X28)</f>
        <v>0.79839896351580608</v>
      </c>
      <c r="Z29" s="114" t="s">
        <v>72</v>
      </c>
      <c r="AA29">
        <f>CORREL(AA4:AA28,AB4:AB28)</f>
        <v>0.79684111187967765</v>
      </c>
      <c r="AD29" s="114" t="s">
        <v>72</v>
      </c>
      <c r="AE29">
        <f>CORREL(AE4:AE28,AF4:AF28)</f>
        <v>0.80540929587838384</v>
      </c>
      <c r="AL29" s="145" t="s">
        <v>36</v>
      </c>
      <c r="AM29" s="152"/>
      <c r="AN29" s="153"/>
    </row>
    <row r="30" spans="2:40">
      <c r="AL30" s="146" t="s">
        <v>72</v>
      </c>
      <c r="AM30" s="147">
        <v>0.75322126606808237</v>
      </c>
      <c r="AN30" s="148"/>
    </row>
    <row r="33" spans="28:36">
      <c r="AC33" s="225" t="s">
        <v>72</v>
      </c>
      <c r="AD33" s="226"/>
      <c r="AE33" s="226"/>
      <c r="AF33" s="226"/>
      <c r="AG33" s="226"/>
      <c r="AH33" s="226"/>
      <c r="AI33" s="226"/>
      <c r="AJ33" s="227"/>
    </row>
    <row r="34" spans="28:36">
      <c r="AB34" s="225" t="s">
        <v>72</v>
      </c>
      <c r="AC34" s="154" t="s">
        <v>0</v>
      </c>
      <c r="AD34" s="156" t="s">
        <v>5</v>
      </c>
      <c r="AE34" s="156" t="s">
        <v>6</v>
      </c>
      <c r="AF34" s="156" t="s">
        <v>64</v>
      </c>
      <c r="AG34" s="156" t="s">
        <v>65</v>
      </c>
      <c r="AH34" s="156" t="s">
        <v>8</v>
      </c>
      <c r="AI34" s="157" t="s">
        <v>66</v>
      </c>
      <c r="AJ34" s="155" t="s">
        <v>67</v>
      </c>
    </row>
    <row r="35" spans="28:36">
      <c r="AB35" s="228"/>
      <c r="AC35" s="158">
        <f>C29</f>
        <v>0.73686382388873417</v>
      </c>
      <c r="AD35" s="159">
        <f>G29</f>
        <v>0.80618822169644799</v>
      </c>
      <c r="AE35" s="159">
        <f>K29</f>
        <v>0.75867374679453181</v>
      </c>
      <c r="AF35" s="159">
        <f>O29</f>
        <v>0.80618822169644799</v>
      </c>
      <c r="AG35" s="159">
        <f>S29</f>
        <v>0.79450433442548496</v>
      </c>
      <c r="AH35" s="159">
        <f>W29</f>
        <v>0.79839896351580608</v>
      </c>
      <c r="AI35" s="160">
        <f>AA29</f>
        <v>0.79684111187967765</v>
      </c>
      <c r="AJ35" s="161">
        <f>AE29</f>
        <v>0.80540929587838384</v>
      </c>
    </row>
  </sheetData>
  <autoFilter ref="V3:X3" xr:uid="{97F852FB-D278-B845-A062-6027AA5EEBAB}">
    <sortState xmlns:xlrd2="http://schemas.microsoft.com/office/spreadsheetml/2017/richdata2" ref="V4:X28">
      <sortCondition ref="W3:W28"/>
    </sortState>
  </autoFilter>
  <mergeCells count="11">
    <mergeCell ref="W2:X2"/>
    <mergeCell ref="C2:D2"/>
    <mergeCell ref="G2:H2"/>
    <mergeCell ref="K2:L2"/>
    <mergeCell ref="O2:P2"/>
    <mergeCell ref="S2:T2"/>
    <mergeCell ref="AM3:AN3"/>
    <mergeCell ref="AC33:AJ33"/>
    <mergeCell ref="AB34:AB35"/>
    <mergeCell ref="AA2:AB2"/>
    <mergeCell ref="AE2:AF2"/>
  </mergeCells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J269"/>
  <sheetViews>
    <sheetView zoomScale="70" zoomScaleNormal="70" workbookViewId="0">
      <selection activeCell="Y48" sqref="Y48"/>
    </sheetView>
  </sheetViews>
  <sheetFormatPr baseColWidth="10" defaultColWidth="8.83203125" defaultRowHeight="18"/>
  <cols>
    <col min="1" max="1" width="6.33203125" customWidth="1"/>
    <col min="2" max="2" width="15" customWidth="1"/>
    <col min="3" max="27" width="11.6640625" customWidth="1"/>
    <col min="29" max="29" width="13.1640625" style="80" bestFit="1" customWidth="1"/>
  </cols>
  <sheetData>
    <row r="1" spans="2:36" ht="19" thickBot="1">
      <c r="C1">
        <v>3</v>
      </c>
      <c r="D1">
        <v>7</v>
      </c>
      <c r="E1">
        <v>5</v>
      </c>
      <c r="F1">
        <v>3</v>
      </c>
      <c r="G1">
        <v>1</v>
      </c>
      <c r="H1">
        <v>7</v>
      </c>
      <c r="I1">
        <v>9</v>
      </c>
      <c r="J1">
        <v>3</v>
      </c>
      <c r="K1">
        <v>7</v>
      </c>
      <c r="L1">
        <v>1</v>
      </c>
      <c r="M1">
        <v>9</v>
      </c>
      <c r="N1">
        <v>9</v>
      </c>
      <c r="O1">
        <v>5</v>
      </c>
      <c r="P1">
        <v>3</v>
      </c>
      <c r="Q1">
        <v>1</v>
      </c>
      <c r="R1">
        <v>1</v>
      </c>
      <c r="S1">
        <v>1</v>
      </c>
      <c r="T1">
        <v>1</v>
      </c>
      <c r="U1">
        <v>1</v>
      </c>
      <c r="V1">
        <v>7</v>
      </c>
      <c r="W1">
        <v>3</v>
      </c>
      <c r="X1">
        <v>1</v>
      </c>
      <c r="Y1">
        <v>1</v>
      </c>
      <c r="Z1">
        <v>1</v>
      </c>
      <c r="AA1">
        <v>3</v>
      </c>
    </row>
    <row r="2" spans="2:36" ht="19" thickBot="1">
      <c r="B2" s="71" t="s">
        <v>1</v>
      </c>
      <c r="C2" s="72" t="s">
        <v>19</v>
      </c>
      <c r="D2" s="72" t="s">
        <v>20</v>
      </c>
      <c r="E2" s="72" t="s">
        <v>43</v>
      </c>
      <c r="F2" s="72" t="s">
        <v>44</v>
      </c>
      <c r="G2" s="72" t="s">
        <v>9</v>
      </c>
      <c r="H2" s="72" t="s">
        <v>42</v>
      </c>
      <c r="I2" s="72" t="s">
        <v>45</v>
      </c>
      <c r="J2" s="72" t="s">
        <v>46</v>
      </c>
      <c r="K2" s="72" t="s">
        <v>47</v>
      </c>
      <c r="L2" s="72" t="s">
        <v>48</v>
      </c>
      <c r="M2" s="72" t="s">
        <v>49</v>
      </c>
      <c r="N2" s="72" t="s">
        <v>50</v>
      </c>
      <c r="O2" s="72" t="s">
        <v>51</v>
      </c>
      <c r="P2" s="72" t="s">
        <v>52</v>
      </c>
      <c r="Q2" s="72" t="s">
        <v>41</v>
      </c>
      <c r="R2" s="72" t="s">
        <v>53</v>
      </c>
      <c r="S2" s="72" t="s">
        <v>54</v>
      </c>
      <c r="T2" s="72" t="s">
        <v>33</v>
      </c>
      <c r="U2" s="72" t="s">
        <v>55</v>
      </c>
      <c r="V2" s="72" t="s">
        <v>56</v>
      </c>
      <c r="W2" s="72" t="s">
        <v>36</v>
      </c>
      <c r="X2" s="72" t="s">
        <v>57</v>
      </c>
      <c r="Y2" s="72" t="s">
        <v>58</v>
      </c>
      <c r="Z2" s="72" t="s">
        <v>59</v>
      </c>
      <c r="AA2" s="73" t="s">
        <v>40</v>
      </c>
      <c r="AB2" s="57"/>
      <c r="AC2" s="81" t="s">
        <v>3</v>
      </c>
      <c r="AD2" s="64" t="s">
        <v>4</v>
      </c>
    </row>
    <row r="3" spans="2:36" ht="16" customHeight="1">
      <c r="B3" s="74" t="s">
        <v>19</v>
      </c>
      <c r="C3" s="172">
        <v>1</v>
      </c>
      <c r="D3" s="172" t="s">
        <v>92</v>
      </c>
      <c r="E3" s="172">
        <v>5</v>
      </c>
      <c r="F3" s="172" t="s">
        <v>93</v>
      </c>
      <c r="G3" s="172" t="s">
        <v>93</v>
      </c>
      <c r="H3" s="172" t="s">
        <v>93</v>
      </c>
      <c r="I3" s="172" t="s">
        <v>93</v>
      </c>
      <c r="J3" s="172" t="s">
        <v>93</v>
      </c>
      <c r="K3" s="172">
        <v>7</v>
      </c>
      <c r="L3" s="172" t="s">
        <v>92</v>
      </c>
      <c r="M3" s="172" t="s">
        <v>93</v>
      </c>
      <c r="N3" s="172" t="s">
        <v>93</v>
      </c>
      <c r="O3" s="172" t="s">
        <v>93</v>
      </c>
      <c r="P3" s="172" t="s">
        <v>94</v>
      </c>
      <c r="Q3" s="172" t="s">
        <v>92</v>
      </c>
      <c r="R3" s="172">
        <v>1</v>
      </c>
      <c r="S3" s="172">
        <v>7</v>
      </c>
      <c r="T3" s="172">
        <v>7</v>
      </c>
      <c r="U3" s="172">
        <v>1</v>
      </c>
      <c r="V3" s="172" t="s">
        <v>93</v>
      </c>
      <c r="W3" s="172" t="s">
        <v>92</v>
      </c>
      <c r="X3" s="172" t="s">
        <v>92</v>
      </c>
      <c r="Y3" s="172" t="s">
        <v>93</v>
      </c>
      <c r="Z3" s="172" t="s">
        <v>92</v>
      </c>
      <c r="AA3" s="172" t="s">
        <v>95</v>
      </c>
      <c r="AB3" s="65"/>
      <c r="AC3" s="78">
        <f>GEOMEAN(C3:AA3)</f>
        <v>2.8975953235137171</v>
      </c>
      <c r="AD3" s="65">
        <f t="shared" ref="AD3:AF27" si="0">$AC3/$AC$28</f>
        <v>2.4125310407315192E-2</v>
      </c>
      <c r="AF3" s="65">
        <f t="shared" si="0"/>
        <v>2.4125310407315192E-2</v>
      </c>
      <c r="AG3" s="171">
        <f>$AC3/$AC$56</f>
        <v>2.7063470091354073E-2</v>
      </c>
      <c r="AH3" s="171">
        <f>$AC3/$AC$84</f>
        <v>2.8129100449198502E-2</v>
      </c>
      <c r="AI3" s="171">
        <f t="shared" ref="AI3:AI27" si="1">$AC3/$AC$112</f>
        <v>3.9322425820483391E-2</v>
      </c>
      <c r="AJ3" s="62">
        <f t="shared" ref="AJ3:AJ27" si="2">$AC3/$AC$140</f>
        <v>4.5273675774174363E-2</v>
      </c>
    </row>
    <row r="4" spans="2:36" ht="20">
      <c r="B4" s="75" t="s">
        <v>20</v>
      </c>
      <c r="C4" s="173">
        <v>7</v>
      </c>
      <c r="D4" s="173">
        <v>1</v>
      </c>
      <c r="E4" s="173">
        <v>9</v>
      </c>
      <c r="F4" s="173" t="s">
        <v>92</v>
      </c>
      <c r="G4" s="173" t="s">
        <v>93</v>
      </c>
      <c r="H4" s="173" t="s">
        <v>94</v>
      </c>
      <c r="I4" s="173" t="s">
        <v>93</v>
      </c>
      <c r="J4" s="173" t="s">
        <v>93</v>
      </c>
      <c r="K4" s="173">
        <v>9</v>
      </c>
      <c r="L4" s="173">
        <v>1</v>
      </c>
      <c r="M4" s="173" t="s">
        <v>93</v>
      </c>
      <c r="N4" s="173" t="s">
        <v>93</v>
      </c>
      <c r="O4" s="173" t="s">
        <v>93</v>
      </c>
      <c r="P4" s="173">
        <v>5</v>
      </c>
      <c r="Q4" s="173">
        <v>5</v>
      </c>
      <c r="R4" s="173">
        <v>7</v>
      </c>
      <c r="S4" s="173">
        <v>9</v>
      </c>
      <c r="T4" s="173">
        <v>9</v>
      </c>
      <c r="U4" s="173">
        <v>7</v>
      </c>
      <c r="V4" s="173" t="s">
        <v>94</v>
      </c>
      <c r="W4" s="173">
        <v>3</v>
      </c>
      <c r="X4" s="173">
        <v>3</v>
      </c>
      <c r="Y4" s="173" t="s">
        <v>93</v>
      </c>
      <c r="Z4" s="173">
        <v>5</v>
      </c>
      <c r="AA4" s="173">
        <v>7</v>
      </c>
      <c r="AC4" s="78">
        <f t="shared" ref="AC4:AC26" si="3">GEOMEAN(C4:AA4)</f>
        <v>4.8220789283699483</v>
      </c>
      <c r="AD4">
        <f>$AC4/$AC$28</f>
        <v>4.0148515567877255E-2</v>
      </c>
      <c r="AF4">
        <f>$AC4/$AC$28</f>
        <v>4.0148515567877255E-2</v>
      </c>
      <c r="AG4" s="171">
        <f t="shared" ref="AG4:AG27" si="4">$AC4/$AC$56</f>
        <v>4.5038100316174466E-2</v>
      </c>
      <c r="AH4" s="171">
        <f t="shared" ref="AH4:AH27" si="5">$AC4/$AC$84</f>
        <v>4.6811485872222981E-2</v>
      </c>
      <c r="AI4" s="171">
        <f t="shared" si="1"/>
        <v>6.543903471358764E-2</v>
      </c>
      <c r="AJ4" s="171">
        <f t="shared" si="2"/>
        <v>7.5342901125256365E-2</v>
      </c>
    </row>
    <row r="5" spans="2:36" ht="20">
      <c r="B5" s="76" t="s">
        <v>43</v>
      </c>
      <c r="C5" s="172" t="s">
        <v>94</v>
      </c>
      <c r="D5" s="172" t="s">
        <v>93</v>
      </c>
      <c r="E5" s="172">
        <v>1</v>
      </c>
      <c r="F5" s="172" t="s">
        <v>93</v>
      </c>
      <c r="G5" s="172" t="s">
        <v>93</v>
      </c>
      <c r="H5" s="172" t="s">
        <v>93</v>
      </c>
      <c r="I5" s="172" t="s">
        <v>93</v>
      </c>
      <c r="J5" s="172" t="s">
        <v>93</v>
      </c>
      <c r="K5" s="172">
        <v>7</v>
      </c>
      <c r="L5" s="172" t="s">
        <v>93</v>
      </c>
      <c r="M5" s="172" t="s">
        <v>93</v>
      </c>
      <c r="N5" s="172" t="s">
        <v>93</v>
      </c>
      <c r="O5" s="172" t="s">
        <v>93</v>
      </c>
      <c r="P5" s="172" t="s">
        <v>92</v>
      </c>
      <c r="Q5" s="172" t="s">
        <v>92</v>
      </c>
      <c r="R5" s="172" t="s">
        <v>94</v>
      </c>
      <c r="S5" s="172">
        <v>7</v>
      </c>
      <c r="T5" s="172">
        <v>7</v>
      </c>
      <c r="U5" s="172" t="s">
        <v>94</v>
      </c>
      <c r="V5" s="172" t="s">
        <v>93</v>
      </c>
      <c r="W5" s="172" t="s">
        <v>93</v>
      </c>
      <c r="X5" s="172" t="s">
        <v>92</v>
      </c>
      <c r="Y5" s="172" t="s">
        <v>93</v>
      </c>
      <c r="Z5" s="172" t="s">
        <v>92</v>
      </c>
      <c r="AA5" s="172" t="s">
        <v>94</v>
      </c>
      <c r="AB5" s="65"/>
      <c r="AC5" s="78">
        <f t="shared" si="3"/>
        <v>4.3035170706588506</v>
      </c>
      <c r="AD5" s="65">
        <f t="shared" si="0"/>
        <v>3.5830981755908077E-2</v>
      </c>
      <c r="AF5" s="65">
        <f t="shared" si="0"/>
        <v>3.5830981755908077E-2</v>
      </c>
      <c r="AG5" s="171">
        <f t="shared" si="4"/>
        <v>4.0194745133759577E-2</v>
      </c>
      <c r="AH5" s="171">
        <f>$AC5/$AC$84</f>
        <v>4.1777422465815298E-2</v>
      </c>
      <c r="AI5" s="171">
        <f t="shared" si="1"/>
        <v>5.840178212772628E-2</v>
      </c>
      <c r="AJ5" s="62">
        <f t="shared" si="2"/>
        <v>6.7240596008889542E-2</v>
      </c>
    </row>
    <row r="6" spans="2:36" ht="20">
      <c r="B6" s="75" t="s">
        <v>21</v>
      </c>
      <c r="C6" s="173">
        <v>9</v>
      </c>
      <c r="D6" s="173">
        <v>7</v>
      </c>
      <c r="E6" s="173">
        <v>9</v>
      </c>
      <c r="F6" s="173">
        <v>1</v>
      </c>
      <c r="G6" s="173" t="s">
        <v>93</v>
      </c>
      <c r="H6" s="173">
        <v>1</v>
      </c>
      <c r="I6" s="173" t="s">
        <v>93</v>
      </c>
      <c r="J6" s="173" t="s">
        <v>92</v>
      </c>
      <c r="K6" s="173">
        <v>9</v>
      </c>
      <c r="L6" s="173">
        <v>7</v>
      </c>
      <c r="M6" s="173" t="s">
        <v>92</v>
      </c>
      <c r="N6" s="173" t="s">
        <v>93</v>
      </c>
      <c r="O6" s="173" t="s">
        <v>93</v>
      </c>
      <c r="P6" s="173">
        <v>7</v>
      </c>
      <c r="Q6" s="173">
        <v>7</v>
      </c>
      <c r="R6" s="173">
        <v>9</v>
      </c>
      <c r="S6" s="173">
        <v>9</v>
      </c>
      <c r="T6" s="173">
        <v>9</v>
      </c>
      <c r="U6" s="173">
        <v>9</v>
      </c>
      <c r="V6" s="173">
        <v>1</v>
      </c>
      <c r="W6" s="173">
        <v>7</v>
      </c>
      <c r="X6" s="173">
        <v>7</v>
      </c>
      <c r="Y6" s="173" t="s">
        <v>93</v>
      </c>
      <c r="Z6" s="173">
        <v>7</v>
      </c>
      <c r="AA6" s="173">
        <v>9</v>
      </c>
      <c r="AC6" s="78">
        <f t="shared" si="3"/>
        <v>5.6592257656522333</v>
      </c>
      <c r="AD6">
        <f t="shared" si="0"/>
        <v>4.7118580415112882E-2</v>
      </c>
      <c r="AF6">
        <f t="shared" si="0"/>
        <v>4.7118580415112882E-2</v>
      </c>
      <c r="AG6" s="171">
        <f t="shared" si="4"/>
        <v>5.2857031486103073E-2</v>
      </c>
      <c r="AH6" s="171">
        <f t="shared" si="5"/>
        <v>5.4938289254859225E-2</v>
      </c>
      <c r="AI6" s="171">
        <f t="shared" si="1"/>
        <v>7.6799711666215631E-2</v>
      </c>
      <c r="AJ6" s="171">
        <f t="shared" si="2"/>
        <v>8.8422958985280117E-2</v>
      </c>
    </row>
    <row r="7" spans="2:36" ht="20">
      <c r="B7" s="76" t="s">
        <v>22</v>
      </c>
      <c r="C7" s="172">
        <v>9</v>
      </c>
      <c r="D7" s="172">
        <v>9</v>
      </c>
      <c r="E7" s="172">
        <v>9</v>
      </c>
      <c r="F7" s="172">
        <v>9</v>
      </c>
      <c r="G7" s="172">
        <v>1</v>
      </c>
      <c r="H7" s="172">
        <v>9</v>
      </c>
      <c r="I7" s="172">
        <v>1</v>
      </c>
      <c r="J7" s="172">
        <v>5</v>
      </c>
      <c r="K7" s="172">
        <v>9</v>
      </c>
      <c r="L7" s="172">
        <v>9</v>
      </c>
      <c r="M7" s="172">
        <v>1</v>
      </c>
      <c r="N7" s="172">
        <v>1</v>
      </c>
      <c r="O7" s="172" t="s">
        <v>92</v>
      </c>
      <c r="P7" s="172">
        <v>9</v>
      </c>
      <c r="Q7" s="172">
        <v>9</v>
      </c>
      <c r="R7" s="172">
        <v>9</v>
      </c>
      <c r="S7" s="172">
        <v>9</v>
      </c>
      <c r="T7" s="172">
        <v>9</v>
      </c>
      <c r="U7" s="172">
        <v>9</v>
      </c>
      <c r="V7" s="172">
        <v>9</v>
      </c>
      <c r="W7" s="172">
        <v>9</v>
      </c>
      <c r="X7" s="172">
        <v>9</v>
      </c>
      <c r="Y7" s="172" t="s">
        <v>94</v>
      </c>
      <c r="Z7" s="172">
        <v>9</v>
      </c>
      <c r="AA7" s="172">
        <v>9</v>
      </c>
      <c r="AB7" s="65"/>
      <c r="AC7" s="78">
        <f>GEOMEAN(C7:AA7)</f>
        <v>5.9867136485840335</v>
      </c>
      <c r="AD7" s="65">
        <f>$AC7/$AC$28</f>
        <v>4.9845236814041453E-2</v>
      </c>
      <c r="AF7" s="65">
        <f>$AC7/$AC$28</f>
        <v>4.9845236814041453E-2</v>
      </c>
      <c r="AG7" s="171">
        <f t="shared" si="4"/>
        <v>5.5915760375221425E-2</v>
      </c>
      <c r="AH7" s="171">
        <f t="shared" si="5"/>
        <v>5.8117456297313332E-2</v>
      </c>
      <c r="AI7" s="171">
        <f t="shared" si="1"/>
        <v>8.124395475260944E-2</v>
      </c>
      <c r="AJ7" s="62">
        <f>$AC7/$AC$140</f>
        <v>9.3539815749752633E-2</v>
      </c>
    </row>
    <row r="8" spans="2:36" ht="20">
      <c r="B8" s="75" t="s">
        <v>42</v>
      </c>
      <c r="C8" s="173">
        <v>9</v>
      </c>
      <c r="D8" s="173">
        <v>7</v>
      </c>
      <c r="E8" s="173">
        <v>9</v>
      </c>
      <c r="F8" s="173">
        <v>1</v>
      </c>
      <c r="G8" s="173" t="s">
        <v>93</v>
      </c>
      <c r="H8" s="173">
        <v>1</v>
      </c>
      <c r="I8" s="173" t="s">
        <v>93</v>
      </c>
      <c r="J8" s="173" t="s">
        <v>92</v>
      </c>
      <c r="K8" s="173">
        <v>9</v>
      </c>
      <c r="L8" s="173">
        <v>7</v>
      </c>
      <c r="M8" s="173" t="s">
        <v>93</v>
      </c>
      <c r="N8" s="173" t="s">
        <v>93</v>
      </c>
      <c r="O8" s="173" t="s">
        <v>93</v>
      </c>
      <c r="P8" s="173">
        <v>7</v>
      </c>
      <c r="Q8" s="173">
        <v>7</v>
      </c>
      <c r="R8" s="173">
        <v>9</v>
      </c>
      <c r="S8" s="173">
        <v>9</v>
      </c>
      <c r="T8" s="173">
        <v>9</v>
      </c>
      <c r="U8" s="173">
        <v>9</v>
      </c>
      <c r="V8" s="173">
        <v>1</v>
      </c>
      <c r="W8" s="173">
        <v>7</v>
      </c>
      <c r="X8" s="173">
        <v>7</v>
      </c>
      <c r="Y8" s="173" t="s">
        <v>93</v>
      </c>
      <c r="Z8" s="173">
        <v>7</v>
      </c>
      <c r="AA8" s="173">
        <v>9</v>
      </c>
      <c r="AC8" s="78">
        <f t="shared" si="3"/>
        <v>5.6592257656522333</v>
      </c>
      <c r="AD8">
        <f t="shared" si="0"/>
        <v>4.7118580415112882E-2</v>
      </c>
      <c r="AF8">
        <f t="shared" si="0"/>
        <v>4.7118580415112882E-2</v>
      </c>
      <c r="AG8" s="171">
        <f t="shared" si="4"/>
        <v>5.2857031486103073E-2</v>
      </c>
      <c r="AH8" s="171">
        <f t="shared" si="5"/>
        <v>5.4938289254859225E-2</v>
      </c>
      <c r="AI8" s="171">
        <f t="shared" si="1"/>
        <v>7.6799711666215631E-2</v>
      </c>
      <c r="AJ8" s="171">
        <f t="shared" si="2"/>
        <v>8.8422958985280117E-2</v>
      </c>
    </row>
    <row r="9" spans="2:36" ht="20">
      <c r="B9" s="76" t="s">
        <v>23</v>
      </c>
      <c r="C9" s="172">
        <v>9</v>
      </c>
      <c r="D9" s="172">
        <v>9</v>
      </c>
      <c r="E9" s="172">
        <v>9</v>
      </c>
      <c r="F9" s="172">
        <v>9</v>
      </c>
      <c r="G9" s="172">
        <v>1</v>
      </c>
      <c r="H9" s="172">
        <v>9</v>
      </c>
      <c r="I9" s="172">
        <v>1</v>
      </c>
      <c r="J9" s="172">
        <v>5</v>
      </c>
      <c r="K9" s="172">
        <v>9</v>
      </c>
      <c r="L9" s="172">
        <v>9</v>
      </c>
      <c r="M9" s="172">
        <v>3</v>
      </c>
      <c r="N9" s="172">
        <v>1</v>
      </c>
      <c r="O9" s="172" t="s">
        <v>94</v>
      </c>
      <c r="P9" s="172">
        <v>9</v>
      </c>
      <c r="Q9" s="172">
        <v>9</v>
      </c>
      <c r="R9" s="172">
        <v>9</v>
      </c>
      <c r="S9" s="172">
        <v>9</v>
      </c>
      <c r="T9" s="172">
        <v>9</v>
      </c>
      <c r="U9" s="172">
        <v>9</v>
      </c>
      <c r="V9" s="172">
        <v>9</v>
      </c>
      <c r="W9" s="172">
        <v>9</v>
      </c>
      <c r="X9" s="172">
        <v>9</v>
      </c>
      <c r="Y9" s="172" t="s">
        <v>94</v>
      </c>
      <c r="Z9" s="172">
        <v>9</v>
      </c>
      <c r="AA9" s="172">
        <v>9</v>
      </c>
      <c r="AB9" s="65"/>
      <c r="AC9" s="78">
        <f t="shared" si="3"/>
        <v>6.2796131208069568</v>
      </c>
      <c r="AD9" s="65">
        <f t="shared" si="0"/>
        <v>5.228391092017854E-2</v>
      </c>
      <c r="AF9" s="65">
        <f t="shared" si="0"/>
        <v>5.228391092017854E-2</v>
      </c>
      <c r="AG9" s="171">
        <f t="shared" si="4"/>
        <v>5.8651434346653049E-2</v>
      </c>
      <c r="AH9" s="171">
        <f t="shared" si="5"/>
        <v>6.0960848060413284E-2</v>
      </c>
      <c r="AI9" s="171">
        <f t="shared" si="1"/>
        <v>8.5218808548058744E-2</v>
      </c>
      <c r="AJ9" s="62">
        <f t="shared" si="2"/>
        <v>9.8116243531865127E-2</v>
      </c>
    </row>
    <row r="10" spans="2:36" ht="20">
      <c r="B10" s="75" t="s">
        <v>24</v>
      </c>
      <c r="C10" s="173">
        <v>9</v>
      </c>
      <c r="D10" s="173">
        <v>9</v>
      </c>
      <c r="E10" s="173">
        <v>9</v>
      </c>
      <c r="F10" s="173">
        <v>7</v>
      </c>
      <c r="G10" s="173" t="s">
        <v>94</v>
      </c>
      <c r="H10" s="173">
        <v>7</v>
      </c>
      <c r="I10" s="173" t="s">
        <v>94</v>
      </c>
      <c r="J10" s="173">
        <v>1</v>
      </c>
      <c r="K10" s="173">
        <v>9</v>
      </c>
      <c r="L10" s="173">
        <v>9</v>
      </c>
      <c r="M10" s="173" t="s">
        <v>95</v>
      </c>
      <c r="N10" s="173" t="s">
        <v>94</v>
      </c>
      <c r="O10" s="173" t="s">
        <v>92</v>
      </c>
      <c r="P10" s="173">
        <v>9</v>
      </c>
      <c r="Q10" s="173">
        <v>9</v>
      </c>
      <c r="R10" s="173">
        <v>9</v>
      </c>
      <c r="S10" s="173">
        <v>9</v>
      </c>
      <c r="T10" s="173">
        <v>9</v>
      </c>
      <c r="U10" s="173">
        <v>9</v>
      </c>
      <c r="V10" s="173">
        <v>7</v>
      </c>
      <c r="W10" s="173">
        <v>9</v>
      </c>
      <c r="X10" s="173">
        <v>9</v>
      </c>
      <c r="Y10" s="173" t="s">
        <v>92</v>
      </c>
      <c r="Z10" s="173">
        <v>9</v>
      </c>
      <c r="AA10" s="173">
        <v>9</v>
      </c>
      <c r="AC10" s="78">
        <f t="shared" si="3"/>
        <v>7.7052348846410998</v>
      </c>
      <c r="AD10">
        <f t="shared" si="0"/>
        <v>6.4153604143667095E-2</v>
      </c>
      <c r="AF10">
        <f t="shared" si="0"/>
        <v>6.4153604143667095E-2</v>
      </c>
      <c r="AG10" s="171">
        <f t="shared" si="4"/>
        <v>7.1966707067456129E-2</v>
      </c>
      <c r="AH10" s="171">
        <f t="shared" si="5"/>
        <v>7.4800412706323136E-2</v>
      </c>
      <c r="AI10" s="171">
        <f t="shared" si="1"/>
        <v>0.10456550806869987</v>
      </c>
      <c r="AJ10" s="171">
        <f t="shared" si="2"/>
        <v>0.12039096802105519</v>
      </c>
    </row>
    <row r="11" spans="2:36" ht="20">
      <c r="B11" s="76" t="s">
        <v>25</v>
      </c>
      <c r="C11" s="172" t="s">
        <v>92</v>
      </c>
      <c r="D11" s="172" t="s">
        <v>93</v>
      </c>
      <c r="E11" s="172" t="s">
        <v>94</v>
      </c>
      <c r="F11" s="172" t="s">
        <v>93</v>
      </c>
      <c r="G11" s="172" t="s">
        <v>93</v>
      </c>
      <c r="H11" s="172" t="s">
        <v>93</v>
      </c>
      <c r="I11" s="172" t="s">
        <v>93</v>
      </c>
      <c r="J11" s="172" t="s">
        <v>93</v>
      </c>
      <c r="K11" s="172">
        <v>1</v>
      </c>
      <c r="L11" s="172" t="s">
        <v>93</v>
      </c>
      <c r="M11" s="172" t="s">
        <v>93</v>
      </c>
      <c r="N11" s="172" t="s">
        <v>93</v>
      </c>
      <c r="O11" s="172" t="s">
        <v>93</v>
      </c>
      <c r="P11" s="172" t="s">
        <v>93</v>
      </c>
      <c r="Q11" s="172" t="s">
        <v>93</v>
      </c>
      <c r="R11" s="172" t="s">
        <v>92</v>
      </c>
      <c r="S11" s="172">
        <v>1</v>
      </c>
      <c r="T11" s="172">
        <v>1</v>
      </c>
      <c r="U11" s="172" t="s">
        <v>92</v>
      </c>
      <c r="V11" s="172" t="s">
        <v>93</v>
      </c>
      <c r="W11" s="172" t="s">
        <v>93</v>
      </c>
      <c r="X11" s="172" t="s">
        <v>93</v>
      </c>
      <c r="Y11" s="172" t="s">
        <v>93</v>
      </c>
      <c r="Z11" s="172" t="s">
        <v>93</v>
      </c>
      <c r="AA11" s="172" t="s">
        <v>92</v>
      </c>
      <c r="AB11" s="65"/>
      <c r="AC11" s="78">
        <f>GEOMEAN(C11:AA11)</f>
        <v>1</v>
      </c>
      <c r="AD11" s="65">
        <f t="shared" si="0"/>
        <v>8.3259764438258638E-3</v>
      </c>
      <c r="AF11" s="65">
        <f t="shared" si="0"/>
        <v>8.3259764438258638E-3</v>
      </c>
      <c r="AG11" s="171">
        <f t="shared" si="4"/>
        <v>9.3399757625699225E-3</v>
      </c>
      <c r="AH11" s="171">
        <f t="shared" si="5"/>
        <v>9.7077394558630955E-3</v>
      </c>
      <c r="AI11" s="171">
        <f t="shared" si="1"/>
        <v>1.3570709995762886E-2</v>
      </c>
      <c r="AJ11" s="62">
        <f t="shared" si="2"/>
        <v>1.5624568208949915E-2</v>
      </c>
    </row>
    <row r="12" spans="2:36" ht="20">
      <c r="B12" s="75" t="s">
        <v>26</v>
      </c>
      <c r="C12" s="173">
        <v>7</v>
      </c>
      <c r="D12" s="173">
        <v>1</v>
      </c>
      <c r="E12" s="173">
        <v>9</v>
      </c>
      <c r="F12" s="173" t="s">
        <v>92</v>
      </c>
      <c r="G12" s="173" t="s">
        <v>93</v>
      </c>
      <c r="H12" s="173" t="s">
        <v>92</v>
      </c>
      <c r="I12" s="173" t="s">
        <v>93</v>
      </c>
      <c r="J12" s="173" t="s">
        <v>93</v>
      </c>
      <c r="K12" s="173">
        <v>9</v>
      </c>
      <c r="L12" s="173">
        <v>1</v>
      </c>
      <c r="M12" s="173" t="s">
        <v>93</v>
      </c>
      <c r="N12" s="173" t="s">
        <v>93</v>
      </c>
      <c r="O12" s="173" t="s">
        <v>93</v>
      </c>
      <c r="P12" s="173">
        <v>5</v>
      </c>
      <c r="Q12" s="173">
        <v>5</v>
      </c>
      <c r="R12" s="173">
        <v>7</v>
      </c>
      <c r="S12" s="173">
        <v>9</v>
      </c>
      <c r="T12" s="173">
        <v>9</v>
      </c>
      <c r="U12" s="173">
        <v>7</v>
      </c>
      <c r="V12" s="173" t="s">
        <v>94</v>
      </c>
      <c r="W12" s="173">
        <v>1</v>
      </c>
      <c r="X12" s="173">
        <v>3</v>
      </c>
      <c r="Y12" s="173" t="s">
        <v>93</v>
      </c>
      <c r="Z12" s="173">
        <v>5</v>
      </c>
      <c r="AA12" s="173">
        <v>7</v>
      </c>
      <c r="AC12" s="78">
        <f t="shared" si="3"/>
        <v>4.4815292058237262</v>
      </c>
      <c r="AD12">
        <f t="shared" si="0"/>
        <v>3.7313106600005974E-2</v>
      </c>
      <c r="AF12">
        <f t="shared" si="0"/>
        <v>3.7313106600005974E-2</v>
      </c>
      <c r="AG12" s="171">
        <f t="shared" si="4"/>
        <v>4.1857374161642834E-2</v>
      </c>
      <c r="AH12" s="171">
        <f t="shared" si="5"/>
        <v>4.3505517893977788E-2</v>
      </c>
      <c r="AI12" s="171">
        <f t="shared" si="1"/>
        <v>6.0817533189775348E-2</v>
      </c>
      <c r="AJ12" s="171">
        <f t="shared" si="2"/>
        <v>7.0021958756793942E-2</v>
      </c>
    </row>
    <row r="13" spans="2:36" ht="20">
      <c r="B13" s="76" t="s">
        <v>27</v>
      </c>
      <c r="C13" s="172">
        <v>9</v>
      </c>
      <c r="D13" s="172">
        <v>9</v>
      </c>
      <c r="E13" s="172">
        <v>9</v>
      </c>
      <c r="F13" s="172">
        <v>7</v>
      </c>
      <c r="G13" s="172">
        <v>1</v>
      </c>
      <c r="H13" s="172">
        <v>9</v>
      </c>
      <c r="I13" s="172" t="s">
        <v>95</v>
      </c>
      <c r="J13" s="172">
        <v>3</v>
      </c>
      <c r="K13" s="172">
        <v>9</v>
      </c>
      <c r="L13" s="172">
        <v>9</v>
      </c>
      <c r="M13" s="172">
        <v>1</v>
      </c>
      <c r="N13" s="172">
        <v>1</v>
      </c>
      <c r="O13" s="172" t="s">
        <v>92</v>
      </c>
      <c r="P13" s="172">
        <v>9</v>
      </c>
      <c r="Q13" s="172">
        <v>9</v>
      </c>
      <c r="R13" s="172">
        <v>9</v>
      </c>
      <c r="S13" s="172">
        <v>9</v>
      </c>
      <c r="T13" s="172">
        <v>9</v>
      </c>
      <c r="U13" s="172">
        <v>9</v>
      </c>
      <c r="V13" s="172">
        <v>9</v>
      </c>
      <c r="W13" s="172">
        <v>9</v>
      </c>
      <c r="X13" s="172">
        <v>9</v>
      </c>
      <c r="Y13" s="172" t="s">
        <v>94</v>
      </c>
      <c r="Z13" s="172">
        <v>9</v>
      </c>
      <c r="AA13" s="172">
        <v>9</v>
      </c>
      <c r="AB13" s="65"/>
      <c r="AC13" s="78">
        <f t="shared" si="3"/>
        <v>6.2729249103349014</v>
      </c>
      <c r="AD13" s="65">
        <f t="shared" si="0"/>
        <v>5.2228225037336859E-2</v>
      </c>
      <c r="AF13" s="65">
        <f t="shared" si="0"/>
        <v>5.2228225037336859E-2</v>
      </c>
      <c r="AG13" s="171">
        <f t="shared" si="4"/>
        <v>5.8588966622949087E-2</v>
      </c>
      <c r="AH13" s="171">
        <f t="shared" si="5"/>
        <v>6.0895920655724592E-2</v>
      </c>
      <c r="AI13" s="171">
        <f t="shared" si="1"/>
        <v>8.5128044783351856E-2</v>
      </c>
      <c r="AJ13" s="62">
        <f t="shared" si="2"/>
        <v>9.8011743131148688E-2</v>
      </c>
    </row>
    <row r="14" spans="2:36" ht="20">
      <c r="B14" s="75" t="s">
        <v>28</v>
      </c>
      <c r="C14" s="173">
        <v>9</v>
      </c>
      <c r="D14" s="173">
        <v>9</v>
      </c>
      <c r="E14" s="173">
        <v>9</v>
      </c>
      <c r="F14" s="173">
        <v>9</v>
      </c>
      <c r="G14" s="173">
        <v>1</v>
      </c>
      <c r="H14" s="173">
        <v>9</v>
      </c>
      <c r="I14" s="173">
        <v>1</v>
      </c>
      <c r="J14" s="173">
        <v>5</v>
      </c>
      <c r="K14" s="173">
        <v>9</v>
      </c>
      <c r="L14" s="173">
        <v>9</v>
      </c>
      <c r="M14" s="173">
        <v>1</v>
      </c>
      <c r="N14" s="173">
        <v>1</v>
      </c>
      <c r="O14" s="173" t="s">
        <v>94</v>
      </c>
      <c r="P14" s="173">
        <v>9</v>
      </c>
      <c r="Q14" s="173">
        <v>9</v>
      </c>
      <c r="R14" s="173">
        <v>9</v>
      </c>
      <c r="S14" s="173">
        <v>9</v>
      </c>
      <c r="T14" s="173">
        <v>9</v>
      </c>
      <c r="U14" s="173">
        <v>9</v>
      </c>
      <c r="V14" s="173">
        <v>9</v>
      </c>
      <c r="W14" s="173">
        <v>9</v>
      </c>
      <c r="X14" s="173">
        <v>9</v>
      </c>
      <c r="Y14" s="173" t="s">
        <v>94</v>
      </c>
      <c r="Z14" s="173">
        <v>9</v>
      </c>
      <c r="AA14" s="173">
        <v>9</v>
      </c>
      <c r="AC14" s="78">
        <f t="shared" si="3"/>
        <v>5.9867136485840335</v>
      </c>
      <c r="AD14">
        <f t="shared" si="0"/>
        <v>4.9845236814041453E-2</v>
      </c>
      <c r="AF14">
        <f t="shared" si="0"/>
        <v>4.9845236814041453E-2</v>
      </c>
      <c r="AG14" s="171">
        <f t="shared" si="4"/>
        <v>5.5915760375221425E-2</v>
      </c>
      <c r="AH14" s="171">
        <f t="shared" si="5"/>
        <v>5.8117456297313332E-2</v>
      </c>
      <c r="AI14" s="171">
        <f t="shared" si="1"/>
        <v>8.124395475260944E-2</v>
      </c>
      <c r="AJ14" s="171">
        <f t="shared" si="2"/>
        <v>9.3539815749752633E-2</v>
      </c>
    </row>
    <row r="15" spans="2:36" ht="20">
      <c r="B15" s="76" t="s">
        <v>29</v>
      </c>
      <c r="C15" s="172">
        <v>9</v>
      </c>
      <c r="D15" s="172">
        <v>9</v>
      </c>
      <c r="E15" s="172">
        <v>9</v>
      </c>
      <c r="F15" s="172">
        <v>9</v>
      </c>
      <c r="G15" s="172">
        <v>7</v>
      </c>
      <c r="H15" s="172">
        <v>9</v>
      </c>
      <c r="I15" s="172">
        <v>5</v>
      </c>
      <c r="J15" s="172">
        <v>7</v>
      </c>
      <c r="K15" s="172">
        <v>9</v>
      </c>
      <c r="L15" s="172">
        <v>9</v>
      </c>
      <c r="M15" s="172">
        <v>7</v>
      </c>
      <c r="N15" s="172">
        <v>5</v>
      </c>
      <c r="O15" s="172">
        <v>1</v>
      </c>
      <c r="P15" s="172">
        <v>9</v>
      </c>
      <c r="Q15" s="172">
        <v>9</v>
      </c>
      <c r="R15" s="172">
        <v>9</v>
      </c>
      <c r="S15" s="172">
        <v>9</v>
      </c>
      <c r="T15" s="172">
        <v>9</v>
      </c>
      <c r="U15" s="172">
        <v>9</v>
      </c>
      <c r="V15" s="172">
        <v>9</v>
      </c>
      <c r="W15" s="172">
        <v>9</v>
      </c>
      <c r="X15" s="172">
        <v>9</v>
      </c>
      <c r="Y15" s="172">
        <v>3</v>
      </c>
      <c r="Z15" s="172">
        <v>9</v>
      </c>
      <c r="AA15" s="172">
        <v>9</v>
      </c>
      <c r="AB15" s="65"/>
      <c r="AC15" s="78">
        <f t="shared" si="3"/>
        <v>7.3024538690147711</v>
      </c>
      <c r="AD15" s="65">
        <f t="shared" si="0"/>
        <v>6.0800058895542027E-2</v>
      </c>
      <c r="AF15" s="65">
        <f t="shared" si="0"/>
        <v>6.0800058895542027E-2</v>
      </c>
      <c r="AG15" s="171">
        <f t="shared" si="4"/>
        <v>6.8204742143882918E-2</v>
      </c>
      <c r="AH15" s="171">
        <f t="shared" si="5"/>
        <v>7.0890319548854816E-2</v>
      </c>
      <c r="AI15" s="171">
        <f t="shared" si="1"/>
        <v>9.9099483713836117E-2</v>
      </c>
      <c r="AJ15" s="62">
        <f t="shared" si="2"/>
        <v>0.11409768856913149</v>
      </c>
    </row>
    <row r="16" spans="2:36" ht="20">
      <c r="B16" s="75" t="s">
        <v>30</v>
      </c>
      <c r="C16" s="173">
        <v>7</v>
      </c>
      <c r="D16" s="173" t="s">
        <v>94</v>
      </c>
      <c r="E16" s="173">
        <v>7</v>
      </c>
      <c r="F16" s="173" t="s">
        <v>92</v>
      </c>
      <c r="G16" s="173" t="s">
        <v>93</v>
      </c>
      <c r="H16" s="173" t="s">
        <v>92</v>
      </c>
      <c r="I16" s="173" t="s">
        <v>93</v>
      </c>
      <c r="J16" s="173" t="s">
        <v>93</v>
      </c>
      <c r="K16" s="173">
        <v>9</v>
      </c>
      <c r="L16" s="173" t="s">
        <v>94</v>
      </c>
      <c r="M16" s="173" t="s">
        <v>93</v>
      </c>
      <c r="N16" s="173" t="s">
        <v>93</v>
      </c>
      <c r="O16" s="173" t="s">
        <v>93</v>
      </c>
      <c r="P16" s="173">
        <v>1</v>
      </c>
      <c r="Q16" s="173">
        <v>1</v>
      </c>
      <c r="R16" s="173">
        <v>7</v>
      </c>
      <c r="S16" s="173">
        <v>9</v>
      </c>
      <c r="T16" s="173">
        <v>9</v>
      </c>
      <c r="U16" s="173">
        <v>7</v>
      </c>
      <c r="V16" s="173" t="s">
        <v>92</v>
      </c>
      <c r="W16" s="173" t="s">
        <v>94</v>
      </c>
      <c r="X16" s="173" t="s">
        <v>95</v>
      </c>
      <c r="Y16" s="173" t="s">
        <v>93</v>
      </c>
      <c r="Z16" s="173">
        <v>1</v>
      </c>
      <c r="AA16" s="173">
        <v>5</v>
      </c>
      <c r="AC16" s="78">
        <f t="shared" si="3"/>
        <v>4.2766042476598836</v>
      </c>
      <c r="AD16">
        <f t="shared" si="0"/>
        <v>3.5606906225581818E-2</v>
      </c>
      <c r="AF16">
        <f t="shared" si="0"/>
        <v>3.5606906225581818E-2</v>
      </c>
      <c r="AG16" s="171">
        <f t="shared" si="4"/>
        <v>3.9943380019246889E-2</v>
      </c>
      <c r="AH16" s="171">
        <f t="shared" si="5"/>
        <v>4.1516159792119561E-2</v>
      </c>
      <c r="AI16" s="171">
        <f t="shared" si="1"/>
        <v>5.8036556011639998E-2</v>
      </c>
      <c r="AJ16" s="171">
        <f t="shared" si="2"/>
        <v>6.682009477024678E-2</v>
      </c>
    </row>
    <row r="17" spans="2:36" ht="20">
      <c r="B17" s="76" t="s">
        <v>41</v>
      </c>
      <c r="C17" s="172">
        <v>7</v>
      </c>
      <c r="D17" s="172" t="s">
        <v>94</v>
      </c>
      <c r="E17" s="172">
        <v>7</v>
      </c>
      <c r="F17" s="172" t="s">
        <v>92</v>
      </c>
      <c r="G17" s="172" t="s">
        <v>93</v>
      </c>
      <c r="H17" s="172" t="s">
        <v>92</v>
      </c>
      <c r="I17" s="172" t="s">
        <v>93</v>
      </c>
      <c r="J17" s="172" t="s">
        <v>93</v>
      </c>
      <c r="K17" s="172">
        <v>9</v>
      </c>
      <c r="L17" s="172" t="s">
        <v>94</v>
      </c>
      <c r="M17" s="172" t="s">
        <v>93</v>
      </c>
      <c r="N17" s="172" t="s">
        <v>93</v>
      </c>
      <c r="O17" s="172" t="s">
        <v>93</v>
      </c>
      <c r="P17" s="172">
        <v>1</v>
      </c>
      <c r="Q17" s="172">
        <v>1</v>
      </c>
      <c r="R17" s="172">
        <v>7</v>
      </c>
      <c r="S17" s="172">
        <v>9</v>
      </c>
      <c r="T17" s="172">
        <v>9</v>
      </c>
      <c r="U17" s="172">
        <v>7</v>
      </c>
      <c r="V17" s="172" t="s">
        <v>92</v>
      </c>
      <c r="W17" s="172" t="s">
        <v>95</v>
      </c>
      <c r="X17" s="172">
        <v>1</v>
      </c>
      <c r="Y17" s="172" t="s">
        <v>93</v>
      </c>
      <c r="Z17" s="172">
        <v>1</v>
      </c>
      <c r="AA17" s="172">
        <v>5</v>
      </c>
      <c r="AB17" s="65"/>
      <c r="AC17" s="78">
        <f t="shared" si="3"/>
        <v>3.7888505446511762</v>
      </c>
      <c r="AD17" s="65">
        <f t="shared" si="0"/>
        <v>3.1545880383942487E-2</v>
      </c>
      <c r="AF17" s="65">
        <f t="shared" si="0"/>
        <v>3.1545880383942487E-2</v>
      </c>
      <c r="AG17" s="171">
        <f t="shared" si="4"/>
        <v>3.538777225504184E-2</v>
      </c>
      <c r="AH17" s="171">
        <f t="shared" si="5"/>
        <v>3.6781173924678605E-2</v>
      </c>
      <c r="AI17" s="171">
        <f t="shared" si="1"/>
        <v>5.1417391958749371E-2</v>
      </c>
      <c r="AJ17" s="62">
        <f t="shared" si="2"/>
        <v>5.9199153768419333E-2</v>
      </c>
    </row>
    <row r="18" spans="2:36" ht="20">
      <c r="B18" s="75" t="s">
        <v>31</v>
      </c>
      <c r="C18" s="173">
        <v>1</v>
      </c>
      <c r="D18" s="173" t="s">
        <v>92</v>
      </c>
      <c r="E18" s="173">
        <v>5</v>
      </c>
      <c r="F18" s="173" t="s">
        <v>93</v>
      </c>
      <c r="G18" s="173" t="s">
        <v>93</v>
      </c>
      <c r="H18" s="173" t="s">
        <v>93</v>
      </c>
      <c r="I18" s="173" t="s">
        <v>93</v>
      </c>
      <c r="J18" s="173" t="s">
        <v>93</v>
      </c>
      <c r="K18" s="173">
        <v>7</v>
      </c>
      <c r="L18" s="173" t="s">
        <v>92</v>
      </c>
      <c r="M18" s="173" t="s">
        <v>93</v>
      </c>
      <c r="N18" s="173" t="s">
        <v>93</v>
      </c>
      <c r="O18" s="173" t="s">
        <v>93</v>
      </c>
      <c r="P18" s="173" t="s">
        <v>94</v>
      </c>
      <c r="Q18" s="173" t="s">
        <v>92</v>
      </c>
      <c r="R18" s="173">
        <v>1</v>
      </c>
      <c r="S18" s="173">
        <v>7</v>
      </c>
      <c r="T18" s="173">
        <v>7</v>
      </c>
      <c r="U18" s="173">
        <v>1</v>
      </c>
      <c r="V18" s="173" t="s">
        <v>93</v>
      </c>
      <c r="W18" s="173" t="s">
        <v>92</v>
      </c>
      <c r="X18" s="173" t="s">
        <v>92</v>
      </c>
      <c r="Y18" s="173" t="s">
        <v>93</v>
      </c>
      <c r="Z18" s="173" t="s">
        <v>92</v>
      </c>
      <c r="AA18" s="173" t="s">
        <v>95</v>
      </c>
      <c r="AC18" s="78">
        <f t="shared" si="3"/>
        <v>2.8975953235137171</v>
      </c>
      <c r="AD18">
        <f t="shared" si="0"/>
        <v>2.4125310407315192E-2</v>
      </c>
      <c r="AF18">
        <f t="shared" si="0"/>
        <v>2.4125310407315192E-2</v>
      </c>
      <c r="AG18" s="171">
        <f t="shared" si="4"/>
        <v>2.7063470091354073E-2</v>
      </c>
      <c r="AH18" s="171">
        <f t="shared" si="5"/>
        <v>2.8129100449198502E-2</v>
      </c>
      <c r="AI18" s="171">
        <f t="shared" si="1"/>
        <v>3.9322425820483391E-2</v>
      </c>
      <c r="AJ18" s="171">
        <f t="shared" si="2"/>
        <v>4.5273675774174363E-2</v>
      </c>
    </row>
    <row r="19" spans="2:36" ht="20">
      <c r="B19" s="76" t="s">
        <v>32</v>
      </c>
      <c r="C19" s="172">
        <v>9</v>
      </c>
      <c r="D19" s="172">
        <v>7</v>
      </c>
      <c r="E19" s="172">
        <v>9</v>
      </c>
      <c r="F19" s="172">
        <v>3</v>
      </c>
      <c r="G19" s="172" t="s">
        <v>92</v>
      </c>
      <c r="H19" s="172">
        <v>5</v>
      </c>
      <c r="I19" s="172" t="s">
        <v>92</v>
      </c>
      <c r="J19" s="172" t="s">
        <v>92</v>
      </c>
      <c r="K19" s="172">
        <v>9</v>
      </c>
      <c r="L19" s="172">
        <v>7</v>
      </c>
      <c r="M19" s="172" t="s">
        <v>92</v>
      </c>
      <c r="N19" s="172" t="s">
        <v>92</v>
      </c>
      <c r="O19" s="172" t="s">
        <v>93</v>
      </c>
      <c r="P19" s="172">
        <v>9</v>
      </c>
      <c r="Q19" s="172">
        <v>9</v>
      </c>
      <c r="R19" s="172">
        <v>9</v>
      </c>
      <c r="S19" s="172">
        <v>9</v>
      </c>
      <c r="T19" s="172">
        <v>9</v>
      </c>
      <c r="U19" s="172">
        <v>9</v>
      </c>
      <c r="V19" s="172">
        <v>5</v>
      </c>
      <c r="W19" s="172">
        <v>7</v>
      </c>
      <c r="X19" s="172">
        <v>9</v>
      </c>
      <c r="Y19" s="172" t="s">
        <v>93</v>
      </c>
      <c r="Z19" s="172">
        <v>9</v>
      </c>
      <c r="AA19" s="172">
        <v>9</v>
      </c>
      <c r="AB19" s="65"/>
      <c r="AC19" s="78">
        <f t="shared" si="3"/>
        <v>7.6064395201805626</v>
      </c>
      <c r="AD19" s="65">
        <f t="shared" si="0"/>
        <v>6.3331036266409471E-2</v>
      </c>
      <c r="AF19" s="65">
        <f t="shared" si="0"/>
        <v>6.3331036266409471E-2</v>
      </c>
      <c r="AG19" s="171">
        <f t="shared" si="4"/>
        <v>7.104396075794045E-2</v>
      </c>
      <c r="AH19" s="171">
        <f t="shared" si="5"/>
        <v>7.3841333048693197E-2</v>
      </c>
      <c r="AI19" s="171">
        <f t="shared" si="1"/>
        <v>0.10322478482868021</v>
      </c>
      <c r="AJ19" s="62">
        <f t="shared" si="2"/>
        <v>0.11884733311031345</v>
      </c>
    </row>
    <row r="20" spans="2:36" ht="20">
      <c r="B20" s="75" t="s">
        <v>33</v>
      </c>
      <c r="C20" s="173" t="s">
        <v>92</v>
      </c>
      <c r="D20" s="173" t="s">
        <v>93</v>
      </c>
      <c r="E20" s="173" t="s">
        <v>94</v>
      </c>
      <c r="F20" s="173" t="s">
        <v>93</v>
      </c>
      <c r="G20" s="173" t="s">
        <v>93</v>
      </c>
      <c r="H20" s="173" t="s">
        <v>93</v>
      </c>
      <c r="I20" s="173" t="s">
        <v>93</v>
      </c>
      <c r="J20" s="173" t="s">
        <v>93</v>
      </c>
      <c r="K20" s="173">
        <v>1</v>
      </c>
      <c r="L20" s="173" t="s">
        <v>93</v>
      </c>
      <c r="M20" s="173" t="s">
        <v>93</v>
      </c>
      <c r="N20" s="173" t="s">
        <v>93</v>
      </c>
      <c r="O20" s="173" t="s">
        <v>93</v>
      </c>
      <c r="P20" s="173" t="s">
        <v>93</v>
      </c>
      <c r="Q20" s="173" t="s">
        <v>93</v>
      </c>
      <c r="R20" s="173" t="s">
        <v>92</v>
      </c>
      <c r="S20" s="173">
        <v>1</v>
      </c>
      <c r="T20" s="173">
        <v>1</v>
      </c>
      <c r="U20" s="173" t="s">
        <v>92</v>
      </c>
      <c r="V20" s="173" t="s">
        <v>93</v>
      </c>
      <c r="W20" s="173" t="s">
        <v>93</v>
      </c>
      <c r="X20" s="173" t="s">
        <v>93</v>
      </c>
      <c r="Y20" s="173" t="s">
        <v>93</v>
      </c>
      <c r="Z20" s="173" t="s">
        <v>93</v>
      </c>
      <c r="AA20" s="173" t="s">
        <v>92</v>
      </c>
      <c r="AC20" s="78">
        <f t="shared" si="3"/>
        <v>1</v>
      </c>
      <c r="AD20">
        <f t="shared" si="0"/>
        <v>8.3259764438258638E-3</v>
      </c>
      <c r="AF20">
        <f t="shared" si="0"/>
        <v>8.3259764438258638E-3</v>
      </c>
      <c r="AG20" s="171">
        <f t="shared" si="4"/>
        <v>9.3399757625699225E-3</v>
      </c>
      <c r="AH20" s="171">
        <f t="shared" si="5"/>
        <v>9.7077394558630955E-3</v>
      </c>
      <c r="AI20" s="171">
        <f t="shared" si="1"/>
        <v>1.3570709995762886E-2</v>
      </c>
      <c r="AJ20" s="171">
        <f t="shared" si="2"/>
        <v>1.5624568208949915E-2</v>
      </c>
    </row>
    <row r="21" spans="2:36" ht="20">
      <c r="B21" s="76" t="s">
        <v>34</v>
      </c>
      <c r="C21" s="172">
        <v>1</v>
      </c>
      <c r="D21" s="172" t="s">
        <v>92</v>
      </c>
      <c r="E21" s="172">
        <v>5</v>
      </c>
      <c r="F21" s="172" t="s">
        <v>93</v>
      </c>
      <c r="G21" s="172" t="s">
        <v>93</v>
      </c>
      <c r="H21" s="172" t="s">
        <v>93</v>
      </c>
      <c r="I21" s="172" t="s">
        <v>93</v>
      </c>
      <c r="J21" s="172" t="s">
        <v>93</v>
      </c>
      <c r="K21" s="172">
        <v>7</v>
      </c>
      <c r="L21" s="172" t="s">
        <v>92</v>
      </c>
      <c r="M21" s="172" t="s">
        <v>93</v>
      </c>
      <c r="N21" s="172" t="s">
        <v>93</v>
      </c>
      <c r="O21" s="172" t="s">
        <v>93</v>
      </c>
      <c r="P21" s="172" t="s">
        <v>94</v>
      </c>
      <c r="Q21" s="172" t="s">
        <v>92</v>
      </c>
      <c r="R21" s="172">
        <v>1</v>
      </c>
      <c r="S21" s="172">
        <v>7</v>
      </c>
      <c r="T21" s="172">
        <v>7</v>
      </c>
      <c r="U21" s="172">
        <v>1</v>
      </c>
      <c r="V21" s="172" t="s">
        <v>93</v>
      </c>
      <c r="W21" s="172" t="s">
        <v>92</v>
      </c>
      <c r="X21" s="172" t="s">
        <v>92</v>
      </c>
      <c r="Y21" s="172" t="s">
        <v>93</v>
      </c>
      <c r="Z21" s="172" t="s">
        <v>92</v>
      </c>
      <c r="AA21" s="172" t="s">
        <v>95</v>
      </c>
      <c r="AB21" s="65"/>
      <c r="AC21" s="78">
        <f t="shared" si="3"/>
        <v>2.8975953235137171</v>
      </c>
      <c r="AD21" s="65">
        <f t="shared" si="0"/>
        <v>2.4125310407315192E-2</v>
      </c>
      <c r="AF21" s="65">
        <f t="shared" si="0"/>
        <v>2.4125310407315192E-2</v>
      </c>
      <c r="AG21" s="171">
        <f t="shared" si="4"/>
        <v>2.7063470091354073E-2</v>
      </c>
      <c r="AH21" s="171">
        <f t="shared" si="5"/>
        <v>2.8129100449198502E-2</v>
      </c>
      <c r="AI21" s="171">
        <f t="shared" si="1"/>
        <v>3.9322425820483391E-2</v>
      </c>
      <c r="AJ21" s="62">
        <f t="shared" si="2"/>
        <v>4.5273675774174363E-2</v>
      </c>
    </row>
    <row r="22" spans="2:36" ht="20">
      <c r="B22" s="75" t="s">
        <v>35</v>
      </c>
      <c r="C22" s="173">
        <v>9</v>
      </c>
      <c r="D22" s="173">
        <v>5</v>
      </c>
      <c r="E22" s="173">
        <v>9</v>
      </c>
      <c r="F22" s="173">
        <v>1</v>
      </c>
      <c r="G22" s="173" t="s">
        <v>93</v>
      </c>
      <c r="H22" s="173">
        <v>1</v>
      </c>
      <c r="I22" s="173" t="s">
        <v>93</v>
      </c>
      <c r="J22" s="173" t="s">
        <v>92</v>
      </c>
      <c r="K22" s="173">
        <v>9</v>
      </c>
      <c r="L22" s="173">
        <v>7</v>
      </c>
      <c r="M22" s="173" t="s">
        <v>93</v>
      </c>
      <c r="N22" s="173" t="s">
        <v>93</v>
      </c>
      <c r="O22" s="173" t="s">
        <v>93</v>
      </c>
      <c r="P22" s="173">
        <v>7</v>
      </c>
      <c r="Q22" s="173">
        <v>7</v>
      </c>
      <c r="R22" s="173">
        <v>9</v>
      </c>
      <c r="S22" s="173">
        <v>9</v>
      </c>
      <c r="T22" s="173">
        <v>9</v>
      </c>
      <c r="U22" s="173">
        <v>9</v>
      </c>
      <c r="V22" s="173">
        <v>1</v>
      </c>
      <c r="W22" s="173">
        <v>7</v>
      </c>
      <c r="X22" s="173">
        <v>7</v>
      </c>
      <c r="Y22" s="173" t="s">
        <v>93</v>
      </c>
      <c r="Z22" s="173">
        <v>7</v>
      </c>
      <c r="AA22" s="173">
        <v>9</v>
      </c>
      <c r="AC22" s="78">
        <f t="shared" si="3"/>
        <v>5.5544210170349286</v>
      </c>
      <c r="AD22">
        <f t="shared" si="0"/>
        <v>4.624597854692411E-2</v>
      </c>
      <c r="AF22">
        <f t="shared" si="0"/>
        <v>4.624597854692411E-2</v>
      </c>
      <c r="AG22" s="171">
        <f t="shared" si="4"/>
        <v>5.1878157674215213E-2</v>
      </c>
      <c r="AH22" s="171">
        <f t="shared" si="5"/>
        <v>5.3920872061545201E-2</v>
      </c>
      <c r="AI22" s="171">
        <f t="shared" si="1"/>
        <v>7.537743681655136E-2</v>
      </c>
      <c r="AJ22" s="171">
        <f t="shared" si="2"/>
        <v>8.6785430041887199E-2</v>
      </c>
    </row>
    <row r="23" spans="2:36" ht="20">
      <c r="B23" s="76" t="s">
        <v>36</v>
      </c>
      <c r="C23" s="172">
        <v>7</v>
      </c>
      <c r="D23" s="172" t="s">
        <v>95</v>
      </c>
      <c r="E23" s="172">
        <v>9</v>
      </c>
      <c r="F23" s="172" t="s">
        <v>92</v>
      </c>
      <c r="G23" s="172" t="s">
        <v>93</v>
      </c>
      <c r="H23" s="172" t="s">
        <v>92</v>
      </c>
      <c r="I23" s="172" t="s">
        <v>93</v>
      </c>
      <c r="J23" s="172" t="s">
        <v>93</v>
      </c>
      <c r="K23" s="172">
        <v>9</v>
      </c>
      <c r="L23" s="172">
        <v>1</v>
      </c>
      <c r="M23" s="172" t="s">
        <v>93</v>
      </c>
      <c r="N23" s="172" t="s">
        <v>93</v>
      </c>
      <c r="O23" s="172" t="s">
        <v>93</v>
      </c>
      <c r="P23" s="172">
        <v>5</v>
      </c>
      <c r="Q23" s="172">
        <v>3</v>
      </c>
      <c r="R23" s="172">
        <v>7</v>
      </c>
      <c r="S23" s="172">
        <v>9</v>
      </c>
      <c r="T23" s="172">
        <v>9</v>
      </c>
      <c r="U23" s="172">
        <v>7</v>
      </c>
      <c r="V23" s="172" t="s">
        <v>92</v>
      </c>
      <c r="W23" s="172">
        <v>1</v>
      </c>
      <c r="X23" s="172">
        <v>1</v>
      </c>
      <c r="Y23" s="172" t="s">
        <v>93</v>
      </c>
      <c r="Z23" s="172">
        <v>3</v>
      </c>
      <c r="AA23" s="172">
        <v>7</v>
      </c>
      <c r="AB23" s="65"/>
      <c r="AC23" s="78">
        <f t="shared" si="3"/>
        <v>4.2873003359112989</v>
      </c>
      <c r="AD23" s="65">
        <f t="shared" si="0"/>
        <v>3.5695961604404185E-2</v>
      </c>
      <c r="AF23" s="65">
        <f t="shared" si="0"/>
        <v>3.5695961604404185E-2</v>
      </c>
      <c r="AG23" s="171">
        <f t="shared" si="4"/>
        <v>4.0043281224269422E-2</v>
      </c>
      <c r="AH23" s="171">
        <f t="shared" si="5"/>
        <v>4.1619994630061219E-2</v>
      </c>
      <c r="AI23" s="171">
        <f t="shared" si="1"/>
        <v>5.8181709523389046E-2</v>
      </c>
      <c r="AJ23" s="62">
        <f t="shared" si="2"/>
        <v>6.6987216530699972E-2</v>
      </c>
    </row>
    <row r="24" spans="2:36" ht="20">
      <c r="B24" s="75" t="s">
        <v>37</v>
      </c>
      <c r="C24" s="173">
        <v>7</v>
      </c>
      <c r="D24" s="173" t="s">
        <v>95</v>
      </c>
      <c r="E24" s="173">
        <v>9</v>
      </c>
      <c r="F24" s="173" t="s">
        <v>92</v>
      </c>
      <c r="G24" s="173" t="s">
        <v>93</v>
      </c>
      <c r="H24" s="173" t="s">
        <v>92</v>
      </c>
      <c r="I24" s="173" t="s">
        <v>93</v>
      </c>
      <c r="J24" s="173" t="s">
        <v>93</v>
      </c>
      <c r="K24" s="173">
        <v>9</v>
      </c>
      <c r="L24" s="173" t="s">
        <v>95</v>
      </c>
      <c r="M24" s="173" t="s">
        <v>93</v>
      </c>
      <c r="N24" s="173" t="s">
        <v>93</v>
      </c>
      <c r="O24" s="173" t="s">
        <v>93</v>
      </c>
      <c r="P24" s="173">
        <v>3</v>
      </c>
      <c r="Q24" s="173">
        <v>1</v>
      </c>
      <c r="R24" s="173">
        <v>7</v>
      </c>
      <c r="S24" s="173">
        <v>9</v>
      </c>
      <c r="T24" s="173">
        <v>9</v>
      </c>
      <c r="U24" s="173">
        <v>7</v>
      </c>
      <c r="V24" s="173" t="s">
        <v>92</v>
      </c>
      <c r="W24" s="173">
        <v>1</v>
      </c>
      <c r="X24" s="173">
        <v>1</v>
      </c>
      <c r="Y24" s="173" t="s">
        <v>93</v>
      </c>
      <c r="Z24" s="173">
        <v>1</v>
      </c>
      <c r="AA24" s="173">
        <v>7</v>
      </c>
      <c r="AC24" s="78">
        <f t="shared" si="3"/>
        <v>3.893542153589447</v>
      </c>
      <c r="AD24">
        <f t="shared" si="0"/>
        <v>3.2417540253828758E-2</v>
      </c>
      <c r="AF24">
        <f t="shared" si="0"/>
        <v>3.2417540253828758E-2</v>
      </c>
      <c r="AG24" s="171">
        <f t="shared" si="4"/>
        <v>3.6365589345069733E-2</v>
      </c>
      <c r="AH24" s="171">
        <f t="shared" si="5"/>
        <v>3.7797492787466441E-2</v>
      </c>
      <c r="AI24" s="171">
        <f t="shared" si="1"/>
        <v>5.2838131422640461E-2</v>
      </c>
      <c r="AJ24" s="171">
        <f t="shared" si="2"/>
        <v>6.083491495318006E-2</v>
      </c>
    </row>
    <row r="25" spans="2:36" ht="20">
      <c r="B25" s="76" t="s">
        <v>38</v>
      </c>
      <c r="C25" s="172">
        <v>9</v>
      </c>
      <c r="D25" s="172">
        <v>9</v>
      </c>
      <c r="E25" s="172">
        <v>9</v>
      </c>
      <c r="F25" s="172">
        <v>9</v>
      </c>
      <c r="G25" s="172">
        <v>5</v>
      </c>
      <c r="H25" s="172">
        <v>9</v>
      </c>
      <c r="I25" s="172">
        <v>5</v>
      </c>
      <c r="J25" s="172">
        <v>7</v>
      </c>
      <c r="K25" s="172">
        <v>9</v>
      </c>
      <c r="L25" s="172">
        <v>9</v>
      </c>
      <c r="M25" s="172">
        <v>5</v>
      </c>
      <c r="N25" s="172">
        <v>5</v>
      </c>
      <c r="O25" s="172" t="s">
        <v>95</v>
      </c>
      <c r="P25" s="172">
        <v>9</v>
      </c>
      <c r="Q25" s="172">
        <v>9</v>
      </c>
      <c r="R25" s="172">
        <v>9</v>
      </c>
      <c r="S25" s="172">
        <v>9</v>
      </c>
      <c r="T25" s="172">
        <v>9</v>
      </c>
      <c r="U25" s="172">
        <v>9</v>
      </c>
      <c r="V25" s="172">
        <v>9</v>
      </c>
      <c r="W25" s="172">
        <v>9</v>
      </c>
      <c r="X25" s="172">
        <v>9</v>
      </c>
      <c r="Y25" s="172">
        <v>1</v>
      </c>
      <c r="Z25" s="172">
        <v>9</v>
      </c>
      <c r="AA25" s="172">
        <v>9</v>
      </c>
      <c r="AB25" s="65"/>
      <c r="AC25" s="78">
        <f t="shared" si="3"/>
        <v>7.3686732866637978</v>
      </c>
      <c r="AD25" s="65">
        <f t="shared" si="0"/>
        <v>6.1351400207011686E-2</v>
      </c>
      <c r="AF25" s="65">
        <f t="shared" si="0"/>
        <v>6.1351400207011686E-2</v>
      </c>
      <c r="AG25" s="171">
        <f t="shared" si="4"/>
        <v>6.8823229899736327E-2</v>
      </c>
      <c r="AH25" s="171">
        <f t="shared" si="5"/>
        <v>7.1533160402310544E-2</v>
      </c>
      <c r="AI25" s="171">
        <f t="shared" si="1"/>
        <v>9.9998128226839358E-2</v>
      </c>
      <c r="AJ25" s="62">
        <f t="shared" si="2"/>
        <v>0.11513233837694566</v>
      </c>
    </row>
    <row r="26" spans="2:36" ht="20">
      <c r="B26" s="75" t="s">
        <v>39</v>
      </c>
      <c r="C26" s="173">
        <v>7</v>
      </c>
      <c r="D26" s="173" t="s">
        <v>94</v>
      </c>
      <c r="E26" s="173">
        <v>7</v>
      </c>
      <c r="F26" s="173" t="s">
        <v>92</v>
      </c>
      <c r="G26" s="173" t="s">
        <v>93</v>
      </c>
      <c r="H26" s="173" t="s">
        <v>92</v>
      </c>
      <c r="I26" s="173" t="s">
        <v>93</v>
      </c>
      <c r="J26" s="173" t="s">
        <v>93</v>
      </c>
      <c r="K26" s="173">
        <v>9</v>
      </c>
      <c r="L26" s="173" t="s">
        <v>94</v>
      </c>
      <c r="M26" s="173" t="s">
        <v>93</v>
      </c>
      <c r="N26" s="173" t="s">
        <v>93</v>
      </c>
      <c r="O26" s="173" t="s">
        <v>93</v>
      </c>
      <c r="P26" s="173">
        <v>1</v>
      </c>
      <c r="Q26" s="173">
        <v>1</v>
      </c>
      <c r="R26" s="173">
        <v>7</v>
      </c>
      <c r="S26" s="173">
        <v>9</v>
      </c>
      <c r="T26" s="173">
        <v>9</v>
      </c>
      <c r="U26" s="173">
        <v>7</v>
      </c>
      <c r="V26" s="173" t="s">
        <v>92</v>
      </c>
      <c r="W26" s="173" t="s">
        <v>95</v>
      </c>
      <c r="X26" s="173">
        <v>1</v>
      </c>
      <c r="Y26" s="173" t="s">
        <v>93</v>
      </c>
      <c r="Z26" s="173">
        <v>1</v>
      </c>
      <c r="AA26" s="173">
        <v>5</v>
      </c>
      <c r="AC26" s="78">
        <f t="shared" si="3"/>
        <v>3.7888505446511762</v>
      </c>
      <c r="AD26">
        <f>$AC26/$AC$28</f>
        <v>3.1545880383942487E-2</v>
      </c>
      <c r="AF26">
        <f>$AC26/$AC$28</f>
        <v>3.1545880383942487E-2</v>
      </c>
      <c r="AG26" s="171">
        <f t="shared" si="4"/>
        <v>3.538777225504184E-2</v>
      </c>
      <c r="AH26" s="171">
        <f t="shared" si="5"/>
        <v>3.6781173924678605E-2</v>
      </c>
      <c r="AI26" s="171">
        <f t="shared" si="1"/>
        <v>5.1417391958749371E-2</v>
      </c>
      <c r="AJ26" s="171">
        <f t="shared" si="2"/>
        <v>5.9199153768419333E-2</v>
      </c>
    </row>
    <row r="27" spans="2:36" ht="21" thickBot="1">
      <c r="B27" s="77" t="s">
        <v>40</v>
      </c>
      <c r="C27" s="172">
        <v>3</v>
      </c>
      <c r="D27" s="172" t="s">
        <v>92</v>
      </c>
      <c r="E27" s="172">
        <v>7</v>
      </c>
      <c r="F27" s="172" t="s">
        <v>93</v>
      </c>
      <c r="G27" s="172" t="s">
        <v>93</v>
      </c>
      <c r="H27" s="172" t="s">
        <v>93</v>
      </c>
      <c r="I27" s="172" t="s">
        <v>93</v>
      </c>
      <c r="J27" s="172" t="s">
        <v>93</v>
      </c>
      <c r="K27" s="172">
        <v>9</v>
      </c>
      <c r="L27" s="172" t="s">
        <v>92</v>
      </c>
      <c r="M27" s="172" t="s">
        <v>93</v>
      </c>
      <c r="N27" s="172" t="s">
        <v>93</v>
      </c>
      <c r="O27" s="172" t="s">
        <v>93</v>
      </c>
      <c r="P27" s="172" t="s">
        <v>94</v>
      </c>
      <c r="Q27" s="172" t="s">
        <v>94</v>
      </c>
      <c r="R27" s="172">
        <v>3</v>
      </c>
      <c r="S27" s="172">
        <v>9</v>
      </c>
      <c r="T27" s="172">
        <v>9</v>
      </c>
      <c r="U27" s="172">
        <v>3</v>
      </c>
      <c r="V27" s="172" t="s">
        <v>93</v>
      </c>
      <c r="W27" s="172" t="s">
        <v>92</v>
      </c>
      <c r="X27" s="172" t="s">
        <v>94</v>
      </c>
      <c r="Y27" s="172" t="s">
        <v>93</v>
      </c>
      <c r="Z27" s="172" t="s">
        <v>94</v>
      </c>
      <c r="AA27" s="172">
        <v>1</v>
      </c>
      <c r="AB27" s="65"/>
      <c r="AC27" s="78">
        <f>GEOMEAN(C27:AA27)</f>
        <v>4.3893343785080505</v>
      </c>
      <c r="AD27" s="65">
        <f t="shared" si="0"/>
        <v>3.6545494639533063E-2</v>
      </c>
      <c r="AF27" s="65">
        <f t="shared" si="0"/>
        <v>3.6545494639533063E-2</v>
      </c>
      <c r="AG27" s="171">
        <f t="shared" si="4"/>
        <v>4.0996276709080105E-2</v>
      </c>
      <c r="AH27" s="171">
        <f t="shared" si="5"/>
        <v>4.2610514531218925E-2</v>
      </c>
      <c r="AI27" s="171">
        <f t="shared" si="1"/>
        <v>5.9566383925164876E-2</v>
      </c>
      <c r="AJ27" s="62">
        <f t="shared" si="2"/>
        <v>6.8581454388887811E-2</v>
      </c>
    </row>
    <row r="28" spans="2:36">
      <c r="AC28" s="79">
        <f>SUM(AC3:AC27)</f>
        <v>120.10603281751428</v>
      </c>
      <c r="AD28" s="1">
        <f>$AC28/$AC$28</f>
        <v>1</v>
      </c>
    </row>
    <row r="29" spans="2:36">
      <c r="Y29" s="4"/>
    </row>
    <row r="30" spans="2:36" ht="20">
      <c r="B30" s="10" t="s">
        <v>89</v>
      </c>
      <c r="C30" s="11" t="s">
        <v>19</v>
      </c>
      <c r="D30" s="11" t="s">
        <v>20</v>
      </c>
      <c r="E30" s="11" t="s">
        <v>43</v>
      </c>
      <c r="F30" s="11" t="s">
        <v>44</v>
      </c>
      <c r="G30" s="11" t="s">
        <v>9</v>
      </c>
      <c r="H30" s="11" t="s">
        <v>42</v>
      </c>
      <c r="I30" s="11" t="s">
        <v>45</v>
      </c>
      <c r="J30" s="11" t="s">
        <v>46</v>
      </c>
      <c r="K30" s="11" t="s">
        <v>47</v>
      </c>
      <c r="L30" s="11" t="s">
        <v>48</v>
      </c>
      <c r="M30" s="11" t="s">
        <v>49</v>
      </c>
      <c r="N30" s="11" t="s">
        <v>50</v>
      </c>
      <c r="O30" s="11" t="s">
        <v>51</v>
      </c>
      <c r="P30" s="11" t="s">
        <v>52</v>
      </c>
      <c r="Q30" s="11" t="s">
        <v>41</v>
      </c>
      <c r="R30" s="11" t="s">
        <v>53</v>
      </c>
      <c r="S30" s="11" t="s">
        <v>54</v>
      </c>
      <c r="T30" s="11" t="s">
        <v>33</v>
      </c>
      <c r="U30" s="11" t="s">
        <v>55</v>
      </c>
      <c r="V30" s="11" t="s">
        <v>56</v>
      </c>
      <c r="W30" s="11" t="s">
        <v>36</v>
      </c>
      <c r="X30" s="11" t="s">
        <v>57</v>
      </c>
      <c r="Y30" s="11" t="s">
        <v>58</v>
      </c>
      <c r="Z30" s="11" t="s">
        <v>59</v>
      </c>
      <c r="AA30" s="12" t="s">
        <v>40</v>
      </c>
      <c r="AC30" s="82" t="s">
        <v>3</v>
      </c>
      <c r="AD30" s="26" t="s">
        <v>4</v>
      </c>
    </row>
    <row r="31" spans="2:36">
      <c r="B31" s="13" t="s">
        <v>19</v>
      </c>
      <c r="C31" s="174">
        <v>1</v>
      </c>
      <c r="D31" s="174">
        <v>1</v>
      </c>
      <c r="E31" s="174">
        <v>9</v>
      </c>
      <c r="F31" s="174">
        <v>9</v>
      </c>
      <c r="G31" s="14" t="s">
        <v>95</v>
      </c>
      <c r="H31" s="174">
        <v>5</v>
      </c>
      <c r="I31" s="14" t="s">
        <v>95</v>
      </c>
      <c r="J31" s="14" t="s">
        <v>95</v>
      </c>
      <c r="K31" s="174">
        <v>1</v>
      </c>
      <c r="L31" s="174">
        <v>9</v>
      </c>
      <c r="M31" s="14" t="s">
        <v>92</v>
      </c>
      <c r="N31" s="14" t="s">
        <v>93</v>
      </c>
      <c r="O31" s="14" t="s">
        <v>93</v>
      </c>
      <c r="P31" s="174">
        <v>9</v>
      </c>
      <c r="Q31" s="174">
        <v>9</v>
      </c>
      <c r="R31" s="14" t="s">
        <v>93</v>
      </c>
      <c r="S31" s="174">
        <v>9</v>
      </c>
      <c r="T31" s="174">
        <v>9</v>
      </c>
      <c r="U31" s="174">
        <v>9</v>
      </c>
      <c r="V31" s="174">
        <v>9</v>
      </c>
      <c r="W31" s="174">
        <v>5</v>
      </c>
      <c r="X31" s="174">
        <v>9</v>
      </c>
      <c r="Y31" s="14" t="s">
        <v>92</v>
      </c>
      <c r="Z31" s="14" t="s">
        <v>93</v>
      </c>
      <c r="AA31" s="175">
        <v>7</v>
      </c>
      <c r="AC31" s="80">
        <f>GEOMEAN(C31:AA31)</f>
        <v>5.4524469207799573</v>
      </c>
      <c r="AD31" s="1">
        <f>$AC31/$AC$56</f>
        <v>5.0925722086783809E-2</v>
      </c>
    </row>
    <row r="32" spans="2:36">
      <c r="B32" s="16" t="s">
        <v>20</v>
      </c>
      <c r="C32" s="176">
        <v>1</v>
      </c>
      <c r="D32" s="176">
        <v>1</v>
      </c>
      <c r="E32" s="176">
        <v>9</v>
      </c>
      <c r="F32" s="176">
        <v>9</v>
      </c>
      <c r="G32" s="17" t="s">
        <v>95</v>
      </c>
      <c r="H32" s="177">
        <v>7</v>
      </c>
      <c r="I32" s="19" t="s">
        <v>95</v>
      </c>
      <c r="J32" s="18" t="s">
        <v>95</v>
      </c>
      <c r="K32" s="176">
        <v>1</v>
      </c>
      <c r="L32" s="176">
        <v>9</v>
      </c>
      <c r="M32" s="18" t="s">
        <v>92</v>
      </c>
      <c r="N32" s="18" t="s">
        <v>93</v>
      </c>
      <c r="O32" s="18" t="s">
        <v>93</v>
      </c>
      <c r="P32" s="176">
        <v>9</v>
      </c>
      <c r="Q32" s="176">
        <v>9</v>
      </c>
      <c r="R32" s="18" t="s">
        <v>93</v>
      </c>
      <c r="S32" s="176">
        <v>9</v>
      </c>
      <c r="T32" s="176">
        <v>9</v>
      </c>
      <c r="U32" s="176">
        <v>9</v>
      </c>
      <c r="V32" s="176">
        <v>9</v>
      </c>
      <c r="W32" s="176">
        <v>7</v>
      </c>
      <c r="X32" s="176">
        <v>9</v>
      </c>
      <c r="Y32" s="17" t="s">
        <v>92</v>
      </c>
      <c r="Z32" s="17" t="s">
        <v>93</v>
      </c>
      <c r="AA32" s="178">
        <v>7</v>
      </c>
      <c r="AC32" s="80">
        <f t="shared" ref="AC32:AC55" si="6">GEOMEAN(C32:AA32)</f>
        <v>5.6866624607389555</v>
      </c>
      <c r="AD32" s="1">
        <f t="shared" ref="AD32:AD56" si="7">$AC32/$AC$56</f>
        <v>5.3113289553218077E-2</v>
      </c>
    </row>
    <row r="33" spans="2:30">
      <c r="B33" s="13" t="s">
        <v>43</v>
      </c>
      <c r="C33" s="14" t="s">
        <v>93</v>
      </c>
      <c r="D33" s="14" t="s">
        <v>93</v>
      </c>
      <c r="E33" s="174">
        <v>1</v>
      </c>
      <c r="F33" s="174">
        <v>5</v>
      </c>
      <c r="G33" s="14" t="s">
        <v>93</v>
      </c>
      <c r="H33" s="14" t="s">
        <v>92</v>
      </c>
      <c r="I33" s="14" t="s">
        <v>93</v>
      </c>
      <c r="J33" s="14" t="s">
        <v>93</v>
      </c>
      <c r="K33" s="14" t="s">
        <v>93</v>
      </c>
      <c r="L33" s="174">
        <v>3</v>
      </c>
      <c r="M33" s="14" t="s">
        <v>93</v>
      </c>
      <c r="N33" s="14" t="s">
        <v>93</v>
      </c>
      <c r="O33" s="14" t="s">
        <v>93</v>
      </c>
      <c r="P33" s="174">
        <v>5</v>
      </c>
      <c r="Q33" s="174">
        <v>1</v>
      </c>
      <c r="R33" s="14" t="s">
        <v>93</v>
      </c>
      <c r="S33" s="174">
        <v>3</v>
      </c>
      <c r="T33" s="174">
        <v>3</v>
      </c>
      <c r="U33" s="174">
        <v>5</v>
      </c>
      <c r="V33" s="174">
        <v>3</v>
      </c>
      <c r="W33" s="14" t="s">
        <v>92</v>
      </c>
      <c r="X33" s="174">
        <v>3</v>
      </c>
      <c r="Y33" s="14" t="s">
        <v>93</v>
      </c>
      <c r="Z33" s="14" t="s">
        <v>93</v>
      </c>
      <c r="AA33" s="15" t="s">
        <v>92</v>
      </c>
      <c r="AC33" s="80">
        <f t="shared" si="6"/>
        <v>2.8070595670935274</v>
      </c>
      <c r="AD33" s="1">
        <f t="shared" si="7"/>
        <v>2.6217868320743565E-2</v>
      </c>
    </row>
    <row r="34" spans="2:30">
      <c r="B34" s="16" t="s">
        <v>21</v>
      </c>
      <c r="C34" s="17" t="s">
        <v>93</v>
      </c>
      <c r="D34" s="18" t="s">
        <v>93</v>
      </c>
      <c r="E34" s="17" t="s">
        <v>94</v>
      </c>
      <c r="F34" s="176">
        <v>1</v>
      </c>
      <c r="G34" s="17" t="s">
        <v>93</v>
      </c>
      <c r="H34" s="19" t="s">
        <v>93</v>
      </c>
      <c r="I34" s="19" t="s">
        <v>93</v>
      </c>
      <c r="J34" s="18" t="s">
        <v>93</v>
      </c>
      <c r="K34" s="17" t="s">
        <v>93</v>
      </c>
      <c r="L34" s="17" t="s">
        <v>95</v>
      </c>
      <c r="M34" s="18" t="s">
        <v>93</v>
      </c>
      <c r="N34" s="18" t="s">
        <v>93</v>
      </c>
      <c r="O34" s="18" t="s">
        <v>93</v>
      </c>
      <c r="P34" s="176">
        <v>1</v>
      </c>
      <c r="Q34" s="18" t="s">
        <v>94</v>
      </c>
      <c r="R34" s="18" t="s">
        <v>93</v>
      </c>
      <c r="S34" s="17" t="s">
        <v>95</v>
      </c>
      <c r="T34" s="18" t="s">
        <v>95</v>
      </c>
      <c r="U34" s="176">
        <v>1</v>
      </c>
      <c r="V34" s="18" t="s">
        <v>95</v>
      </c>
      <c r="W34" s="18" t="s">
        <v>93</v>
      </c>
      <c r="X34" s="17" t="s">
        <v>95</v>
      </c>
      <c r="Y34" s="17" t="s">
        <v>93</v>
      </c>
      <c r="Z34" s="17" t="s">
        <v>93</v>
      </c>
      <c r="AA34" s="20" t="s">
        <v>92</v>
      </c>
      <c r="AC34" s="80">
        <f t="shared" si="6"/>
        <v>1</v>
      </c>
      <c r="AD34" s="1">
        <f t="shared" si="7"/>
        <v>9.3399757625699225E-3</v>
      </c>
    </row>
    <row r="35" spans="2:30">
      <c r="B35" s="13" t="s">
        <v>22</v>
      </c>
      <c r="C35" s="174">
        <v>5</v>
      </c>
      <c r="D35" s="174">
        <v>3</v>
      </c>
      <c r="E35" s="174">
        <v>9</v>
      </c>
      <c r="F35" s="174">
        <v>9</v>
      </c>
      <c r="G35" s="174">
        <v>1</v>
      </c>
      <c r="H35" s="174">
        <v>7</v>
      </c>
      <c r="I35" s="174">
        <v>1</v>
      </c>
      <c r="J35" s="174">
        <v>1</v>
      </c>
      <c r="K35" s="174">
        <v>3</v>
      </c>
      <c r="L35" s="174">
        <v>9</v>
      </c>
      <c r="M35" s="14" t="s">
        <v>92</v>
      </c>
      <c r="N35" s="14" t="s">
        <v>92</v>
      </c>
      <c r="O35" s="14" t="s">
        <v>92</v>
      </c>
      <c r="P35" s="174">
        <v>9</v>
      </c>
      <c r="Q35" s="174">
        <v>9</v>
      </c>
      <c r="R35" s="14" t="s">
        <v>92</v>
      </c>
      <c r="S35" s="174">
        <v>9</v>
      </c>
      <c r="T35" s="179">
        <v>9</v>
      </c>
      <c r="U35" s="179">
        <v>9</v>
      </c>
      <c r="V35" s="179">
        <v>9</v>
      </c>
      <c r="W35" s="174">
        <v>7</v>
      </c>
      <c r="X35" s="174">
        <v>9</v>
      </c>
      <c r="Y35" s="14" t="s">
        <v>92</v>
      </c>
      <c r="Z35" s="21" t="s">
        <v>92</v>
      </c>
      <c r="AA35" s="175">
        <v>9</v>
      </c>
      <c r="AC35" s="80">
        <f t="shared" si="6"/>
        <v>5.3508781707553732</v>
      </c>
      <c r="AD35" s="1">
        <f t="shared" si="7"/>
        <v>4.9977072423319668E-2</v>
      </c>
    </row>
    <row r="36" spans="2:30">
      <c r="B36" s="16" t="s">
        <v>42</v>
      </c>
      <c r="C36" s="17" t="s">
        <v>94</v>
      </c>
      <c r="D36" s="17" t="s">
        <v>94</v>
      </c>
      <c r="E36" s="176">
        <v>7</v>
      </c>
      <c r="F36" s="176">
        <v>9</v>
      </c>
      <c r="G36" s="17" t="s">
        <v>92</v>
      </c>
      <c r="H36" s="176">
        <v>1</v>
      </c>
      <c r="I36" s="18" t="s">
        <v>92</v>
      </c>
      <c r="J36" s="17" t="s">
        <v>92</v>
      </c>
      <c r="K36" s="17" t="s">
        <v>94</v>
      </c>
      <c r="L36" s="176">
        <v>9</v>
      </c>
      <c r="M36" s="17" t="s">
        <v>93</v>
      </c>
      <c r="N36" s="18" t="s">
        <v>93</v>
      </c>
      <c r="O36" s="17" t="s">
        <v>93</v>
      </c>
      <c r="P36" s="176">
        <v>9</v>
      </c>
      <c r="Q36" s="176">
        <v>7</v>
      </c>
      <c r="R36" s="18" t="s">
        <v>93</v>
      </c>
      <c r="S36" s="176">
        <v>9</v>
      </c>
      <c r="T36" s="176">
        <v>9</v>
      </c>
      <c r="U36" s="176">
        <v>9</v>
      </c>
      <c r="V36" s="176">
        <v>9</v>
      </c>
      <c r="W36" s="176">
        <v>1</v>
      </c>
      <c r="X36" s="176">
        <v>9</v>
      </c>
      <c r="Y36" s="17" t="s">
        <v>93</v>
      </c>
      <c r="Z36" s="17" t="s">
        <v>93</v>
      </c>
      <c r="AA36" s="178">
        <v>5</v>
      </c>
      <c r="AC36" s="80">
        <f t="shared" si="6"/>
        <v>5.9021217797033634</v>
      </c>
      <c r="AD36" s="1">
        <f t="shared" si="7"/>
        <v>5.5125674370165474E-2</v>
      </c>
    </row>
    <row r="37" spans="2:30">
      <c r="B37" s="13" t="s">
        <v>23</v>
      </c>
      <c r="C37" s="174">
        <v>5</v>
      </c>
      <c r="D37" s="174">
        <v>3</v>
      </c>
      <c r="E37" s="174">
        <v>9</v>
      </c>
      <c r="F37" s="174">
        <v>9</v>
      </c>
      <c r="G37" s="174">
        <v>1</v>
      </c>
      <c r="H37" s="174">
        <v>7</v>
      </c>
      <c r="I37" s="174">
        <v>1</v>
      </c>
      <c r="J37" s="174">
        <v>1</v>
      </c>
      <c r="K37" s="174">
        <v>3</v>
      </c>
      <c r="L37" s="174">
        <v>9</v>
      </c>
      <c r="M37" s="21" t="s">
        <v>92</v>
      </c>
      <c r="N37" s="14" t="s">
        <v>92</v>
      </c>
      <c r="O37" s="21" t="s">
        <v>92</v>
      </c>
      <c r="P37" s="174">
        <v>9</v>
      </c>
      <c r="Q37" s="174">
        <v>9</v>
      </c>
      <c r="R37" s="14" t="s">
        <v>92</v>
      </c>
      <c r="S37" s="174">
        <v>9</v>
      </c>
      <c r="T37" s="174">
        <v>9</v>
      </c>
      <c r="U37" s="174">
        <v>9</v>
      </c>
      <c r="V37" s="174">
        <v>9</v>
      </c>
      <c r="W37" s="174">
        <v>7</v>
      </c>
      <c r="X37" s="174">
        <v>9</v>
      </c>
      <c r="Y37" s="21" t="s">
        <v>92</v>
      </c>
      <c r="Z37" s="21" t="s">
        <v>92</v>
      </c>
      <c r="AA37" s="175">
        <v>9</v>
      </c>
      <c r="AC37" s="80">
        <f t="shared" si="6"/>
        <v>5.3508781707553732</v>
      </c>
      <c r="AD37" s="1">
        <f t="shared" si="7"/>
        <v>4.9977072423319668E-2</v>
      </c>
    </row>
    <row r="38" spans="2:30">
      <c r="B38" s="16" t="s">
        <v>24</v>
      </c>
      <c r="C38" s="176">
        <v>5</v>
      </c>
      <c r="D38" s="176">
        <v>3</v>
      </c>
      <c r="E38" s="176">
        <v>9</v>
      </c>
      <c r="F38" s="176">
        <v>9</v>
      </c>
      <c r="G38" s="176">
        <v>1</v>
      </c>
      <c r="H38" s="177">
        <v>7</v>
      </c>
      <c r="I38" s="177">
        <v>1</v>
      </c>
      <c r="J38" s="176">
        <v>1</v>
      </c>
      <c r="K38" s="176">
        <v>3</v>
      </c>
      <c r="L38" s="176">
        <v>9</v>
      </c>
      <c r="M38" s="18" t="s">
        <v>92</v>
      </c>
      <c r="N38" s="18" t="s">
        <v>92</v>
      </c>
      <c r="O38" s="18" t="s">
        <v>92</v>
      </c>
      <c r="P38" s="176">
        <v>9</v>
      </c>
      <c r="Q38" s="176">
        <v>9</v>
      </c>
      <c r="R38" s="18" t="s">
        <v>92</v>
      </c>
      <c r="S38" s="176">
        <v>9</v>
      </c>
      <c r="T38" s="176">
        <v>9</v>
      </c>
      <c r="U38" s="176">
        <v>9</v>
      </c>
      <c r="V38" s="176">
        <v>9</v>
      </c>
      <c r="W38" s="176">
        <v>7</v>
      </c>
      <c r="X38" s="176">
        <v>9</v>
      </c>
      <c r="Y38" s="17" t="s">
        <v>92</v>
      </c>
      <c r="Z38" s="17" t="s">
        <v>92</v>
      </c>
      <c r="AA38" s="178">
        <v>9</v>
      </c>
      <c r="AC38" s="80">
        <f t="shared" si="6"/>
        <v>5.3508781707553732</v>
      </c>
      <c r="AD38" s="1">
        <f t="shared" si="7"/>
        <v>4.9977072423319668E-2</v>
      </c>
    </row>
    <row r="39" spans="2:30">
      <c r="B39" s="13" t="s">
        <v>25</v>
      </c>
      <c r="C39" s="174">
        <v>1</v>
      </c>
      <c r="D39" s="174">
        <v>1</v>
      </c>
      <c r="E39" s="174">
        <v>9</v>
      </c>
      <c r="F39" s="174">
        <v>9</v>
      </c>
      <c r="G39" s="14" t="s">
        <v>95</v>
      </c>
      <c r="H39" s="174">
        <v>7</v>
      </c>
      <c r="I39" s="14" t="s">
        <v>95</v>
      </c>
      <c r="J39" s="14" t="s">
        <v>95</v>
      </c>
      <c r="K39" s="174">
        <v>1</v>
      </c>
      <c r="L39" s="174">
        <v>9</v>
      </c>
      <c r="M39" s="14" t="s">
        <v>92</v>
      </c>
      <c r="N39" s="14" t="s">
        <v>93</v>
      </c>
      <c r="O39" s="14" t="s">
        <v>93</v>
      </c>
      <c r="P39" s="174">
        <v>9</v>
      </c>
      <c r="Q39" s="174">
        <v>9</v>
      </c>
      <c r="R39" s="14" t="s">
        <v>93</v>
      </c>
      <c r="S39" s="174">
        <v>9</v>
      </c>
      <c r="T39" s="174">
        <v>9</v>
      </c>
      <c r="U39" s="174">
        <v>9</v>
      </c>
      <c r="V39" s="174">
        <v>9</v>
      </c>
      <c r="W39" s="174">
        <v>7</v>
      </c>
      <c r="X39" s="174">
        <v>9</v>
      </c>
      <c r="Y39" s="14" t="s">
        <v>92</v>
      </c>
      <c r="Z39" s="14" t="s">
        <v>93</v>
      </c>
      <c r="AA39" s="175">
        <v>7</v>
      </c>
      <c r="AC39" s="80">
        <f t="shared" si="6"/>
        <v>5.6866624607389555</v>
      </c>
      <c r="AD39" s="1">
        <f t="shared" si="7"/>
        <v>5.3113289553218077E-2</v>
      </c>
    </row>
    <row r="40" spans="2:30">
      <c r="B40" s="16" t="s">
        <v>26</v>
      </c>
      <c r="C40" s="17" t="s">
        <v>93</v>
      </c>
      <c r="D40" s="18" t="s">
        <v>93</v>
      </c>
      <c r="E40" s="17" t="s">
        <v>95</v>
      </c>
      <c r="F40" s="176">
        <v>3</v>
      </c>
      <c r="G40" s="18" t="s">
        <v>93</v>
      </c>
      <c r="H40" s="18" t="s">
        <v>93</v>
      </c>
      <c r="I40" s="18" t="s">
        <v>93</v>
      </c>
      <c r="J40" s="18" t="s">
        <v>93</v>
      </c>
      <c r="K40" s="17" t="s">
        <v>93</v>
      </c>
      <c r="L40" s="176">
        <v>1</v>
      </c>
      <c r="M40" s="18" t="s">
        <v>93</v>
      </c>
      <c r="N40" s="18" t="s">
        <v>93</v>
      </c>
      <c r="O40" s="18" t="s">
        <v>93</v>
      </c>
      <c r="P40" s="176">
        <v>3</v>
      </c>
      <c r="Q40" s="18" t="s">
        <v>95</v>
      </c>
      <c r="R40" s="18" t="s">
        <v>93</v>
      </c>
      <c r="S40" s="176">
        <v>1</v>
      </c>
      <c r="T40" s="177">
        <v>1</v>
      </c>
      <c r="U40" s="177">
        <v>3</v>
      </c>
      <c r="V40" s="177">
        <v>1</v>
      </c>
      <c r="W40" s="18" t="s">
        <v>93</v>
      </c>
      <c r="X40" s="176">
        <v>1</v>
      </c>
      <c r="Y40" s="18" t="s">
        <v>93</v>
      </c>
      <c r="Z40" s="17" t="s">
        <v>93</v>
      </c>
      <c r="AA40" s="20" t="s">
        <v>92</v>
      </c>
      <c r="AC40" s="80">
        <f t="shared" si="6"/>
        <v>1.5098036484771049</v>
      </c>
      <c r="AD40" s="1">
        <f t="shared" si="7"/>
        <v>1.4101529483015799E-2</v>
      </c>
    </row>
    <row r="41" spans="2:30">
      <c r="B41" s="13" t="s">
        <v>27</v>
      </c>
      <c r="C41" s="174">
        <v>7</v>
      </c>
      <c r="D41" s="174">
        <v>7</v>
      </c>
      <c r="E41" s="174">
        <v>9</v>
      </c>
      <c r="F41" s="174">
        <v>9</v>
      </c>
      <c r="G41" s="174">
        <v>7</v>
      </c>
      <c r="H41" s="179">
        <v>9</v>
      </c>
      <c r="I41" s="179">
        <v>7</v>
      </c>
      <c r="J41" s="174">
        <v>7</v>
      </c>
      <c r="K41" s="174">
        <v>7</v>
      </c>
      <c r="L41" s="174">
        <v>9</v>
      </c>
      <c r="M41" s="174">
        <v>1</v>
      </c>
      <c r="N41" s="14" t="s">
        <v>95</v>
      </c>
      <c r="O41" s="14" t="s">
        <v>95</v>
      </c>
      <c r="P41" s="174">
        <v>9</v>
      </c>
      <c r="Q41" s="174">
        <v>9</v>
      </c>
      <c r="R41" s="14" t="s">
        <v>95</v>
      </c>
      <c r="S41" s="174">
        <v>9</v>
      </c>
      <c r="T41" s="174">
        <v>9</v>
      </c>
      <c r="U41" s="174">
        <v>9</v>
      </c>
      <c r="V41" s="174">
        <v>9</v>
      </c>
      <c r="W41" s="174">
        <v>9</v>
      </c>
      <c r="X41" s="174">
        <v>9</v>
      </c>
      <c r="Y41" s="174">
        <v>1</v>
      </c>
      <c r="Z41" s="21" t="s">
        <v>95</v>
      </c>
      <c r="AA41" s="175">
        <v>9</v>
      </c>
      <c r="AC41" s="80">
        <f t="shared" si="6"/>
        <v>6.794822814608013</v>
      </c>
      <c r="AD41" s="1">
        <f t="shared" si="7"/>
        <v>6.3463480399395991E-2</v>
      </c>
    </row>
    <row r="42" spans="2:30">
      <c r="B42" s="16" t="s">
        <v>28</v>
      </c>
      <c r="C42" s="176">
        <v>9</v>
      </c>
      <c r="D42" s="176">
        <v>9</v>
      </c>
      <c r="E42" s="176">
        <v>9</v>
      </c>
      <c r="F42" s="176">
        <v>9</v>
      </c>
      <c r="G42" s="176">
        <v>7</v>
      </c>
      <c r="H42" s="176">
        <v>9</v>
      </c>
      <c r="I42" s="176">
        <v>7</v>
      </c>
      <c r="J42" s="176">
        <v>7</v>
      </c>
      <c r="K42" s="176">
        <v>9</v>
      </c>
      <c r="L42" s="176">
        <v>9</v>
      </c>
      <c r="M42" s="176">
        <v>3</v>
      </c>
      <c r="N42" s="176">
        <v>1</v>
      </c>
      <c r="O42" s="176">
        <v>1</v>
      </c>
      <c r="P42" s="176">
        <v>9</v>
      </c>
      <c r="Q42" s="176">
        <v>9</v>
      </c>
      <c r="R42" s="176">
        <v>1</v>
      </c>
      <c r="S42" s="176">
        <v>9</v>
      </c>
      <c r="T42" s="176">
        <v>9</v>
      </c>
      <c r="U42" s="176">
        <v>9</v>
      </c>
      <c r="V42" s="176">
        <v>9</v>
      </c>
      <c r="W42" s="176">
        <v>9</v>
      </c>
      <c r="X42" s="176">
        <v>9</v>
      </c>
      <c r="Y42" s="176">
        <v>3</v>
      </c>
      <c r="Z42" s="176">
        <v>1</v>
      </c>
      <c r="AA42" s="178">
        <v>9</v>
      </c>
      <c r="AC42" s="80">
        <f t="shared" si="6"/>
        <v>5.6272559781879332</v>
      </c>
      <c r="AD42" s="1">
        <f t="shared" si="7"/>
        <v>5.2558434446051995E-2</v>
      </c>
    </row>
    <row r="43" spans="2:30">
      <c r="B43" s="13" t="s">
        <v>29</v>
      </c>
      <c r="C43" s="174">
        <v>9</v>
      </c>
      <c r="D43" s="174">
        <v>9</v>
      </c>
      <c r="E43" s="174">
        <v>9</v>
      </c>
      <c r="F43" s="174">
        <v>9</v>
      </c>
      <c r="G43" s="174">
        <v>7</v>
      </c>
      <c r="H43" s="179">
        <v>9</v>
      </c>
      <c r="I43" s="179">
        <v>7</v>
      </c>
      <c r="J43" s="174">
        <v>7</v>
      </c>
      <c r="K43" s="174">
        <v>9</v>
      </c>
      <c r="L43" s="174">
        <v>9</v>
      </c>
      <c r="M43" s="174">
        <v>3</v>
      </c>
      <c r="N43" s="174">
        <v>1</v>
      </c>
      <c r="O43" s="174">
        <v>1</v>
      </c>
      <c r="P43" s="174">
        <v>9</v>
      </c>
      <c r="Q43" s="174">
        <v>9</v>
      </c>
      <c r="R43" s="174">
        <v>1</v>
      </c>
      <c r="S43" s="174">
        <v>9</v>
      </c>
      <c r="T43" s="174">
        <v>9</v>
      </c>
      <c r="U43" s="174">
        <v>9</v>
      </c>
      <c r="V43" s="174">
        <v>9</v>
      </c>
      <c r="W43" s="174">
        <v>9</v>
      </c>
      <c r="X43" s="174">
        <v>9</v>
      </c>
      <c r="Y43" s="174">
        <v>3</v>
      </c>
      <c r="Z43" s="174">
        <v>1</v>
      </c>
      <c r="AA43" s="175">
        <v>9</v>
      </c>
      <c r="AC43" s="80">
        <f t="shared" si="6"/>
        <v>5.6272559781879332</v>
      </c>
      <c r="AD43" s="1">
        <f t="shared" si="7"/>
        <v>5.2558434446051995E-2</v>
      </c>
    </row>
    <row r="44" spans="2:30">
      <c r="B44" s="16" t="s">
        <v>30</v>
      </c>
      <c r="C44" s="18" t="s">
        <v>93</v>
      </c>
      <c r="D44" s="18" t="s">
        <v>93</v>
      </c>
      <c r="E44" s="18" t="s">
        <v>94</v>
      </c>
      <c r="F44" s="176">
        <v>1</v>
      </c>
      <c r="G44" s="18" t="s">
        <v>93</v>
      </c>
      <c r="H44" s="18" t="s">
        <v>93</v>
      </c>
      <c r="I44" s="18" t="s">
        <v>93</v>
      </c>
      <c r="J44" s="18" t="s">
        <v>93</v>
      </c>
      <c r="K44" s="18" t="s">
        <v>93</v>
      </c>
      <c r="L44" s="18" t="s">
        <v>95</v>
      </c>
      <c r="M44" s="18" t="s">
        <v>93</v>
      </c>
      <c r="N44" s="18" t="s">
        <v>93</v>
      </c>
      <c r="O44" s="18" t="s">
        <v>93</v>
      </c>
      <c r="P44" s="176">
        <v>1</v>
      </c>
      <c r="Q44" s="18" t="s">
        <v>94</v>
      </c>
      <c r="R44" s="18" t="s">
        <v>93</v>
      </c>
      <c r="S44" s="18" t="s">
        <v>95</v>
      </c>
      <c r="T44" s="18" t="s">
        <v>95</v>
      </c>
      <c r="U44" s="176">
        <v>1</v>
      </c>
      <c r="V44" s="18" t="s">
        <v>95</v>
      </c>
      <c r="W44" s="18" t="s">
        <v>93</v>
      </c>
      <c r="X44" s="18" t="s">
        <v>95</v>
      </c>
      <c r="Y44" s="18" t="s">
        <v>93</v>
      </c>
      <c r="Z44" s="18" t="s">
        <v>93</v>
      </c>
      <c r="AA44" s="20" t="s">
        <v>92</v>
      </c>
      <c r="AC44" s="80">
        <f t="shared" si="6"/>
        <v>1</v>
      </c>
      <c r="AD44" s="1">
        <f t="shared" si="7"/>
        <v>9.3399757625699225E-3</v>
      </c>
    </row>
    <row r="45" spans="2:30">
      <c r="B45" s="13" t="s">
        <v>41</v>
      </c>
      <c r="C45" s="21" t="s">
        <v>93</v>
      </c>
      <c r="D45" s="21" t="s">
        <v>93</v>
      </c>
      <c r="E45" s="174">
        <v>1</v>
      </c>
      <c r="F45" s="174">
        <v>5</v>
      </c>
      <c r="G45" s="21" t="s">
        <v>93</v>
      </c>
      <c r="H45" s="14" t="s">
        <v>92</v>
      </c>
      <c r="I45" s="14" t="s">
        <v>93</v>
      </c>
      <c r="J45" s="21" t="s">
        <v>93</v>
      </c>
      <c r="K45" s="21" t="s">
        <v>93</v>
      </c>
      <c r="L45" s="174">
        <v>3</v>
      </c>
      <c r="M45" s="21" t="s">
        <v>93</v>
      </c>
      <c r="N45" s="14" t="s">
        <v>93</v>
      </c>
      <c r="O45" s="21" t="s">
        <v>93</v>
      </c>
      <c r="P45" s="174">
        <v>5</v>
      </c>
      <c r="Q45" s="174">
        <v>1</v>
      </c>
      <c r="R45" s="14" t="s">
        <v>93</v>
      </c>
      <c r="S45" s="174">
        <v>3</v>
      </c>
      <c r="T45" s="174">
        <v>3</v>
      </c>
      <c r="U45" s="174">
        <v>5</v>
      </c>
      <c r="V45" s="174">
        <v>3</v>
      </c>
      <c r="W45" s="14" t="s">
        <v>92</v>
      </c>
      <c r="X45" s="174">
        <v>3</v>
      </c>
      <c r="Y45" s="21" t="s">
        <v>93</v>
      </c>
      <c r="Z45" s="21" t="s">
        <v>93</v>
      </c>
      <c r="AA45" s="15" t="s">
        <v>92</v>
      </c>
      <c r="AC45" s="80">
        <f t="shared" si="6"/>
        <v>2.8070595670935274</v>
      </c>
      <c r="AD45" s="1">
        <f t="shared" si="7"/>
        <v>2.6217868320743565E-2</v>
      </c>
    </row>
    <row r="46" spans="2:30">
      <c r="B46" s="16" t="s">
        <v>31</v>
      </c>
      <c r="C46" s="176">
        <v>9</v>
      </c>
      <c r="D46" s="176">
        <v>9</v>
      </c>
      <c r="E46" s="176">
        <v>9</v>
      </c>
      <c r="F46" s="176">
        <v>9</v>
      </c>
      <c r="G46" s="176">
        <v>7</v>
      </c>
      <c r="H46" s="176">
        <v>9</v>
      </c>
      <c r="I46" s="176">
        <v>7</v>
      </c>
      <c r="J46" s="176">
        <v>7</v>
      </c>
      <c r="K46" s="176">
        <v>9</v>
      </c>
      <c r="L46" s="176">
        <v>9</v>
      </c>
      <c r="M46" s="176">
        <v>3</v>
      </c>
      <c r="N46" s="176">
        <v>1</v>
      </c>
      <c r="O46" s="176">
        <v>1</v>
      </c>
      <c r="P46" s="176">
        <v>9</v>
      </c>
      <c r="Q46" s="176">
        <v>9</v>
      </c>
      <c r="R46" s="176">
        <v>1</v>
      </c>
      <c r="S46" s="176">
        <v>9</v>
      </c>
      <c r="T46" s="176">
        <v>9</v>
      </c>
      <c r="U46" s="176">
        <v>9</v>
      </c>
      <c r="V46" s="176">
        <v>9</v>
      </c>
      <c r="W46" s="176">
        <v>9</v>
      </c>
      <c r="X46" s="176">
        <v>9</v>
      </c>
      <c r="Y46" s="176">
        <v>3</v>
      </c>
      <c r="Z46" s="176">
        <v>1</v>
      </c>
      <c r="AA46" s="178">
        <v>9</v>
      </c>
      <c r="AC46" s="80">
        <f t="shared" si="6"/>
        <v>5.6272559781879332</v>
      </c>
      <c r="AD46" s="1">
        <f t="shared" si="7"/>
        <v>5.2558434446051995E-2</v>
      </c>
    </row>
    <row r="47" spans="2:30">
      <c r="B47" s="13" t="s">
        <v>32</v>
      </c>
      <c r="C47" s="174">
        <v>5</v>
      </c>
      <c r="D47" s="174">
        <v>3</v>
      </c>
      <c r="E47" s="174">
        <v>9</v>
      </c>
      <c r="F47" s="174">
        <v>9</v>
      </c>
      <c r="G47" s="174">
        <v>1</v>
      </c>
      <c r="H47" s="174">
        <v>7</v>
      </c>
      <c r="I47" s="174">
        <v>1</v>
      </c>
      <c r="J47" s="174">
        <v>1</v>
      </c>
      <c r="K47" s="174">
        <v>3</v>
      </c>
      <c r="L47" s="174">
        <v>9</v>
      </c>
      <c r="M47" s="14" t="s">
        <v>92</v>
      </c>
      <c r="N47" s="14" t="s">
        <v>92</v>
      </c>
      <c r="O47" s="14" t="s">
        <v>92</v>
      </c>
      <c r="P47" s="174">
        <v>9</v>
      </c>
      <c r="Q47" s="174">
        <v>9</v>
      </c>
      <c r="R47" s="14" t="s">
        <v>92</v>
      </c>
      <c r="S47" s="174">
        <v>9</v>
      </c>
      <c r="T47" s="179">
        <v>9</v>
      </c>
      <c r="U47" s="179">
        <v>9</v>
      </c>
      <c r="V47" s="179">
        <v>9</v>
      </c>
      <c r="W47" s="174">
        <v>7</v>
      </c>
      <c r="X47" s="174">
        <v>9</v>
      </c>
      <c r="Y47" s="14" t="s">
        <v>92</v>
      </c>
      <c r="Z47" s="21" t="s">
        <v>92</v>
      </c>
      <c r="AA47" s="175">
        <v>9</v>
      </c>
      <c r="AC47" s="80">
        <f t="shared" si="6"/>
        <v>5.3508781707553732</v>
      </c>
      <c r="AD47" s="1">
        <f t="shared" si="7"/>
        <v>4.9977072423319668E-2</v>
      </c>
    </row>
    <row r="48" spans="2:30">
      <c r="B48" s="16" t="s">
        <v>33</v>
      </c>
      <c r="C48" s="17" t="s">
        <v>93</v>
      </c>
      <c r="D48" s="18" t="s">
        <v>93</v>
      </c>
      <c r="E48" s="17" t="s">
        <v>95</v>
      </c>
      <c r="F48" s="176">
        <v>3</v>
      </c>
      <c r="G48" s="17" t="s">
        <v>93</v>
      </c>
      <c r="H48" s="19" t="s">
        <v>93</v>
      </c>
      <c r="I48" s="19" t="s">
        <v>93</v>
      </c>
      <c r="J48" s="18" t="s">
        <v>93</v>
      </c>
      <c r="K48" s="17" t="s">
        <v>93</v>
      </c>
      <c r="L48" s="176">
        <v>1</v>
      </c>
      <c r="M48" s="18" t="s">
        <v>93</v>
      </c>
      <c r="N48" s="18" t="s">
        <v>93</v>
      </c>
      <c r="O48" s="18" t="s">
        <v>93</v>
      </c>
      <c r="P48" s="176">
        <v>3</v>
      </c>
      <c r="Q48" s="18" t="s">
        <v>95</v>
      </c>
      <c r="R48" s="18" t="s">
        <v>93</v>
      </c>
      <c r="S48" s="176">
        <v>1</v>
      </c>
      <c r="T48" s="176">
        <v>1</v>
      </c>
      <c r="U48" s="176">
        <v>3</v>
      </c>
      <c r="V48" s="176">
        <v>1</v>
      </c>
      <c r="W48" s="18" t="s">
        <v>93</v>
      </c>
      <c r="X48" s="176">
        <v>1</v>
      </c>
      <c r="Y48" s="17" t="s">
        <v>93</v>
      </c>
      <c r="Z48" s="17" t="s">
        <v>93</v>
      </c>
      <c r="AA48" s="20" t="s">
        <v>92</v>
      </c>
      <c r="AC48" s="80">
        <f t="shared" si="6"/>
        <v>1.5098036484771049</v>
      </c>
      <c r="AD48" s="1">
        <f t="shared" si="7"/>
        <v>1.4101529483015799E-2</v>
      </c>
    </row>
    <row r="49" spans="2:30">
      <c r="B49" s="13" t="s">
        <v>34</v>
      </c>
      <c r="C49" s="21" t="s">
        <v>93</v>
      </c>
      <c r="D49" s="14" t="s">
        <v>93</v>
      </c>
      <c r="E49" s="21" t="s">
        <v>94</v>
      </c>
      <c r="F49" s="174">
        <v>1</v>
      </c>
      <c r="G49" s="21" t="s">
        <v>93</v>
      </c>
      <c r="H49" s="22" t="s">
        <v>93</v>
      </c>
      <c r="I49" s="22" t="s">
        <v>93</v>
      </c>
      <c r="J49" s="14" t="s">
        <v>93</v>
      </c>
      <c r="K49" s="21" t="s">
        <v>93</v>
      </c>
      <c r="L49" s="21" t="s">
        <v>95</v>
      </c>
      <c r="M49" s="14" t="s">
        <v>93</v>
      </c>
      <c r="N49" s="14" t="s">
        <v>93</v>
      </c>
      <c r="O49" s="14" t="s">
        <v>93</v>
      </c>
      <c r="P49" s="174">
        <v>1</v>
      </c>
      <c r="Q49" s="14" t="s">
        <v>94</v>
      </c>
      <c r="R49" s="14" t="s">
        <v>93</v>
      </c>
      <c r="S49" s="21" t="s">
        <v>95</v>
      </c>
      <c r="T49" s="14" t="s">
        <v>95</v>
      </c>
      <c r="U49" s="174">
        <v>1</v>
      </c>
      <c r="V49" s="14" t="s">
        <v>95</v>
      </c>
      <c r="W49" s="14" t="s">
        <v>93</v>
      </c>
      <c r="X49" s="21" t="s">
        <v>95</v>
      </c>
      <c r="Y49" s="21" t="s">
        <v>93</v>
      </c>
      <c r="Z49" s="21" t="s">
        <v>93</v>
      </c>
      <c r="AA49" s="15" t="s">
        <v>92</v>
      </c>
      <c r="AC49" s="80">
        <f t="shared" si="6"/>
        <v>1</v>
      </c>
      <c r="AD49" s="1">
        <f t="shared" si="7"/>
        <v>9.3399757625699225E-3</v>
      </c>
    </row>
    <row r="50" spans="2:30">
      <c r="B50" s="16" t="s">
        <v>35</v>
      </c>
      <c r="C50" s="17" t="s">
        <v>93</v>
      </c>
      <c r="D50" s="18" t="s">
        <v>93</v>
      </c>
      <c r="E50" s="17" t="s">
        <v>95</v>
      </c>
      <c r="F50" s="176">
        <v>3</v>
      </c>
      <c r="G50" s="17" t="s">
        <v>93</v>
      </c>
      <c r="H50" s="19" t="s">
        <v>93</v>
      </c>
      <c r="I50" s="19" t="s">
        <v>93</v>
      </c>
      <c r="J50" s="18" t="s">
        <v>93</v>
      </c>
      <c r="K50" s="17" t="s">
        <v>93</v>
      </c>
      <c r="L50" s="176">
        <v>1</v>
      </c>
      <c r="M50" s="18" t="s">
        <v>93</v>
      </c>
      <c r="N50" s="18" t="s">
        <v>93</v>
      </c>
      <c r="O50" s="18" t="s">
        <v>93</v>
      </c>
      <c r="P50" s="176">
        <v>3</v>
      </c>
      <c r="Q50" s="18" t="s">
        <v>95</v>
      </c>
      <c r="R50" s="18" t="s">
        <v>93</v>
      </c>
      <c r="S50" s="176">
        <v>1</v>
      </c>
      <c r="T50" s="176">
        <v>1</v>
      </c>
      <c r="U50" s="176">
        <v>3</v>
      </c>
      <c r="V50" s="176">
        <v>1</v>
      </c>
      <c r="W50" s="18" t="s">
        <v>93</v>
      </c>
      <c r="X50" s="176">
        <v>1</v>
      </c>
      <c r="Y50" s="17" t="s">
        <v>93</v>
      </c>
      <c r="Z50" s="17" t="s">
        <v>93</v>
      </c>
      <c r="AA50" s="20" t="s">
        <v>92</v>
      </c>
      <c r="AC50" s="80">
        <f t="shared" si="6"/>
        <v>1.5098036484771049</v>
      </c>
      <c r="AD50" s="1">
        <f t="shared" si="7"/>
        <v>1.4101529483015799E-2</v>
      </c>
    </row>
    <row r="51" spans="2:30">
      <c r="B51" s="13" t="s">
        <v>36</v>
      </c>
      <c r="C51" s="21" t="s">
        <v>94</v>
      </c>
      <c r="D51" s="21" t="s">
        <v>94</v>
      </c>
      <c r="E51" s="174">
        <v>7</v>
      </c>
      <c r="F51" s="174">
        <v>9</v>
      </c>
      <c r="G51" s="21" t="s">
        <v>92</v>
      </c>
      <c r="H51" s="174">
        <v>1</v>
      </c>
      <c r="I51" s="14" t="s">
        <v>92</v>
      </c>
      <c r="J51" s="21" t="s">
        <v>92</v>
      </c>
      <c r="K51" s="21" t="s">
        <v>94</v>
      </c>
      <c r="L51" s="174">
        <v>9</v>
      </c>
      <c r="M51" s="21" t="s">
        <v>93</v>
      </c>
      <c r="N51" s="14" t="s">
        <v>93</v>
      </c>
      <c r="O51" s="21" t="s">
        <v>93</v>
      </c>
      <c r="P51" s="174">
        <v>9</v>
      </c>
      <c r="Q51" s="174">
        <v>7</v>
      </c>
      <c r="R51" s="14" t="s">
        <v>93</v>
      </c>
      <c r="S51" s="174">
        <v>9</v>
      </c>
      <c r="T51" s="174">
        <v>9</v>
      </c>
      <c r="U51" s="174">
        <v>9</v>
      </c>
      <c r="V51" s="174">
        <v>9</v>
      </c>
      <c r="W51" s="174">
        <v>1</v>
      </c>
      <c r="X51" s="174">
        <v>9</v>
      </c>
      <c r="Y51" s="21" t="s">
        <v>93</v>
      </c>
      <c r="Z51" s="21" t="s">
        <v>93</v>
      </c>
      <c r="AA51" s="175">
        <v>5</v>
      </c>
      <c r="AC51" s="80">
        <f t="shared" si="6"/>
        <v>5.9021217797033634</v>
      </c>
      <c r="AD51" s="1">
        <f t="shared" si="7"/>
        <v>5.5125674370165474E-2</v>
      </c>
    </row>
    <row r="52" spans="2:30">
      <c r="B52" s="16" t="s">
        <v>37</v>
      </c>
      <c r="C52" s="17" t="s">
        <v>93</v>
      </c>
      <c r="D52" s="18" t="s">
        <v>93</v>
      </c>
      <c r="E52" s="17" t="s">
        <v>95</v>
      </c>
      <c r="F52" s="176">
        <v>3</v>
      </c>
      <c r="G52" s="18" t="s">
        <v>93</v>
      </c>
      <c r="H52" s="18" t="s">
        <v>93</v>
      </c>
      <c r="I52" s="18" t="s">
        <v>93</v>
      </c>
      <c r="J52" s="18" t="s">
        <v>93</v>
      </c>
      <c r="K52" s="17" t="s">
        <v>93</v>
      </c>
      <c r="L52" s="176">
        <v>1</v>
      </c>
      <c r="M52" s="18" t="s">
        <v>93</v>
      </c>
      <c r="N52" s="18" t="s">
        <v>93</v>
      </c>
      <c r="O52" s="18" t="s">
        <v>93</v>
      </c>
      <c r="P52" s="176">
        <v>3</v>
      </c>
      <c r="Q52" s="18" t="s">
        <v>95</v>
      </c>
      <c r="R52" s="18" t="s">
        <v>93</v>
      </c>
      <c r="S52" s="176">
        <v>1</v>
      </c>
      <c r="T52" s="177">
        <v>1</v>
      </c>
      <c r="U52" s="177">
        <v>3</v>
      </c>
      <c r="V52" s="177">
        <v>1</v>
      </c>
      <c r="W52" s="18" t="s">
        <v>93</v>
      </c>
      <c r="X52" s="176">
        <v>1</v>
      </c>
      <c r="Y52" s="18" t="s">
        <v>93</v>
      </c>
      <c r="Z52" s="17" t="s">
        <v>93</v>
      </c>
      <c r="AA52" s="20" t="s">
        <v>92</v>
      </c>
      <c r="AC52" s="80">
        <f t="shared" si="6"/>
        <v>1.5098036484771049</v>
      </c>
      <c r="AD52" s="1">
        <f t="shared" si="7"/>
        <v>1.4101529483015799E-2</v>
      </c>
    </row>
    <row r="53" spans="2:30">
      <c r="B53" s="13" t="s">
        <v>38</v>
      </c>
      <c r="C53" s="174">
        <v>7</v>
      </c>
      <c r="D53" s="174">
        <v>7</v>
      </c>
      <c r="E53" s="174">
        <v>9</v>
      </c>
      <c r="F53" s="174">
        <v>9</v>
      </c>
      <c r="G53" s="174">
        <v>7</v>
      </c>
      <c r="H53" s="174">
        <v>9</v>
      </c>
      <c r="I53" s="174">
        <v>7</v>
      </c>
      <c r="J53" s="174">
        <v>7</v>
      </c>
      <c r="K53" s="174">
        <v>7</v>
      </c>
      <c r="L53" s="174">
        <v>9</v>
      </c>
      <c r="M53" s="174">
        <v>1</v>
      </c>
      <c r="N53" s="14" t="s">
        <v>95</v>
      </c>
      <c r="O53" s="14" t="s">
        <v>95</v>
      </c>
      <c r="P53" s="174">
        <v>9</v>
      </c>
      <c r="Q53" s="174">
        <v>9</v>
      </c>
      <c r="R53" s="14" t="s">
        <v>95</v>
      </c>
      <c r="S53" s="174">
        <v>9</v>
      </c>
      <c r="T53" s="179">
        <v>9</v>
      </c>
      <c r="U53" s="179">
        <v>9</v>
      </c>
      <c r="V53" s="179">
        <v>9</v>
      </c>
      <c r="W53" s="174">
        <v>9</v>
      </c>
      <c r="X53" s="174">
        <v>9</v>
      </c>
      <c r="Y53" s="174">
        <v>1</v>
      </c>
      <c r="Z53" s="21" t="s">
        <v>95</v>
      </c>
      <c r="AA53" s="175">
        <v>9</v>
      </c>
      <c r="AC53" s="80">
        <f t="shared" si="6"/>
        <v>6.794822814608013</v>
      </c>
      <c r="AD53" s="1">
        <f t="shared" si="7"/>
        <v>6.3463480399395991E-2</v>
      </c>
    </row>
    <row r="54" spans="2:30">
      <c r="B54" s="16" t="s">
        <v>39</v>
      </c>
      <c r="C54" s="176">
        <v>9</v>
      </c>
      <c r="D54" s="176">
        <v>9</v>
      </c>
      <c r="E54" s="176">
        <v>9</v>
      </c>
      <c r="F54" s="176">
        <v>9</v>
      </c>
      <c r="G54" s="176">
        <v>7</v>
      </c>
      <c r="H54" s="176">
        <v>9</v>
      </c>
      <c r="I54" s="176">
        <v>7</v>
      </c>
      <c r="J54" s="176">
        <v>7</v>
      </c>
      <c r="K54" s="176">
        <v>9</v>
      </c>
      <c r="L54" s="176">
        <v>9</v>
      </c>
      <c r="M54" s="176">
        <v>3</v>
      </c>
      <c r="N54" s="176">
        <v>1</v>
      </c>
      <c r="O54" s="176">
        <v>1</v>
      </c>
      <c r="P54" s="176">
        <v>9</v>
      </c>
      <c r="Q54" s="176">
        <v>9</v>
      </c>
      <c r="R54" s="176">
        <v>1</v>
      </c>
      <c r="S54" s="176">
        <v>9</v>
      </c>
      <c r="T54" s="176">
        <v>9</v>
      </c>
      <c r="U54" s="176">
        <v>9</v>
      </c>
      <c r="V54" s="176">
        <v>9</v>
      </c>
      <c r="W54" s="176">
        <v>9</v>
      </c>
      <c r="X54" s="176">
        <v>9</v>
      </c>
      <c r="Y54" s="176">
        <v>3</v>
      </c>
      <c r="Z54" s="176">
        <v>1</v>
      </c>
      <c r="AA54" s="178">
        <v>9</v>
      </c>
      <c r="AC54" s="80">
        <f t="shared" si="6"/>
        <v>5.6272559781879332</v>
      </c>
      <c r="AD54" s="1">
        <f t="shared" si="7"/>
        <v>5.2558434446051995E-2</v>
      </c>
    </row>
    <row r="55" spans="2:30">
      <c r="B55" s="23" t="s">
        <v>40</v>
      </c>
      <c r="C55" s="24" t="s">
        <v>92</v>
      </c>
      <c r="D55" s="24" t="s">
        <v>92</v>
      </c>
      <c r="E55" s="180">
        <v>7</v>
      </c>
      <c r="F55" s="180">
        <v>9</v>
      </c>
      <c r="G55" s="24" t="s">
        <v>93</v>
      </c>
      <c r="H55" s="25" t="s">
        <v>94</v>
      </c>
      <c r="I55" s="25" t="s">
        <v>93</v>
      </c>
      <c r="J55" s="24" t="s">
        <v>93</v>
      </c>
      <c r="K55" s="24" t="s">
        <v>92</v>
      </c>
      <c r="L55" s="180">
        <v>7</v>
      </c>
      <c r="M55" s="24" t="s">
        <v>93</v>
      </c>
      <c r="N55" s="25" t="s">
        <v>93</v>
      </c>
      <c r="O55" s="24" t="s">
        <v>93</v>
      </c>
      <c r="P55" s="180">
        <v>9</v>
      </c>
      <c r="Q55" s="180">
        <v>7</v>
      </c>
      <c r="R55" s="25" t="s">
        <v>93</v>
      </c>
      <c r="S55" s="180">
        <v>7</v>
      </c>
      <c r="T55" s="180">
        <v>7</v>
      </c>
      <c r="U55" s="180">
        <v>9</v>
      </c>
      <c r="V55" s="180">
        <v>7</v>
      </c>
      <c r="W55" s="25" t="s">
        <v>94</v>
      </c>
      <c r="X55" s="180">
        <v>7</v>
      </c>
      <c r="Y55" s="24" t="s">
        <v>93</v>
      </c>
      <c r="Z55" s="24" t="s">
        <v>93</v>
      </c>
      <c r="AA55" s="181">
        <v>1</v>
      </c>
      <c r="AC55" s="80">
        <f t="shared" si="6"/>
        <v>6.2811276410387968</v>
      </c>
      <c r="AD55" s="1">
        <f t="shared" si="7"/>
        <v>5.8665579928910354E-2</v>
      </c>
    </row>
    <row r="56" spans="2:30">
      <c r="AC56" s="80">
        <f>SUM(AC31:AC55)</f>
        <v>107.06665899578812</v>
      </c>
      <c r="AD56" s="1">
        <f t="shared" si="7"/>
        <v>1</v>
      </c>
    </row>
    <row r="57" spans="2:30">
      <c r="AB57" t="s">
        <v>12</v>
      </c>
    </row>
    <row r="58" spans="2:30" ht="20">
      <c r="B58" s="27" t="s">
        <v>86</v>
      </c>
      <c r="C58" s="28" t="s">
        <v>19</v>
      </c>
      <c r="D58" s="28" t="s">
        <v>20</v>
      </c>
      <c r="E58" s="28" t="s">
        <v>43</v>
      </c>
      <c r="F58" s="28" t="s">
        <v>44</v>
      </c>
      <c r="G58" s="28" t="s">
        <v>9</v>
      </c>
      <c r="H58" s="28" t="s">
        <v>42</v>
      </c>
      <c r="I58" s="28" t="s">
        <v>45</v>
      </c>
      <c r="J58" s="28" t="s">
        <v>46</v>
      </c>
      <c r="K58" s="28" t="s">
        <v>47</v>
      </c>
      <c r="L58" s="28" t="s">
        <v>48</v>
      </c>
      <c r="M58" s="28" t="s">
        <v>49</v>
      </c>
      <c r="N58" s="28" t="s">
        <v>50</v>
      </c>
      <c r="O58" s="28" t="s">
        <v>51</v>
      </c>
      <c r="P58" s="28" t="s">
        <v>52</v>
      </c>
      <c r="Q58" s="28" t="s">
        <v>41</v>
      </c>
      <c r="R58" s="28" t="s">
        <v>53</v>
      </c>
      <c r="S58" s="28" t="s">
        <v>54</v>
      </c>
      <c r="T58" s="28" t="s">
        <v>33</v>
      </c>
      <c r="U58" s="28" t="s">
        <v>55</v>
      </c>
      <c r="V58" s="28" t="s">
        <v>56</v>
      </c>
      <c r="W58" s="28" t="s">
        <v>36</v>
      </c>
      <c r="X58" s="28" t="s">
        <v>57</v>
      </c>
      <c r="Y58" s="28" t="s">
        <v>58</v>
      </c>
      <c r="Z58" s="28" t="s">
        <v>59</v>
      </c>
      <c r="AA58" s="29" t="s">
        <v>40</v>
      </c>
      <c r="AC58" s="83" t="s">
        <v>3</v>
      </c>
      <c r="AD58" s="33" t="s">
        <v>4</v>
      </c>
    </row>
    <row r="59" spans="2:30">
      <c r="B59" s="30" t="s">
        <v>19</v>
      </c>
      <c r="C59" s="182">
        <v>1</v>
      </c>
      <c r="D59" s="5" t="s">
        <v>93</v>
      </c>
      <c r="E59" s="5" t="s">
        <v>93</v>
      </c>
      <c r="F59" s="5" t="s">
        <v>92</v>
      </c>
      <c r="G59" s="5" t="s">
        <v>93</v>
      </c>
      <c r="H59" s="5" t="s">
        <v>94</v>
      </c>
      <c r="I59" s="5" t="s">
        <v>93</v>
      </c>
      <c r="J59" s="5" t="s">
        <v>92</v>
      </c>
      <c r="K59" s="5" t="s">
        <v>93</v>
      </c>
      <c r="L59" s="5" t="s">
        <v>92</v>
      </c>
      <c r="M59" s="5" t="s">
        <v>93</v>
      </c>
      <c r="N59" s="5" t="s">
        <v>93</v>
      </c>
      <c r="O59" s="5" t="s">
        <v>93</v>
      </c>
      <c r="P59" s="5" t="s">
        <v>94</v>
      </c>
      <c r="Q59" s="5" t="s">
        <v>94</v>
      </c>
      <c r="R59" s="5" t="s">
        <v>93</v>
      </c>
      <c r="S59" s="182">
        <v>3</v>
      </c>
      <c r="T59" s="182">
        <v>3</v>
      </c>
      <c r="U59" s="5" t="s">
        <v>93</v>
      </c>
      <c r="V59" s="5" t="s">
        <v>93</v>
      </c>
      <c r="W59" s="5" t="s">
        <v>95</v>
      </c>
      <c r="X59" s="5" t="s">
        <v>93</v>
      </c>
      <c r="Y59" s="5" t="s">
        <v>93</v>
      </c>
      <c r="Z59" s="5" t="s">
        <v>93</v>
      </c>
      <c r="AA59" s="8" t="s">
        <v>93</v>
      </c>
      <c r="AC59" s="80">
        <f t="shared" ref="AC59:AC83" si="8">GEOMEAN($C59:$AA59)</f>
        <v>2.0800838230519041</v>
      </c>
      <c r="AD59" s="1">
        <f>$AC59/$AC$84</f>
        <v>2.0192911800543521E-2</v>
      </c>
    </row>
    <row r="60" spans="2:30">
      <c r="B60" s="31" t="s">
        <v>20</v>
      </c>
      <c r="C60" s="183">
        <v>9</v>
      </c>
      <c r="D60" s="183">
        <v>1</v>
      </c>
      <c r="E60" s="184">
        <v>7</v>
      </c>
      <c r="F60" s="183">
        <v>9</v>
      </c>
      <c r="G60" s="183">
        <v>5</v>
      </c>
      <c r="H60" s="183">
        <v>9</v>
      </c>
      <c r="I60" s="183">
        <v>7</v>
      </c>
      <c r="J60" s="183">
        <v>7</v>
      </c>
      <c r="K60" s="183">
        <v>7</v>
      </c>
      <c r="L60" s="183">
        <v>9</v>
      </c>
      <c r="M60" s="183">
        <v>5</v>
      </c>
      <c r="N60" s="6" t="s">
        <v>94</v>
      </c>
      <c r="O60" s="6" t="s">
        <v>94</v>
      </c>
      <c r="P60" s="183">
        <v>9</v>
      </c>
      <c r="Q60" s="183">
        <v>9</v>
      </c>
      <c r="R60" s="6" t="s">
        <v>94</v>
      </c>
      <c r="S60" s="183">
        <v>9</v>
      </c>
      <c r="T60" s="183">
        <v>9</v>
      </c>
      <c r="U60" s="6" t="s">
        <v>95</v>
      </c>
      <c r="V60" s="183">
        <v>7</v>
      </c>
      <c r="W60" s="183">
        <v>9</v>
      </c>
      <c r="X60" s="183">
        <v>7</v>
      </c>
      <c r="Y60" s="183">
        <v>5</v>
      </c>
      <c r="Z60" s="6" t="s">
        <v>95</v>
      </c>
      <c r="AA60" s="185">
        <v>5</v>
      </c>
      <c r="AC60" s="80">
        <f t="shared" si="8"/>
        <v>6.6486357749929317</v>
      </c>
      <c r="AD60" s="1">
        <f t="shared" ref="AD60:AD83" si="9">$AC60/$AC$84</f>
        <v>6.4543223840561798E-2</v>
      </c>
    </row>
    <row r="61" spans="2:30">
      <c r="B61" s="30" t="s">
        <v>43</v>
      </c>
      <c r="C61" s="182">
        <v>9</v>
      </c>
      <c r="D61" s="5" t="s">
        <v>92</v>
      </c>
      <c r="E61" s="182">
        <v>1</v>
      </c>
      <c r="F61" s="182">
        <v>5</v>
      </c>
      <c r="G61" s="5" t="s">
        <v>94</v>
      </c>
      <c r="H61" s="182">
        <v>7</v>
      </c>
      <c r="I61" s="5" t="s">
        <v>94</v>
      </c>
      <c r="J61" s="182">
        <v>1</v>
      </c>
      <c r="K61" s="5" t="s">
        <v>95</v>
      </c>
      <c r="L61" s="182">
        <v>5</v>
      </c>
      <c r="M61" s="5" t="s">
        <v>94</v>
      </c>
      <c r="N61" s="5" t="s">
        <v>93</v>
      </c>
      <c r="O61" s="5" t="s">
        <v>93</v>
      </c>
      <c r="P61" s="182">
        <v>7</v>
      </c>
      <c r="Q61" s="182">
        <v>7</v>
      </c>
      <c r="R61" s="5" t="s">
        <v>93</v>
      </c>
      <c r="S61" s="182">
        <v>9</v>
      </c>
      <c r="T61" s="182">
        <v>9</v>
      </c>
      <c r="U61" s="5" t="s">
        <v>92</v>
      </c>
      <c r="V61" s="5" t="s">
        <v>95</v>
      </c>
      <c r="W61" s="182">
        <v>7</v>
      </c>
      <c r="X61" s="5" t="s">
        <v>95</v>
      </c>
      <c r="Y61" s="5" t="s">
        <v>94</v>
      </c>
      <c r="Z61" s="5" t="s">
        <v>92</v>
      </c>
      <c r="AA61" s="8" t="s">
        <v>94</v>
      </c>
      <c r="AC61" s="80">
        <f t="shared" si="8"/>
        <v>4.9504170823906852</v>
      </c>
      <c r="AD61" s="1">
        <f>$AC61/$AC$84</f>
        <v>4.8057359233702725E-2</v>
      </c>
    </row>
    <row r="62" spans="2:30">
      <c r="B62" s="31" t="s">
        <v>21</v>
      </c>
      <c r="C62" s="183">
        <v>7</v>
      </c>
      <c r="D62" s="6" t="s">
        <v>93</v>
      </c>
      <c r="E62" s="6" t="s">
        <v>94</v>
      </c>
      <c r="F62" s="183">
        <v>1</v>
      </c>
      <c r="G62" s="6" t="s">
        <v>92</v>
      </c>
      <c r="H62" s="183">
        <v>5</v>
      </c>
      <c r="I62" s="6" t="s">
        <v>92</v>
      </c>
      <c r="J62" s="6" t="s">
        <v>94</v>
      </c>
      <c r="K62" s="6" t="s">
        <v>92</v>
      </c>
      <c r="L62" s="183">
        <v>1</v>
      </c>
      <c r="M62" s="6" t="s">
        <v>92</v>
      </c>
      <c r="N62" s="6" t="s">
        <v>93</v>
      </c>
      <c r="O62" s="6" t="s">
        <v>93</v>
      </c>
      <c r="P62" s="183">
        <v>3</v>
      </c>
      <c r="Q62" s="183">
        <v>3</v>
      </c>
      <c r="R62" s="6" t="s">
        <v>93</v>
      </c>
      <c r="S62" s="183">
        <v>7</v>
      </c>
      <c r="T62" s="183">
        <v>7</v>
      </c>
      <c r="U62" s="6" t="s">
        <v>93</v>
      </c>
      <c r="V62" s="6" t="s">
        <v>92</v>
      </c>
      <c r="W62" s="183">
        <v>7</v>
      </c>
      <c r="X62" s="6" t="s">
        <v>92</v>
      </c>
      <c r="Y62" s="6" t="s">
        <v>92</v>
      </c>
      <c r="Z62" s="6" t="s">
        <v>93</v>
      </c>
      <c r="AA62" s="9" t="s">
        <v>92</v>
      </c>
      <c r="AC62" s="80">
        <f>GEOMEAN($C62:$AA62)</f>
        <v>3.6248447289605301</v>
      </c>
      <c r="AD62" s="1">
        <f t="shared" si="9"/>
        <v>3.5189048196707505E-2</v>
      </c>
    </row>
    <row r="63" spans="2:30">
      <c r="B63" s="30" t="s">
        <v>22</v>
      </c>
      <c r="C63" s="182">
        <v>9</v>
      </c>
      <c r="D63" s="5" t="s">
        <v>94</v>
      </c>
      <c r="E63" s="182">
        <v>5</v>
      </c>
      <c r="F63" s="182">
        <v>7</v>
      </c>
      <c r="G63" s="182">
        <v>1</v>
      </c>
      <c r="H63" s="182">
        <v>9</v>
      </c>
      <c r="I63" s="182">
        <v>3</v>
      </c>
      <c r="J63" s="182">
        <v>7</v>
      </c>
      <c r="K63" s="182">
        <v>3</v>
      </c>
      <c r="L63" s="182">
        <v>7</v>
      </c>
      <c r="M63" s="182">
        <v>1</v>
      </c>
      <c r="N63" s="5" t="s">
        <v>92</v>
      </c>
      <c r="O63" s="5" t="s">
        <v>92</v>
      </c>
      <c r="P63" s="182">
        <v>9</v>
      </c>
      <c r="Q63" s="182">
        <v>9</v>
      </c>
      <c r="R63" s="5" t="s">
        <v>92</v>
      </c>
      <c r="S63" s="182">
        <v>9</v>
      </c>
      <c r="T63" s="182">
        <v>9</v>
      </c>
      <c r="U63" s="5" t="s">
        <v>94</v>
      </c>
      <c r="V63" s="182">
        <v>5</v>
      </c>
      <c r="W63" s="182">
        <v>9</v>
      </c>
      <c r="X63" s="182">
        <v>3</v>
      </c>
      <c r="Y63" s="182">
        <v>1</v>
      </c>
      <c r="Z63" s="5" t="s">
        <v>92</v>
      </c>
      <c r="AA63" s="186">
        <v>1</v>
      </c>
      <c r="AC63" s="80">
        <f t="shared" si="8"/>
        <v>4.3043768532314566</v>
      </c>
      <c r="AD63" s="1">
        <f t="shared" si="9"/>
        <v>4.1785769011018846E-2</v>
      </c>
    </row>
    <row r="64" spans="2:30">
      <c r="B64" s="31" t="s">
        <v>42</v>
      </c>
      <c r="C64" s="183">
        <v>5</v>
      </c>
      <c r="D64" s="6" t="s">
        <v>93</v>
      </c>
      <c r="E64" s="6" t="s">
        <v>92</v>
      </c>
      <c r="F64" s="6" t="s">
        <v>94</v>
      </c>
      <c r="G64" s="6" t="s">
        <v>93</v>
      </c>
      <c r="H64" s="183">
        <v>1</v>
      </c>
      <c r="I64" s="6" t="s">
        <v>92</v>
      </c>
      <c r="J64" s="6" t="s">
        <v>92</v>
      </c>
      <c r="K64" s="6" t="s">
        <v>92</v>
      </c>
      <c r="L64" s="6" t="s">
        <v>94</v>
      </c>
      <c r="M64" s="6" t="s">
        <v>93</v>
      </c>
      <c r="N64" s="6" t="s">
        <v>93</v>
      </c>
      <c r="O64" s="6" t="s">
        <v>93</v>
      </c>
      <c r="P64" s="183">
        <v>1</v>
      </c>
      <c r="Q64" s="183">
        <v>1</v>
      </c>
      <c r="R64" s="6" t="s">
        <v>93</v>
      </c>
      <c r="S64" s="183">
        <v>7</v>
      </c>
      <c r="T64" s="183">
        <v>7</v>
      </c>
      <c r="U64" s="6" t="s">
        <v>93</v>
      </c>
      <c r="V64" s="6" t="s">
        <v>92</v>
      </c>
      <c r="W64" s="183">
        <v>5</v>
      </c>
      <c r="X64" s="6" t="s">
        <v>92</v>
      </c>
      <c r="Y64" s="6" t="s">
        <v>93</v>
      </c>
      <c r="Z64" s="6" t="s">
        <v>93</v>
      </c>
      <c r="AA64" s="9" t="s">
        <v>93</v>
      </c>
      <c r="AC64" s="80">
        <f t="shared" si="8"/>
        <v>2.7616096930870508</v>
      </c>
      <c r="AD64" s="1">
        <f t="shared" si="9"/>
        <v>2.6808987379275138E-2</v>
      </c>
    </row>
    <row r="65" spans="2:30">
      <c r="B65" s="30" t="s">
        <v>23</v>
      </c>
      <c r="C65" s="182">
        <v>9</v>
      </c>
      <c r="D65" s="5" t="s">
        <v>94</v>
      </c>
      <c r="E65" s="182">
        <v>5</v>
      </c>
      <c r="F65" s="182">
        <v>7</v>
      </c>
      <c r="G65" s="5" t="s">
        <v>95</v>
      </c>
      <c r="H65" s="182">
        <v>7</v>
      </c>
      <c r="I65" s="182">
        <v>1</v>
      </c>
      <c r="J65" s="182">
        <v>5</v>
      </c>
      <c r="K65" s="182">
        <v>1</v>
      </c>
      <c r="L65" s="182">
        <v>7</v>
      </c>
      <c r="M65" s="182">
        <v>1</v>
      </c>
      <c r="N65" s="5" t="s">
        <v>92</v>
      </c>
      <c r="O65" s="5" t="s">
        <v>92</v>
      </c>
      <c r="P65" s="182">
        <v>7</v>
      </c>
      <c r="Q65" s="182">
        <v>7</v>
      </c>
      <c r="R65" s="5" t="s">
        <v>92</v>
      </c>
      <c r="S65" s="182">
        <v>9</v>
      </c>
      <c r="T65" s="182">
        <v>9</v>
      </c>
      <c r="U65" s="5" t="s">
        <v>92</v>
      </c>
      <c r="V65" s="182">
        <v>1</v>
      </c>
      <c r="W65" s="182">
        <v>9</v>
      </c>
      <c r="X65" s="182">
        <v>1</v>
      </c>
      <c r="Y65" s="182">
        <v>1</v>
      </c>
      <c r="Z65" s="5" t="s">
        <v>92</v>
      </c>
      <c r="AA65" s="8" t="s">
        <v>95</v>
      </c>
      <c r="AC65" s="80">
        <f t="shared" si="8"/>
        <v>3.5918456153567435</v>
      </c>
      <c r="AD65" s="1">
        <f t="shared" si="9"/>
        <v>3.486870139956752E-2</v>
      </c>
    </row>
    <row r="66" spans="2:30">
      <c r="B66" s="31" t="s">
        <v>24</v>
      </c>
      <c r="C66" s="183">
        <v>9</v>
      </c>
      <c r="D66" s="6" t="s">
        <v>92</v>
      </c>
      <c r="E66" s="184">
        <v>1</v>
      </c>
      <c r="F66" s="183">
        <v>5</v>
      </c>
      <c r="G66" s="6" t="s">
        <v>92</v>
      </c>
      <c r="H66" s="183">
        <v>7</v>
      </c>
      <c r="I66" s="6" t="s">
        <v>94</v>
      </c>
      <c r="J66" s="183">
        <v>1</v>
      </c>
      <c r="K66" s="6" t="s">
        <v>94</v>
      </c>
      <c r="L66" s="183">
        <v>5</v>
      </c>
      <c r="M66" s="6" t="s">
        <v>94</v>
      </c>
      <c r="N66" s="6" t="s">
        <v>93</v>
      </c>
      <c r="O66" s="6" t="s">
        <v>93</v>
      </c>
      <c r="P66" s="183">
        <v>7</v>
      </c>
      <c r="Q66" s="183">
        <v>7</v>
      </c>
      <c r="R66" s="6" t="s">
        <v>93</v>
      </c>
      <c r="S66" s="183">
        <v>9</v>
      </c>
      <c r="T66" s="183">
        <v>9</v>
      </c>
      <c r="U66" s="6" t="s">
        <v>93</v>
      </c>
      <c r="V66" s="6" t="s">
        <v>94</v>
      </c>
      <c r="W66" s="183">
        <v>7</v>
      </c>
      <c r="X66" s="6" t="s">
        <v>94</v>
      </c>
      <c r="Y66" s="6" t="s">
        <v>94</v>
      </c>
      <c r="Z66" s="6" t="s">
        <v>93</v>
      </c>
      <c r="AA66" s="9" t="s">
        <v>92</v>
      </c>
      <c r="AC66" s="80">
        <f t="shared" si="8"/>
        <v>4.9504170823906852</v>
      </c>
      <c r="AD66" s="1">
        <f t="shared" si="9"/>
        <v>4.8057359233702725E-2</v>
      </c>
    </row>
    <row r="67" spans="2:30">
      <c r="B67" s="30" t="s">
        <v>25</v>
      </c>
      <c r="C67" s="182">
        <v>9</v>
      </c>
      <c r="D67" s="5" t="s">
        <v>92</v>
      </c>
      <c r="E67" s="187">
        <v>3</v>
      </c>
      <c r="F67" s="182">
        <v>7</v>
      </c>
      <c r="G67" s="5" t="s">
        <v>95</v>
      </c>
      <c r="H67" s="182">
        <v>7</v>
      </c>
      <c r="I67" s="182">
        <v>1</v>
      </c>
      <c r="J67" s="182">
        <v>5</v>
      </c>
      <c r="K67" s="182">
        <v>1</v>
      </c>
      <c r="L67" s="182">
        <v>7</v>
      </c>
      <c r="M67" s="5" t="s">
        <v>95</v>
      </c>
      <c r="N67" s="5" t="s">
        <v>92</v>
      </c>
      <c r="O67" s="5" t="s">
        <v>92</v>
      </c>
      <c r="P67" s="182">
        <v>7</v>
      </c>
      <c r="Q67" s="182">
        <v>7</v>
      </c>
      <c r="R67" s="5" t="s">
        <v>92</v>
      </c>
      <c r="S67" s="182">
        <v>9</v>
      </c>
      <c r="T67" s="182">
        <v>9</v>
      </c>
      <c r="U67" s="5" t="s">
        <v>92</v>
      </c>
      <c r="V67" s="182">
        <v>1</v>
      </c>
      <c r="W67" s="182">
        <v>9</v>
      </c>
      <c r="X67" s="182">
        <v>1</v>
      </c>
      <c r="Y67" s="5" t="s">
        <v>95</v>
      </c>
      <c r="Z67" s="5" t="s">
        <v>92</v>
      </c>
      <c r="AA67" s="8" t="s">
        <v>94</v>
      </c>
      <c r="AC67" s="80">
        <f t="shared" si="8"/>
        <v>4.116897930928987</v>
      </c>
      <c r="AD67" s="1">
        <f t="shared" si="9"/>
        <v>3.996577247984047E-2</v>
      </c>
    </row>
    <row r="68" spans="2:30">
      <c r="B68" s="31" t="s">
        <v>26</v>
      </c>
      <c r="C68" s="183">
        <v>7</v>
      </c>
      <c r="D68" s="6" t="s">
        <v>93</v>
      </c>
      <c r="E68" s="6" t="s">
        <v>94</v>
      </c>
      <c r="F68" s="183">
        <v>1</v>
      </c>
      <c r="G68" s="6" t="s">
        <v>92</v>
      </c>
      <c r="H68" s="183">
        <v>5</v>
      </c>
      <c r="I68" s="6" t="s">
        <v>92</v>
      </c>
      <c r="J68" s="6" t="s">
        <v>94</v>
      </c>
      <c r="K68" s="6" t="s">
        <v>92</v>
      </c>
      <c r="L68" s="183">
        <v>1</v>
      </c>
      <c r="M68" s="6" t="s">
        <v>92</v>
      </c>
      <c r="N68" s="6" t="s">
        <v>93</v>
      </c>
      <c r="O68" s="6" t="s">
        <v>93</v>
      </c>
      <c r="P68" s="183">
        <v>3</v>
      </c>
      <c r="Q68" s="183">
        <v>3</v>
      </c>
      <c r="R68" s="6" t="s">
        <v>93</v>
      </c>
      <c r="S68" s="183">
        <v>7</v>
      </c>
      <c r="T68" s="183">
        <v>7</v>
      </c>
      <c r="U68" s="6" t="s">
        <v>93</v>
      </c>
      <c r="V68" s="6" t="s">
        <v>92</v>
      </c>
      <c r="W68" s="183">
        <v>7</v>
      </c>
      <c r="X68" s="6" t="s">
        <v>92</v>
      </c>
      <c r="Y68" s="6" t="s">
        <v>92</v>
      </c>
      <c r="Z68" s="6" t="s">
        <v>93</v>
      </c>
      <c r="AA68" s="9" t="s">
        <v>92</v>
      </c>
      <c r="AC68" s="80">
        <f t="shared" si="8"/>
        <v>3.6248447289605301</v>
      </c>
      <c r="AD68" s="1">
        <f t="shared" si="9"/>
        <v>3.5189048196707505E-2</v>
      </c>
    </row>
    <row r="69" spans="2:30">
      <c r="B69" s="30" t="s">
        <v>27</v>
      </c>
      <c r="C69" s="182">
        <v>9</v>
      </c>
      <c r="D69" s="5" t="s">
        <v>94</v>
      </c>
      <c r="E69" s="182">
        <v>5</v>
      </c>
      <c r="F69" s="182">
        <v>7</v>
      </c>
      <c r="G69" s="182">
        <v>1</v>
      </c>
      <c r="H69" s="182">
        <v>9</v>
      </c>
      <c r="I69" s="182">
        <v>1</v>
      </c>
      <c r="J69" s="182">
        <v>5</v>
      </c>
      <c r="K69" s="182">
        <v>3</v>
      </c>
      <c r="L69" s="182">
        <v>7</v>
      </c>
      <c r="M69" s="182">
        <v>1</v>
      </c>
      <c r="N69" s="5" t="s">
        <v>92</v>
      </c>
      <c r="O69" s="5" t="s">
        <v>92</v>
      </c>
      <c r="P69" s="182">
        <v>7</v>
      </c>
      <c r="Q69" s="182">
        <v>7</v>
      </c>
      <c r="R69" s="5" t="s">
        <v>92</v>
      </c>
      <c r="S69" s="182">
        <v>9</v>
      </c>
      <c r="T69" s="182">
        <v>9</v>
      </c>
      <c r="U69" s="5" t="s">
        <v>92</v>
      </c>
      <c r="V69" s="182">
        <v>3</v>
      </c>
      <c r="W69" s="182">
        <v>9</v>
      </c>
      <c r="X69" s="182">
        <v>3</v>
      </c>
      <c r="Y69" s="182">
        <v>1</v>
      </c>
      <c r="Z69" s="5" t="s">
        <v>92</v>
      </c>
      <c r="AA69" s="186">
        <v>1</v>
      </c>
      <c r="AC69" s="80">
        <f t="shared" si="8"/>
        <v>3.7839252769290752</v>
      </c>
      <c r="AD69" s="1">
        <f t="shared" si="9"/>
        <v>3.6733360708882078E-2</v>
      </c>
    </row>
    <row r="70" spans="2:30">
      <c r="B70" s="31" t="s">
        <v>28</v>
      </c>
      <c r="C70" s="183">
        <v>9</v>
      </c>
      <c r="D70" s="183">
        <v>5</v>
      </c>
      <c r="E70" s="184">
        <v>9</v>
      </c>
      <c r="F70" s="183">
        <v>9</v>
      </c>
      <c r="G70" s="183">
        <v>7</v>
      </c>
      <c r="H70" s="183">
        <v>9</v>
      </c>
      <c r="I70" s="183">
        <v>7</v>
      </c>
      <c r="J70" s="183">
        <v>9</v>
      </c>
      <c r="K70" s="183">
        <v>7</v>
      </c>
      <c r="L70" s="183">
        <v>9</v>
      </c>
      <c r="M70" s="183">
        <v>7</v>
      </c>
      <c r="N70" s="183">
        <v>1</v>
      </c>
      <c r="O70" s="183">
        <v>1</v>
      </c>
      <c r="P70" s="183">
        <v>9</v>
      </c>
      <c r="Q70" s="183">
        <v>9</v>
      </c>
      <c r="R70" s="183">
        <v>1</v>
      </c>
      <c r="S70" s="183">
        <v>9</v>
      </c>
      <c r="T70" s="183">
        <v>9</v>
      </c>
      <c r="U70" s="183">
        <v>1</v>
      </c>
      <c r="V70" s="183">
        <v>7</v>
      </c>
      <c r="W70" s="183">
        <v>9</v>
      </c>
      <c r="X70" s="183">
        <v>7</v>
      </c>
      <c r="Y70" s="183">
        <v>7</v>
      </c>
      <c r="Z70" s="183">
        <v>1</v>
      </c>
      <c r="AA70" s="185">
        <v>7</v>
      </c>
      <c r="AC70" s="80">
        <f t="shared" si="8"/>
        <v>5.2270526805442827</v>
      </c>
      <c r="AD70" s="1">
        <f t="shared" si="9"/>
        <v>5.0742865544794694E-2</v>
      </c>
    </row>
    <row r="71" spans="2:30">
      <c r="B71" s="30" t="s">
        <v>29</v>
      </c>
      <c r="C71" s="182">
        <v>9</v>
      </c>
      <c r="D71" s="182">
        <v>5</v>
      </c>
      <c r="E71" s="182">
        <v>9</v>
      </c>
      <c r="F71" s="182">
        <v>9</v>
      </c>
      <c r="G71" s="182">
        <v>7</v>
      </c>
      <c r="H71" s="182">
        <v>9</v>
      </c>
      <c r="I71" s="182">
        <v>7</v>
      </c>
      <c r="J71" s="182">
        <v>9</v>
      </c>
      <c r="K71" s="182">
        <v>7</v>
      </c>
      <c r="L71" s="182">
        <v>9</v>
      </c>
      <c r="M71" s="182">
        <v>7</v>
      </c>
      <c r="N71" s="182">
        <v>1</v>
      </c>
      <c r="O71" s="182">
        <v>1</v>
      </c>
      <c r="P71" s="182">
        <v>9</v>
      </c>
      <c r="Q71" s="182">
        <v>9</v>
      </c>
      <c r="R71" s="182">
        <v>1</v>
      </c>
      <c r="S71" s="182">
        <v>9</v>
      </c>
      <c r="T71" s="182">
        <v>9</v>
      </c>
      <c r="U71" s="182">
        <v>3</v>
      </c>
      <c r="V71" s="182">
        <v>7</v>
      </c>
      <c r="W71" s="182">
        <v>9</v>
      </c>
      <c r="X71" s="182">
        <v>7</v>
      </c>
      <c r="Y71" s="182">
        <v>7</v>
      </c>
      <c r="Z71" s="182">
        <v>3</v>
      </c>
      <c r="AA71" s="186">
        <v>7</v>
      </c>
      <c r="AC71" s="80">
        <f t="shared" si="8"/>
        <v>5.7072458044243719</v>
      </c>
      <c r="AD71" s="1">
        <f t="shared" si="9"/>
        <v>5.5404455279919586E-2</v>
      </c>
    </row>
    <row r="72" spans="2:30">
      <c r="B72" s="31" t="s">
        <v>30</v>
      </c>
      <c r="C72" s="183">
        <v>7</v>
      </c>
      <c r="D72" s="6" t="s">
        <v>93</v>
      </c>
      <c r="E72" s="6" t="s">
        <v>92</v>
      </c>
      <c r="F72" s="6" t="s">
        <v>95</v>
      </c>
      <c r="G72" s="6" t="s">
        <v>93</v>
      </c>
      <c r="H72" s="183">
        <v>1</v>
      </c>
      <c r="I72" s="6" t="s">
        <v>92</v>
      </c>
      <c r="J72" s="6" t="s">
        <v>94</v>
      </c>
      <c r="K72" s="6" t="s">
        <v>92</v>
      </c>
      <c r="L72" s="6" t="s">
        <v>95</v>
      </c>
      <c r="M72" s="6" t="s">
        <v>92</v>
      </c>
      <c r="N72" s="6" t="s">
        <v>93</v>
      </c>
      <c r="O72" s="6" t="s">
        <v>93</v>
      </c>
      <c r="P72" s="183">
        <v>1</v>
      </c>
      <c r="Q72" s="183">
        <v>1</v>
      </c>
      <c r="R72" s="6" t="s">
        <v>93</v>
      </c>
      <c r="S72" s="183">
        <v>7</v>
      </c>
      <c r="T72" s="183">
        <v>7</v>
      </c>
      <c r="U72" s="6" t="s">
        <v>93</v>
      </c>
      <c r="V72" s="6" t="s">
        <v>92</v>
      </c>
      <c r="W72" s="183">
        <v>5</v>
      </c>
      <c r="X72" s="6" t="s">
        <v>92</v>
      </c>
      <c r="Y72" s="6" t="s">
        <v>92</v>
      </c>
      <c r="Z72" s="6" t="s">
        <v>93</v>
      </c>
      <c r="AA72" s="9" t="s">
        <v>93</v>
      </c>
      <c r="AC72" s="80">
        <f t="shared" si="8"/>
        <v>2.8975953235137171</v>
      </c>
      <c r="AD72" s="1">
        <f t="shared" si="9"/>
        <v>2.8129100449198502E-2</v>
      </c>
    </row>
    <row r="73" spans="2:30">
      <c r="B73" s="30" t="s">
        <v>41</v>
      </c>
      <c r="C73" s="182">
        <v>7</v>
      </c>
      <c r="D73" s="5" t="s">
        <v>93</v>
      </c>
      <c r="E73" s="5" t="s">
        <v>92</v>
      </c>
      <c r="F73" s="5" t="s">
        <v>95</v>
      </c>
      <c r="G73" s="5" t="s">
        <v>93</v>
      </c>
      <c r="H73" s="182">
        <v>1</v>
      </c>
      <c r="I73" s="5" t="s">
        <v>92</v>
      </c>
      <c r="J73" s="5" t="s">
        <v>94</v>
      </c>
      <c r="K73" s="5" t="s">
        <v>92</v>
      </c>
      <c r="L73" s="5" t="s">
        <v>95</v>
      </c>
      <c r="M73" s="5" t="s">
        <v>92</v>
      </c>
      <c r="N73" s="5" t="s">
        <v>93</v>
      </c>
      <c r="O73" s="5" t="s">
        <v>93</v>
      </c>
      <c r="P73" s="182">
        <v>1</v>
      </c>
      <c r="Q73" s="182">
        <v>1</v>
      </c>
      <c r="R73" s="5" t="s">
        <v>93</v>
      </c>
      <c r="S73" s="182">
        <v>7</v>
      </c>
      <c r="T73" s="182">
        <v>7</v>
      </c>
      <c r="U73" s="5" t="s">
        <v>93</v>
      </c>
      <c r="V73" s="5" t="s">
        <v>92</v>
      </c>
      <c r="W73" s="182">
        <v>5</v>
      </c>
      <c r="X73" s="5" t="s">
        <v>92</v>
      </c>
      <c r="Y73" s="5" t="s">
        <v>92</v>
      </c>
      <c r="Z73" s="5" t="s">
        <v>93</v>
      </c>
      <c r="AA73" s="8" t="s">
        <v>93</v>
      </c>
      <c r="AC73" s="80">
        <f t="shared" si="8"/>
        <v>2.8975953235137171</v>
      </c>
      <c r="AD73" s="1">
        <f t="shared" si="9"/>
        <v>2.8129100449198502E-2</v>
      </c>
    </row>
    <row r="74" spans="2:30">
      <c r="B74" s="31" t="s">
        <v>31</v>
      </c>
      <c r="C74" s="183">
        <v>9</v>
      </c>
      <c r="D74" s="183">
        <v>5</v>
      </c>
      <c r="E74" s="184">
        <v>9</v>
      </c>
      <c r="F74" s="183">
        <v>9</v>
      </c>
      <c r="G74" s="183">
        <v>7</v>
      </c>
      <c r="H74" s="183">
        <v>9</v>
      </c>
      <c r="I74" s="183">
        <v>7</v>
      </c>
      <c r="J74" s="183">
        <v>9</v>
      </c>
      <c r="K74" s="183">
        <v>7</v>
      </c>
      <c r="L74" s="183">
        <v>9</v>
      </c>
      <c r="M74" s="183">
        <v>7</v>
      </c>
      <c r="N74" s="183">
        <v>1</v>
      </c>
      <c r="O74" s="183">
        <v>1</v>
      </c>
      <c r="P74" s="183">
        <v>9</v>
      </c>
      <c r="Q74" s="183">
        <v>9</v>
      </c>
      <c r="R74" s="183">
        <v>1</v>
      </c>
      <c r="S74" s="183">
        <v>9</v>
      </c>
      <c r="T74" s="183">
        <v>9</v>
      </c>
      <c r="U74" s="183">
        <v>3</v>
      </c>
      <c r="V74" s="183">
        <v>7</v>
      </c>
      <c r="W74" s="183">
        <v>9</v>
      </c>
      <c r="X74" s="183">
        <v>7</v>
      </c>
      <c r="Y74" s="183">
        <v>7</v>
      </c>
      <c r="Z74" s="183">
        <v>3</v>
      </c>
      <c r="AA74" s="185">
        <v>7</v>
      </c>
      <c r="AC74" s="80">
        <f t="shared" si="8"/>
        <v>5.7072458044243719</v>
      </c>
      <c r="AD74" s="1">
        <f t="shared" si="9"/>
        <v>5.5404455279919586E-2</v>
      </c>
    </row>
    <row r="75" spans="2:30">
      <c r="B75" s="30" t="s">
        <v>32</v>
      </c>
      <c r="C75" s="182">
        <v>9</v>
      </c>
      <c r="D75" s="5" t="s">
        <v>92</v>
      </c>
      <c r="E75" s="182">
        <v>1</v>
      </c>
      <c r="F75" s="182">
        <v>5</v>
      </c>
      <c r="G75" s="5" t="s">
        <v>94</v>
      </c>
      <c r="H75" s="182">
        <v>7</v>
      </c>
      <c r="I75" s="5" t="s">
        <v>95</v>
      </c>
      <c r="J75" s="182">
        <v>3</v>
      </c>
      <c r="K75" s="182">
        <v>1</v>
      </c>
      <c r="L75" s="182">
        <v>5</v>
      </c>
      <c r="M75" s="5" t="s">
        <v>94</v>
      </c>
      <c r="N75" s="5" t="s">
        <v>92</v>
      </c>
      <c r="O75" s="5" t="s">
        <v>93</v>
      </c>
      <c r="P75" s="182">
        <v>7</v>
      </c>
      <c r="Q75" s="182">
        <v>7</v>
      </c>
      <c r="R75" s="5" t="s">
        <v>93</v>
      </c>
      <c r="S75" s="182">
        <v>9</v>
      </c>
      <c r="T75" s="182">
        <v>9</v>
      </c>
      <c r="U75" s="5" t="s">
        <v>92</v>
      </c>
      <c r="V75" s="182">
        <v>1</v>
      </c>
      <c r="W75" s="182">
        <v>9</v>
      </c>
      <c r="X75" s="182">
        <v>1</v>
      </c>
      <c r="Y75" s="5" t="s">
        <v>94</v>
      </c>
      <c r="Z75" s="5" t="s">
        <v>92</v>
      </c>
      <c r="AA75" s="8" t="s">
        <v>94</v>
      </c>
      <c r="AC75" s="80">
        <f t="shared" si="8"/>
        <v>3.8696002417599611</v>
      </c>
      <c r="AD75" s="1">
        <f t="shared" si="9"/>
        <v>3.7565070945350547E-2</v>
      </c>
    </row>
    <row r="76" spans="2:30">
      <c r="B76" s="31" t="s">
        <v>33</v>
      </c>
      <c r="C76" s="6" t="s">
        <v>95</v>
      </c>
      <c r="D76" s="6" t="s">
        <v>93</v>
      </c>
      <c r="E76" s="6" t="s">
        <v>93</v>
      </c>
      <c r="F76" s="6" t="s">
        <v>92</v>
      </c>
      <c r="G76" s="6" t="s">
        <v>93</v>
      </c>
      <c r="H76" s="6" t="s">
        <v>92</v>
      </c>
      <c r="I76" s="6" t="s">
        <v>93</v>
      </c>
      <c r="J76" s="6" t="s">
        <v>93</v>
      </c>
      <c r="K76" s="6" t="s">
        <v>93</v>
      </c>
      <c r="L76" s="6" t="s">
        <v>92</v>
      </c>
      <c r="M76" s="6" t="s">
        <v>93</v>
      </c>
      <c r="N76" s="6" t="s">
        <v>93</v>
      </c>
      <c r="O76" s="6" t="s">
        <v>93</v>
      </c>
      <c r="P76" s="6" t="s">
        <v>92</v>
      </c>
      <c r="Q76" s="6" t="s">
        <v>92</v>
      </c>
      <c r="R76" s="6" t="s">
        <v>93</v>
      </c>
      <c r="S76" s="183">
        <v>1</v>
      </c>
      <c r="T76" s="183">
        <v>1</v>
      </c>
      <c r="U76" s="6" t="s">
        <v>93</v>
      </c>
      <c r="V76" s="6" t="s">
        <v>93</v>
      </c>
      <c r="W76" s="6" t="s">
        <v>94</v>
      </c>
      <c r="X76" s="6" t="s">
        <v>93</v>
      </c>
      <c r="Y76" s="6" t="s">
        <v>93</v>
      </c>
      <c r="Z76" s="6" t="s">
        <v>93</v>
      </c>
      <c r="AA76" s="9" t="s">
        <v>93</v>
      </c>
      <c r="AC76" s="80">
        <f t="shared" si="8"/>
        <v>1</v>
      </c>
      <c r="AD76" s="1">
        <f t="shared" si="9"/>
        <v>9.7077394558630955E-3</v>
      </c>
    </row>
    <row r="77" spans="2:30">
      <c r="B77" s="30" t="s">
        <v>34</v>
      </c>
      <c r="C77" s="182">
        <v>9</v>
      </c>
      <c r="D77" s="182">
        <v>3</v>
      </c>
      <c r="E77" s="182">
        <v>7</v>
      </c>
      <c r="F77" s="182">
        <v>9</v>
      </c>
      <c r="G77" s="182">
        <v>7</v>
      </c>
      <c r="H77" s="182">
        <v>9</v>
      </c>
      <c r="I77" s="182">
        <v>7</v>
      </c>
      <c r="J77" s="182">
        <v>9</v>
      </c>
      <c r="K77" s="182">
        <v>7</v>
      </c>
      <c r="L77" s="182">
        <v>9</v>
      </c>
      <c r="M77" s="182">
        <v>7</v>
      </c>
      <c r="N77" s="182">
        <v>1</v>
      </c>
      <c r="O77" s="5" t="s">
        <v>95</v>
      </c>
      <c r="P77" s="182">
        <v>9</v>
      </c>
      <c r="Q77" s="182">
        <v>9</v>
      </c>
      <c r="R77" s="5" t="s">
        <v>95</v>
      </c>
      <c r="S77" s="182">
        <v>9</v>
      </c>
      <c r="T77" s="182">
        <v>9</v>
      </c>
      <c r="U77" s="182">
        <v>1</v>
      </c>
      <c r="V77" s="182">
        <v>7</v>
      </c>
      <c r="W77" s="182">
        <v>9</v>
      </c>
      <c r="X77" s="182">
        <v>7</v>
      </c>
      <c r="Y77" s="182">
        <v>7</v>
      </c>
      <c r="Z77" s="182">
        <v>1</v>
      </c>
      <c r="AA77" s="186">
        <v>5</v>
      </c>
      <c r="AC77" s="80">
        <f t="shared" si="8"/>
        <v>5.7539965148111909</v>
      </c>
      <c r="AD77" s="1">
        <f t="shared" si="9"/>
        <v>5.5858298995731338E-2</v>
      </c>
    </row>
    <row r="78" spans="2:30">
      <c r="B78" s="31" t="s">
        <v>35</v>
      </c>
      <c r="C78" s="183">
        <v>9</v>
      </c>
      <c r="D78" s="6" t="s">
        <v>92</v>
      </c>
      <c r="E78" s="183">
        <v>3</v>
      </c>
      <c r="F78" s="183">
        <v>7</v>
      </c>
      <c r="G78" s="6" t="s">
        <v>94</v>
      </c>
      <c r="H78" s="183">
        <v>7</v>
      </c>
      <c r="I78" s="183">
        <v>1</v>
      </c>
      <c r="J78" s="183">
        <v>5</v>
      </c>
      <c r="K78" s="183">
        <v>1</v>
      </c>
      <c r="L78" s="183">
        <v>7</v>
      </c>
      <c r="M78" s="6" t="s">
        <v>95</v>
      </c>
      <c r="N78" s="6" t="s">
        <v>92</v>
      </c>
      <c r="O78" s="6" t="s">
        <v>92</v>
      </c>
      <c r="P78" s="183">
        <v>7</v>
      </c>
      <c r="Q78" s="183">
        <v>7</v>
      </c>
      <c r="R78" s="6" t="s">
        <v>92</v>
      </c>
      <c r="S78" s="183">
        <v>9</v>
      </c>
      <c r="T78" s="183">
        <v>9</v>
      </c>
      <c r="U78" s="6" t="s">
        <v>92</v>
      </c>
      <c r="V78" s="183">
        <v>1</v>
      </c>
      <c r="W78" s="183">
        <v>9</v>
      </c>
      <c r="X78" s="183">
        <v>1</v>
      </c>
      <c r="Y78" s="6" t="s">
        <v>95</v>
      </c>
      <c r="Z78" s="6" t="s">
        <v>92</v>
      </c>
      <c r="AA78" s="9" t="s">
        <v>94</v>
      </c>
      <c r="AC78" s="80">
        <f t="shared" si="8"/>
        <v>4.116897930928987</v>
      </c>
      <c r="AD78" s="1">
        <f t="shared" si="9"/>
        <v>3.996577247984047E-2</v>
      </c>
    </row>
    <row r="79" spans="2:30">
      <c r="B79" s="30" t="s">
        <v>36</v>
      </c>
      <c r="C79" s="182">
        <v>3</v>
      </c>
      <c r="D79" s="5" t="s">
        <v>93</v>
      </c>
      <c r="E79" s="5" t="s">
        <v>92</v>
      </c>
      <c r="F79" s="5" t="s">
        <v>92</v>
      </c>
      <c r="G79" s="5" t="s">
        <v>93</v>
      </c>
      <c r="H79" s="5" t="s">
        <v>95</v>
      </c>
      <c r="I79" s="5" t="s">
        <v>93</v>
      </c>
      <c r="J79" s="5" t="s">
        <v>92</v>
      </c>
      <c r="K79" s="5" t="s">
        <v>93</v>
      </c>
      <c r="L79" s="5" t="s">
        <v>92</v>
      </c>
      <c r="M79" s="5" t="s">
        <v>93</v>
      </c>
      <c r="N79" s="5" t="s">
        <v>93</v>
      </c>
      <c r="O79" s="5" t="s">
        <v>93</v>
      </c>
      <c r="P79" s="5" t="s">
        <v>94</v>
      </c>
      <c r="Q79" s="5" t="s">
        <v>94</v>
      </c>
      <c r="R79" s="5" t="s">
        <v>93</v>
      </c>
      <c r="S79" s="182">
        <v>5</v>
      </c>
      <c r="T79" s="182">
        <v>5</v>
      </c>
      <c r="U79" s="5" t="s">
        <v>93</v>
      </c>
      <c r="V79" s="5" t="s">
        <v>93</v>
      </c>
      <c r="W79" s="182">
        <v>1</v>
      </c>
      <c r="X79" s="5" t="s">
        <v>93</v>
      </c>
      <c r="Y79" s="5" t="s">
        <v>93</v>
      </c>
      <c r="Z79" s="5" t="s">
        <v>93</v>
      </c>
      <c r="AA79" s="8" t="s">
        <v>93</v>
      </c>
      <c r="AC79" s="80">
        <f t="shared" si="8"/>
        <v>2.942830956382712</v>
      </c>
      <c r="AD79" s="1">
        <f t="shared" si="9"/>
        <v>2.8568236187211781E-2</v>
      </c>
    </row>
    <row r="80" spans="2:30">
      <c r="B80" s="31" t="s">
        <v>37</v>
      </c>
      <c r="C80" s="183">
        <v>9</v>
      </c>
      <c r="D80" s="6" t="s">
        <v>92</v>
      </c>
      <c r="E80" s="183">
        <v>3</v>
      </c>
      <c r="F80" s="183">
        <v>7</v>
      </c>
      <c r="G80" s="6" t="s">
        <v>95</v>
      </c>
      <c r="H80" s="183">
        <v>7</v>
      </c>
      <c r="I80" s="183">
        <v>1</v>
      </c>
      <c r="J80" s="183">
        <v>5</v>
      </c>
      <c r="K80" s="183">
        <v>1</v>
      </c>
      <c r="L80" s="183">
        <v>7</v>
      </c>
      <c r="M80" s="6" t="s">
        <v>95</v>
      </c>
      <c r="N80" s="6" t="s">
        <v>92</v>
      </c>
      <c r="O80" s="6" t="s">
        <v>92</v>
      </c>
      <c r="P80" s="183">
        <v>7</v>
      </c>
      <c r="Q80" s="183">
        <v>7</v>
      </c>
      <c r="R80" s="6" t="s">
        <v>92</v>
      </c>
      <c r="S80" s="183">
        <v>9</v>
      </c>
      <c r="T80" s="183">
        <v>9</v>
      </c>
      <c r="U80" s="6" t="s">
        <v>92</v>
      </c>
      <c r="V80" s="183">
        <v>1</v>
      </c>
      <c r="W80" s="183">
        <v>9</v>
      </c>
      <c r="X80" s="183">
        <v>1</v>
      </c>
      <c r="Y80" s="6" t="s">
        <v>95</v>
      </c>
      <c r="Z80" s="6" t="s">
        <v>92</v>
      </c>
      <c r="AA80" s="9" t="s">
        <v>94</v>
      </c>
      <c r="AC80" s="80">
        <f t="shared" si="8"/>
        <v>4.116897930928987</v>
      </c>
      <c r="AD80" s="1">
        <f t="shared" si="9"/>
        <v>3.996577247984047E-2</v>
      </c>
    </row>
    <row r="81" spans="2:30">
      <c r="B81" s="30" t="s">
        <v>38</v>
      </c>
      <c r="C81" s="182">
        <v>9</v>
      </c>
      <c r="D81" s="5" t="s">
        <v>94</v>
      </c>
      <c r="E81" s="182">
        <v>5</v>
      </c>
      <c r="F81" s="182">
        <v>7</v>
      </c>
      <c r="G81" s="182">
        <v>1</v>
      </c>
      <c r="H81" s="182">
        <v>9</v>
      </c>
      <c r="I81" s="182">
        <v>1</v>
      </c>
      <c r="J81" s="182">
        <v>7</v>
      </c>
      <c r="K81" s="182">
        <v>3</v>
      </c>
      <c r="L81" s="182">
        <v>7</v>
      </c>
      <c r="M81" s="182">
        <v>1</v>
      </c>
      <c r="N81" s="5" t="s">
        <v>92</v>
      </c>
      <c r="O81" s="5" t="s">
        <v>92</v>
      </c>
      <c r="P81" s="182">
        <v>9</v>
      </c>
      <c r="Q81" s="182">
        <v>9</v>
      </c>
      <c r="R81" s="5" t="s">
        <v>92</v>
      </c>
      <c r="S81" s="182">
        <v>9</v>
      </c>
      <c r="T81" s="182">
        <v>9</v>
      </c>
      <c r="U81" s="5" t="s">
        <v>92</v>
      </c>
      <c r="V81" s="182">
        <v>3</v>
      </c>
      <c r="W81" s="182">
        <v>9</v>
      </c>
      <c r="X81" s="182">
        <v>3</v>
      </c>
      <c r="Y81" s="182">
        <v>1</v>
      </c>
      <c r="Z81" s="5" t="s">
        <v>92</v>
      </c>
      <c r="AA81" s="186">
        <v>1</v>
      </c>
      <c r="AC81" s="80">
        <f t="shared" si="8"/>
        <v>3.95478057514871</v>
      </c>
      <c r="AD81" s="1">
        <f t="shared" si="9"/>
        <v>3.8391979428652079E-2</v>
      </c>
    </row>
    <row r="82" spans="2:30">
      <c r="B82" s="31" t="s">
        <v>39</v>
      </c>
      <c r="C82" s="183">
        <v>9</v>
      </c>
      <c r="D82" s="183">
        <v>3</v>
      </c>
      <c r="E82" s="183">
        <v>7</v>
      </c>
      <c r="F82" s="183">
        <v>9</v>
      </c>
      <c r="G82" s="183">
        <v>7</v>
      </c>
      <c r="H82" s="183">
        <v>9</v>
      </c>
      <c r="I82" s="183">
        <v>7</v>
      </c>
      <c r="J82" s="183">
        <v>9</v>
      </c>
      <c r="K82" s="183">
        <v>7</v>
      </c>
      <c r="L82" s="183">
        <v>9</v>
      </c>
      <c r="M82" s="183">
        <v>7</v>
      </c>
      <c r="N82" s="183">
        <v>1</v>
      </c>
      <c r="O82" s="6" t="s">
        <v>95</v>
      </c>
      <c r="P82" s="183">
        <v>9</v>
      </c>
      <c r="Q82" s="183">
        <v>9</v>
      </c>
      <c r="R82" s="6" t="s">
        <v>95</v>
      </c>
      <c r="S82" s="183">
        <v>9</v>
      </c>
      <c r="T82" s="183">
        <v>9</v>
      </c>
      <c r="U82" s="183">
        <v>1</v>
      </c>
      <c r="V82" s="183">
        <v>7</v>
      </c>
      <c r="W82" s="183">
        <v>9</v>
      </c>
      <c r="X82" s="183">
        <v>7</v>
      </c>
      <c r="Y82" s="183">
        <v>7</v>
      </c>
      <c r="Z82" s="183">
        <v>1</v>
      </c>
      <c r="AA82" s="185">
        <v>7</v>
      </c>
      <c r="AC82" s="80">
        <f t="shared" si="8"/>
        <v>5.8387917721768874</v>
      </c>
      <c r="AD82" s="1">
        <f t="shared" si="9"/>
        <v>5.6681469261330379E-2</v>
      </c>
    </row>
    <row r="83" spans="2:30">
      <c r="B83" s="32" t="s">
        <v>40</v>
      </c>
      <c r="C83" s="188">
        <v>9</v>
      </c>
      <c r="D83" s="7" t="s">
        <v>94</v>
      </c>
      <c r="E83" s="188">
        <v>5</v>
      </c>
      <c r="F83" s="188">
        <v>7</v>
      </c>
      <c r="G83" s="188">
        <v>1</v>
      </c>
      <c r="H83" s="188">
        <v>9</v>
      </c>
      <c r="I83" s="188">
        <v>3</v>
      </c>
      <c r="J83" s="188">
        <v>7</v>
      </c>
      <c r="K83" s="188">
        <v>5</v>
      </c>
      <c r="L83" s="188">
        <v>7</v>
      </c>
      <c r="M83" s="188">
        <v>1</v>
      </c>
      <c r="N83" s="7" t="s">
        <v>92</v>
      </c>
      <c r="O83" s="7" t="s">
        <v>92</v>
      </c>
      <c r="P83" s="188">
        <v>9</v>
      </c>
      <c r="Q83" s="188">
        <v>9</v>
      </c>
      <c r="R83" s="7" t="s">
        <v>92</v>
      </c>
      <c r="S83" s="188">
        <v>9</v>
      </c>
      <c r="T83" s="188">
        <v>9</v>
      </c>
      <c r="U83" s="7" t="s">
        <v>94</v>
      </c>
      <c r="V83" s="188">
        <v>5</v>
      </c>
      <c r="W83" s="188">
        <v>9</v>
      </c>
      <c r="X83" s="188">
        <v>5</v>
      </c>
      <c r="Y83" s="188">
        <v>1</v>
      </c>
      <c r="Z83" s="7" t="s">
        <v>94</v>
      </c>
      <c r="AA83" s="189">
        <v>1</v>
      </c>
      <c r="AC83" s="80">
        <f t="shared" si="8"/>
        <v>4.5421637532729724</v>
      </c>
      <c r="AD83" s="1">
        <f t="shared" si="9"/>
        <v>4.4094142282639241E-2</v>
      </c>
    </row>
    <row r="84" spans="2:30">
      <c r="AC84" s="80">
        <f>SUM(AC59:AC83)</f>
        <v>103.01059320211144</v>
      </c>
      <c r="AD84" s="1">
        <f>$AC84/$AC$84</f>
        <v>1</v>
      </c>
    </row>
    <row r="85" spans="2:30">
      <c r="AB85" t="s">
        <v>13</v>
      </c>
    </row>
    <row r="86" spans="2:30" ht="20">
      <c r="B86" s="34" t="s">
        <v>90</v>
      </c>
      <c r="C86" s="35" t="s">
        <v>19</v>
      </c>
      <c r="D86" s="35" t="s">
        <v>20</v>
      </c>
      <c r="E86" s="35" t="s">
        <v>43</v>
      </c>
      <c r="F86" s="35" t="s">
        <v>44</v>
      </c>
      <c r="G86" s="35" t="s">
        <v>9</v>
      </c>
      <c r="H86" s="35" t="s">
        <v>42</v>
      </c>
      <c r="I86" s="35" t="s">
        <v>45</v>
      </c>
      <c r="J86" s="35" t="s">
        <v>46</v>
      </c>
      <c r="K86" s="35" t="s">
        <v>47</v>
      </c>
      <c r="L86" s="35" t="s">
        <v>48</v>
      </c>
      <c r="M86" s="35" t="s">
        <v>49</v>
      </c>
      <c r="N86" s="35" t="s">
        <v>50</v>
      </c>
      <c r="O86" s="35" t="s">
        <v>51</v>
      </c>
      <c r="P86" s="35" t="s">
        <v>52</v>
      </c>
      <c r="Q86" s="35" t="s">
        <v>41</v>
      </c>
      <c r="R86" s="35" t="s">
        <v>53</v>
      </c>
      <c r="S86" s="35" t="s">
        <v>54</v>
      </c>
      <c r="T86" s="35" t="s">
        <v>33</v>
      </c>
      <c r="U86" s="35" t="s">
        <v>55</v>
      </c>
      <c r="V86" s="35" t="s">
        <v>56</v>
      </c>
      <c r="W86" s="35" t="s">
        <v>36</v>
      </c>
      <c r="X86" s="35" t="s">
        <v>57</v>
      </c>
      <c r="Y86" s="35" t="s">
        <v>58</v>
      </c>
      <c r="Z86" s="35" t="s">
        <v>59</v>
      </c>
      <c r="AA86" s="36" t="s">
        <v>40</v>
      </c>
      <c r="AC86" s="84" t="s">
        <v>3</v>
      </c>
      <c r="AD86" s="43" t="s">
        <v>4</v>
      </c>
    </row>
    <row r="87" spans="2:30">
      <c r="B87" s="37" t="s">
        <v>19</v>
      </c>
      <c r="C87" s="190">
        <v>1</v>
      </c>
      <c r="D87" s="190">
        <v>5</v>
      </c>
      <c r="E87" s="190">
        <v>1</v>
      </c>
      <c r="F87" s="190">
        <v>7</v>
      </c>
      <c r="G87" s="190">
        <v>9</v>
      </c>
      <c r="H87" s="38" t="s">
        <v>94</v>
      </c>
      <c r="I87" s="190">
        <v>5</v>
      </c>
      <c r="J87" s="190">
        <v>5</v>
      </c>
      <c r="K87" s="190">
        <v>7</v>
      </c>
      <c r="L87" s="190">
        <v>7</v>
      </c>
      <c r="M87" s="190">
        <v>9</v>
      </c>
      <c r="N87" s="190">
        <v>9</v>
      </c>
      <c r="O87" s="190">
        <v>9</v>
      </c>
      <c r="P87" s="190">
        <v>7</v>
      </c>
      <c r="Q87" s="190">
        <v>9</v>
      </c>
      <c r="R87" s="190">
        <v>9</v>
      </c>
      <c r="S87" s="190">
        <v>7</v>
      </c>
      <c r="T87" s="190">
        <v>7</v>
      </c>
      <c r="U87" s="190">
        <v>7</v>
      </c>
      <c r="V87" s="190">
        <v>7</v>
      </c>
      <c r="W87" s="190">
        <v>9</v>
      </c>
      <c r="X87" s="190">
        <v>9</v>
      </c>
      <c r="Y87" s="190">
        <v>9</v>
      </c>
      <c r="Z87" s="190">
        <v>9</v>
      </c>
      <c r="AA87" s="191">
        <v>9</v>
      </c>
      <c r="AC87" s="80">
        <f t="shared" ref="AC87:AC111" si="10">GEOMEAN($C87:$AA87)</f>
        <v>6.4037113454627486</v>
      </c>
      <c r="AD87" s="1">
        <f t="shared" ref="AD87:AD112" si="11">$AC87/$AC$112</f>
        <v>8.6902909565851519E-2</v>
      </c>
    </row>
    <row r="88" spans="2:30">
      <c r="B88" s="39" t="s">
        <v>20</v>
      </c>
      <c r="C88" s="40" t="s">
        <v>94</v>
      </c>
      <c r="D88" s="192">
        <v>1</v>
      </c>
      <c r="E88" s="40" t="s">
        <v>94</v>
      </c>
      <c r="F88" s="192">
        <v>5</v>
      </c>
      <c r="G88" s="192">
        <v>7</v>
      </c>
      <c r="H88" s="40" t="s">
        <v>92</v>
      </c>
      <c r="I88" s="192">
        <v>1</v>
      </c>
      <c r="J88" s="192">
        <v>1</v>
      </c>
      <c r="K88" s="192">
        <v>5</v>
      </c>
      <c r="L88" s="192">
        <v>5</v>
      </c>
      <c r="M88" s="192">
        <v>7</v>
      </c>
      <c r="N88" s="192">
        <v>7</v>
      </c>
      <c r="O88" s="192">
        <v>7</v>
      </c>
      <c r="P88" s="192">
        <v>5</v>
      </c>
      <c r="Q88" s="192">
        <v>7</v>
      </c>
      <c r="R88" s="192">
        <v>7</v>
      </c>
      <c r="S88" s="192">
        <v>5</v>
      </c>
      <c r="T88" s="192">
        <v>5</v>
      </c>
      <c r="U88" s="192">
        <v>5</v>
      </c>
      <c r="V88" s="192">
        <v>5</v>
      </c>
      <c r="W88" s="192">
        <v>7</v>
      </c>
      <c r="X88" s="192">
        <v>7</v>
      </c>
      <c r="Y88" s="192">
        <v>7</v>
      </c>
      <c r="Z88" s="192">
        <v>7</v>
      </c>
      <c r="AA88" s="193">
        <v>7</v>
      </c>
      <c r="AC88" s="80">
        <f t="shared" si="10"/>
        <v>4.7502878893953211</v>
      </c>
      <c r="AD88" s="1">
        <f t="shared" si="11"/>
        <v>6.4464779343368472E-2</v>
      </c>
    </row>
    <row r="89" spans="2:30">
      <c r="B89" s="37" t="s">
        <v>43</v>
      </c>
      <c r="C89" s="190">
        <v>1</v>
      </c>
      <c r="D89" s="190">
        <v>5</v>
      </c>
      <c r="E89" s="190">
        <v>1</v>
      </c>
      <c r="F89" s="190">
        <v>7</v>
      </c>
      <c r="G89" s="190">
        <v>9</v>
      </c>
      <c r="H89" s="38" t="s">
        <v>94</v>
      </c>
      <c r="I89" s="190">
        <v>5</v>
      </c>
      <c r="J89" s="190">
        <v>5</v>
      </c>
      <c r="K89" s="190">
        <v>7</v>
      </c>
      <c r="L89" s="190">
        <v>7</v>
      </c>
      <c r="M89" s="190">
        <v>9</v>
      </c>
      <c r="N89" s="190">
        <v>9</v>
      </c>
      <c r="O89" s="190">
        <v>9</v>
      </c>
      <c r="P89" s="190">
        <v>7</v>
      </c>
      <c r="Q89" s="190">
        <v>9</v>
      </c>
      <c r="R89" s="190">
        <v>9</v>
      </c>
      <c r="S89" s="190">
        <v>7</v>
      </c>
      <c r="T89" s="190">
        <v>7</v>
      </c>
      <c r="U89" s="190">
        <v>7</v>
      </c>
      <c r="V89" s="190">
        <v>7</v>
      </c>
      <c r="W89" s="190">
        <v>9</v>
      </c>
      <c r="X89" s="190">
        <v>9</v>
      </c>
      <c r="Y89" s="190">
        <v>9</v>
      </c>
      <c r="Z89" s="190">
        <v>9</v>
      </c>
      <c r="AA89" s="191">
        <v>9</v>
      </c>
      <c r="AC89" s="80">
        <f t="shared" si="10"/>
        <v>6.4037113454627486</v>
      </c>
      <c r="AD89" s="1">
        <f t="shared" si="11"/>
        <v>8.6902909565851519E-2</v>
      </c>
    </row>
    <row r="90" spans="2:30">
      <c r="B90" s="39" t="s">
        <v>21</v>
      </c>
      <c r="C90" s="40" t="s">
        <v>92</v>
      </c>
      <c r="D90" s="40" t="s">
        <v>94</v>
      </c>
      <c r="E90" s="40" t="s">
        <v>92</v>
      </c>
      <c r="F90" s="192">
        <v>1</v>
      </c>
      <c r="G90" s="192">
        <v>7</v>
      </c>
      <c r="H90" s="40" t="s">
        <v>92</v>
      </c>
      <c r="I90" s="40" t="s">
        <v>94</v>
      </c>
      <c r="J90" s="40" t="s">
        <v>94</v>
      </c>
      <c r="K90" s="192">
        <v>1</v>
      </c>
      <c r="L90" s="192">
        <v>1</v>
      </c>
      <c r="M90" s="192">
        <v>7</v>
      </c>
      <c r="N90" s="192">
        <v>7</v>
      </c>
      <c r="O90" s="192">
        <v>7</v>
      </c>
      <c r="P90" s="192">
        <v>1</v>
      </c>
      <c r="Q90" s="192">
        <v>7</v>
      </c>
      <c r="R90" s="192">
        <v>7</v>
      </c>
      <c r="S90" s="192">
        <v>1</v>
      </c>
      <c r="T90" s="192">
        <v>1</v>
      </c>
      <c r="U90" s="192">
        <v>1</v>
      </c>
      <c r="V90" s="192">
        <v>1</v>
      </c>
      <c r="W90" s="192">
        <v>7</v>
      </c>
      <c r="X90" s="192">
        <v>7</v>
      </c>
      <c r="Y90" s="192">
        <v>7</v>
      </c>
      <c r="Z90" s="192">
        <v>7</v>
      </c>
      <c r="AA90" s="193">
        <v>7</v>
      </c>
      <c r="AC90" s="80">
        <f t="shared" si="10"/>
        <v>3.0850860807899299</v>
      </c>
      <c r="AD90" s="1">
        <f t="shared" si="11"/>
        <v>4.1866808514364848E-2</v>
      </c>
    </row>
    <row r="91" spans="2:30">
      <c r="B91" s="37" t="s">
        <v>22</v>
      </c>
      <c r="C91" s="38" t="s">
        <v>93</v>
      </c>
      <c r="D91" s="38" t="s">
        <v>92</v>
      </c>
      <c r="E91" s="38" t="s">
        <v>93</v>
      </c>
      <c r="F91" s="38" t="s">
        <v>94</v>
      </c>
      <c r="G91" s="190">
        <v>1</v>
      </c>
      <c r="H91" s="38" t="s">
        <v>93</v>
      </c>
      <c r="I91" s="38" t="s">
        <v>92</v>
      </c>
      <c r="J91" s="38" t="s">
        <v>92</v>
      </c>
      <c r="K91" s="38" t="s">
        <v>94</v>
      </c>
      <c r="L91" s="38" t="s">
        <v>94</v>
      </c>
      <c r="M91" s="190">
        <v>1</v>
      </c>
      <c r="N91" s="190">
        <v>1</v>
      </c>
      <c r="O91" s="190">
        <v>1</v>
      </c>
      <c r="P91" s="38" t="s">
        <v>94</v>
      </c>
      <c r="Q91" s="190">
        <v>1</v>
      </c>
      <c r="R91" s="190">
        <v>1</v>
      </c>
      <c r="S91" s="38" t="s">
        <v>94</v>
      </c>
      <c r="T91" s="38" t="s">
        <v>94</v>
      </c>
      <c r="U91" s="38" t="s">
        <v>94</v>
      </c>
      <c r="V91" s="38" t="s">
        <v>94</v>
      </c>
      <c r="W91" s="190">
        <v>1</v>
      </c>
      <c r="X91" s="190">
        <v>1</v>
      </c>
      <c r="Y91" s="190">
        <v>1</v>
      </c>
      <c r="Z91" s="190">
        <v>1</v>
      </c>
      <c r="AA91" s="191">
        <v>1</v>
      </c>
      <c r="AC91" s="80">
        <f t="shared" si="10"/>
        <v>1</v>
      </c>
      <c r="AD91" s="1">
        <f t="shared" si="11"/>
        <v>1.3570709995762886E-2</v>
      </c>
    </row>
    <row r="92" spans="2:30">
      <c r="B92" s="39" t="s">
        <v>42</v>
      </c>
      <c r="C92" s="192">
        <v>5</v>
      </c>
      <c r="D92" s="192">
        <v>7</v>
      </c>
      <c r="E92" s="192">
        <v>5</v>
      </c>
      <c r="F92" s="192">
        <v>9</v>
      </c>
      <c r="G92" s="192">
        <v>9</v>
      </c>
      <c r="H92" s="192">
        <v>1</v>
      </c>
      <c r="I92" s="192">
        <v>7</v>
      </c>
      <c r="J92" s="192">
        <v>7</v>
      </c>
      <c r="K92" s="192">
        <v>9</v>
      </c>
      <c r="L92" s="192">
        <v>9</v>
      </c>
      <c r="M92" s="192">
        <v>9</v>
      </c>
      <c r="N92" s="192">
        <v>9</v>
      </c>
      <c r="O92" s="192">
        <v>9</v>
      </c>
      <c r="P92" s="192">
        <v>9</v>
      </c>
      <c r="Q92" s="192">
        <v>9</v>
      </c>
      <c r="R92" s="192">
        <v>9</v>
      </c>
      <c r="S92" s="192">
        <v>9</v>
      </c>
      <c r="T92" s="192">
        <v>9</v>
      </c>
      <c r="U92" s="192">
        <v>9</v>
      </c>
      <c r="V92" s="192">
        <v>9</v>
      </c>
      <c r="W92" s="192">
        <v>9</v>
      </c>
      <c r="X92" s="192">
        <v>9</v>
      </c>
      <c r="Y92" s="192">
        <v>9</v>
      </c>
      <c r="Z92" s="192">
        <v>9</v>
      </c>
      <c r="AA92" s="193">
        <v>9</v>
      </c>
      <c r="AC92" s="80">
        <f t="shared" si="10"/>
        <v>7.6305118708398902</v>
      </c>
      <c r="AD92" s="1">
        <f t="shared" si="11"/>
        <v>0.10355146371839426</v>
      </c>
    </row>
    <row r="93" spans="2:30">
      <c r="B93" s="37" t="s">
        <v>23</v>
      </c>
      <c r="C93" s="38" t="s">
        <v>94</v>
      </c>
      <c r="D93" s="190">
        <v>1</v>
      </c>
      <c r="E93" s="38" t="s">
        <v>94</v>
      </c>
      <c r="F93" s="190">
        <v>5</v>
      </c>
      <c r="G93" s="190">
        <v>7</v>
      </c>
      <c r="H93" s="38" t="s">
        <v>92</v>
      </c>
      <c r="I93" s="190">
        <v>1</v>
      </c>
      <c r="J93" s="190">
        <v>1</v>
      </c>
      <c r="K93" s="190">
        <v>5</v>
      </c>
      <c r="L93" s="190">
        <v>5</v>
      </c>
      <c r="M93" s="190">
        <v>7</v>
      </c>
      <c r="N93" s="190">
        <v>7</v>
      </c>
      <c r="O93" s="190">
        <v>7</v>
      </c>
      <c r="P93" s="190">
        <v>5</v>
      </c>
      <c r="Q93" s="190">
        <v>7</v>
      </c>
      <c r="R93" s="190">
        <v>7</v>
      </c>
      <c r="S93" s="190">
        <v>5</v>
      </c>
      <c r="T93" s="190">
        <v>5</v>
      </c>
      <c r="U93" s="190">
        <v>5</v>
      </c>
      <c r="V93" s="190">
        <v>5</v>
      </c>
      <c r="W93" s="190">
        <v>7</v>
      </c>
      <c r="X93" s="190">
        <v>7</v>
      </c>
      <c r="Y93" s="190">
        <v>7</v>
      </c>
      <c r="Z93" s="190">
        <v>7</v>
      </c>
      <c r="AA93" s="191">
        <v>7</v>
      </c>
      <c r="AC93" s="80">
        <f t="shared" si="10"/>
        <v>4.7502878893953211</v>
      </c>
      <c r="AD93" s="1">
        <f t="shared" si="11"/>
        <v>6.4464779343368472E-2</v>
      </c>
    </row>
    <row r="94" spans="2:30">
      <c r="B94" s="39" t="s">
        <v>24</v>
      </c>
      <c r="C94" s="40" t="s">
        <v>94</v>
      </c>
      <c r="D94" s="192">
        <v>1</v>
      </c>
      <c r="E94" s="40" t="s">
        <v>94</v>
      </c>
      <c r="F94" s="192">
        <v>5</v>
      </c>
      <c r="G94" s="192">
        <v>7</v>
      </c>
      <c r="H94" s="40" t="s">
        <v>92</v>
      </c>
      <c r="I94" s="192">
        <v>1</v>
      </c>
      <c r="J94" s="192">
        <v>1</v>
      </c>
      <c r="K94" s="192">
        <v>5</v>
      </c>
      <c r="L94" s="192">
        <v>5</v>
      </c>
      <c r="M94" s="192">
        <v>7</v>
      </c>
      <c r="N94" s="192">
        <v>7</v>
      </c>
      <c r="O94" s="192">
        <v>7</v>
      </c>
      <c r="P94" s="192">
        <v>5</v>
      </c>
      <c r="Q94" s="192">
        <v>7</v>
      </c>
      <c r="R94" s="192">
        <v>7</v>
      </c>
      <c r="S94" s="192">
        <v>5</v>
      </c>
      <c r="T94" s="192">
        <v>5</v>
      </c>
      <c r="U94" s="192">
        <v>5</v>
      </c>
      <c r="V94" s="192">
        <v>5</v>
      </c>
      <c r="W94" s="192">
        <v>7</v>
      </c>
      <c r="X94" s="192">
        <v>7</v>
      </c>
      <c r="Y94" s="192">
        <v>7</v>
      </c>
      <c r="Z94" s="192">
        <v>7</v>
      </c>
      <c r="AA94" s="193">
        <v>7</v>
      </c>
      <c r="AC94" s="80">
        <f t="shared" si="10"/>
        <v>4.7502878893953211</v>
      </c>
      <c r="AD94" s="1">
        <f t="shared" si="11"/>
        <v>6.4464779343368472E-2</v>
      </c>
    </row>
    <row r="95" spans="2:30">
      <c r="B95" s="37" t="s">
        <v>25</v>
      </c>
      <c r="C95" s="38" t="s">
        <v>92</v>
      </c>
      <c r="D95" s="38" t="s">
        <v>94</v>
      </c>
      <c r="E95" s="38" t="s">
        <v>92</v>
      </c>
      <c r="F95" s="190">
        <v>1</v>
      </c>
      <c r="G95" s="190">
        <v>7</v>
      </c>
      <c r="H95" s="38" t="s">
        <v>92</v>
      </c>
      <c r="I95" s="38" t="s">
        <v>94</v>
      </c>
      <c r="J95" s="38" t="s">
        <v>94</v>
      </c>
      <c r="K95" s="190">
        <v>1</v>
      </c>
      <c r="L95" s="190">
        <v>1</v>
      </c>
      <c r="M95" s="190">
        <v>7</v>
      </c>
      <c r="N95" s="190">
        <v>7</v>
      </c>
      <c r="O95" s="190">
        <v>7</v>
      </c>
      <c r="P95" s="190">
        <v>1</v>
      </c>
      <c r="Q95" s="190">
        <v>7</v>
      </c>
      <c r="R95" s="190">
        <v>7</v>
      </c>
      <c r="S95" s="190">
        <v>1</v>
      </c>
      <c r="T95" s="190">
        <v>1</v>
      </c>
      <c r="U95" s="190">
        <v>1</v>
      </c>
      <c r="V95" s="190">
        <v>1</v>
      </c>
      <c r="W95" s="190">
        <v>7</v>
      </c>
      <c r="X95" s="190">
        <v>7</v>
      </c>
      <c r="Y95" s="190">
        <v>7</v>
      </c>
      <c r="Z95" s="190">
        <v>7</v>
      </c>
      <c r="AA95" s="191">
        <v>7</v>
      </c>
      <c r="AC95" s="80">
        <f t="shared" si="10"/>
        <v>3.0850860807899299</v>
      </c>
      <c r="AD95" s="1">
        <f t="shared" si="11"/>
        <v>4.1866808514364848E-2</v>
      </c>
    </row>
    <row r="96" spans="2:30">
      <c r="B96" s="39" t="s">
        <v>26</v>
      </c>
      <c r="C96" s="40" t="s">
        <v>92</v>
      </c>
      <c r="D96" s="40" t="s">
        <v>94</v>
      </c>
      <c r="E96" s="40" t="s">
        <v>92</v>
      </c>
      <c r="F96" s="192">
        <v>1</v>
      </c>
      <c r="G96" s="192">
        <v>7</v>
      </c>
      <c r="H96" s="40" t="s">
        <v>92</v>
      </c>
      <c r="I96" s="40" t="s">
        <v>94</v>
      </c>
      <c r="J96" s="40" t="s">
        <v>94</v>
      </c>
      <c r="K96" s="192">
        <v>1</v>
      </c>
      <c r="L96" s="192">
        <v>1</v>
      </c>
      <c r="M96" s="192">
        <v>7</v>
      </c>
      <c r="N96" s="192">
        <v>7</v>
      </c>
      <c r="O96" s="192">
        <v>7</v>
      </c>
      <c r="P96" s="192">
        <v>1</v>
      </c>
      <c r="Q96" s="192">
        <v>7</v>
      </c>
      <c r="R96" s="192">
        <v>7</v>
      </c>
      <c r="S96" s="192">
        <v>1</v>
      </c>
      <c r="T96" s="192">
        <v>1</v>
      </c>
      <c r="U96" s="192">
        <v>1</v>
      </c>
      <c r="V96" s="192">
        <v>1</v>
      </c>
      <c r="W96" s="192">
        <v>7</v>
      </c>
      <c r="X96" s="192">
        <v>7</v>
      </c>
      <c r="Y96" s="192">
        <v>7</v>
      </c>
      <c r="Z96" s="192">
        <v>7</v>
      </c>
      <c r="AA96" s="193">
        <v>7</v>
      </c>
      <c r="AC96" s="80">
        <f t="shared" si="10"/>
        <v>3.0850860807899299</v>
      </c>
      <c r="AD96" s="1">
        <f t="shared" si="11"/>
        <v>4.1866808514364848E-2</v>
      </c>
    </row>
    <row r="97" spans="2:30">
      <c r="B97" s="37" t="s">
        <v>27</v>
      </c>
      <c r="C97" s="38" t="s">
        <v>93</v>
      </c>
      <c r="D97" s="38" t="s">
        <v>92</v>
      </c>
      <c r="E97" s="38" t="s">
        <v>93</v>
      </c>
      <c r="F97" s="38" t="s">
        <v>94</v>
      </c>
      <c r="G97" s="190">
        <v>1</v>
      </c>
      <c r="H97" s="38" t="s">
        <v>93</v>
      </c>
      <c r="I97" s="38" t="s">
        <v>92</v>
      </c>
      <c r="J97" s="38" t="s">
        <v>92</v>
      </c>
      <c r="K97" s="38" t="s">
        <v>94</v>
      </c>
      <c r="L97" s="38" t="s">
        <v>94</v>
      </c>
      <c r="M97" s="190">
        <v>1</v>
      </c>
      <c r="N97" s="190">
        <v>1</v>
      </c>
      <c r="O97" s="190">
        <v>1</v>
      </c>
      <c r="P97" s="38" t="s">
        <v>94</v>
      </c>
      <c r="Q97" s="190">
        <v>1</v>
      </c>
      <c r="R97" s="190">
        <v>1</v>
      </c>
      <c r="S97" s="38" t="s">
        <v>94</v>
      </c>
      <c r="T97" s="38" t="s">
        <v>94</v>
      </c>
      <c r="U97" s="38" t="s">
        <v>94</v>
      </c>
      <c r="V97" s="38" t="s">
        <v>94</v>
      </c>
      <c r="W97" s="190">
        <v>1</v>
      </c>
      <c r="X97" s="190">
        <v>1</v>
      </c>
      <c r="Y97" s="190">
        <v>1</v>
      </c>
      <c r="Z97" s="190">
        <v>1</v>
      </c>
      <c r="AA97" s="191">
        <v>1</v>
      </c>
      <c r="AC97" s="80">
        <f>GEOMEAN($C97:$AA97)</f>
        <v>1</v>
      </c>
      <c r="AD97" s="1">
        <f t="shared" si="11"/>
        <v>1.3570709995762886E-2</v>
      </c>
    </row>
    <row r="98" spans="2:30">
      <c r="B98" s="39" t="s">
        <v>28</v>
      </c>
      <c r="C98" s="40" t="s">
        <v>93</v>
      </c>
      <c r="D98" s="40" t="s">
        <v>92</v>
      </c>
      <c r="E98" s="40" t="s">
        <v>93</v>
      </c>
      <c r="F98" s="40" t="s">
        <v>94</v>
      </c>
      <c r="G98" s="192">
        <v>1</v>
      </c>
      <c r="H98" s="40" t="s">
        <v>93</v>
      </c>
      <c r="I98" s="40" t="s">
        <v>92</v>
      </c>
      <c r="J98" s="40" t="s">
        <v>92</v>
      </c>
      <c r="K98" s="40" t="s">
        <v>94</v>
      </c>
      <c r="L98" s="40" t="s">
        <v>94</v>
      </c>
      <c r="M98" s="192">
        <v>1</v>
      </c>
      <c r="N98" s="192">
        <v>1</v>
      </c>
      <c r="O98" s="192">
        <v>1</v>
      </c>
      <c r="P98" s="40" t="s">
        <v>94</v>
      </c>
      <c r="Q98" s="192">
        <v>1</v>
      </c>
      <c r="R98" s="192">
        <v>1</v>
      </c>
      <c r="S98" s="40" t="s">
        <v>94</v>
      </c>
      <c r="T98" s="40" t="s">
        <v>94</v>
      </c>
      <c r="U98" s="40" t="s">
        <v>94</v>
      </c>
      <c r="V98" s="40" t="s">
        <v>94</v>
      </c>
      <c r="W98" s="192">
        <v>1</v>
      </c>
      <c r="X98" s="192">
        <v>1</v>
      </c>
      <c r="Y98" s="192">
        <v>1</v>
      </c>
      <c r="Z98" s="192">
        <v>1</v>
      </c>
      <c r="AA98" s="193">
        <v>1</v>
      </c>
      <c r="AC98" s="80">
        <f t="shared" si="10"/>
        <v>1</v>
      </c>
      <c r="AD98" s="1">
        <f t="shared" si="11"/>
        <v>1.3570709995762886E-2</v>
      </c>
    </row>
    <row r="99" spans="2:30">
      <c r="B99" s="37" t="s">
        <v>29</v>
      </c>
      <c r="C99" s="38" t="s">
        <v>93</v>
      </c>
      <c r="D99" s="38" t="s">
        <v>92</v>
      </c>
      <c r="E99" s="38" t="s">
        <v>93</v>
      </c>
      <c r="F99" s="38" t="s">
        <v>94</v>
      </c>
      <c r="G99" s="190">
        <v>1</v>
      </c>
      <c r="H99" s="38" t="s">
        <v>93</v>
      </c>
      <c r="I99" s="38" t="s">
        <v>92</v>
      </c>
      <c r="J99" s="38" t="s">
        <v>92</v>
      </c>
      <c r="K99" s="38" t="s">
        <v>94</v>
      </c>
      <c r="L99" s="38" t="s">
        <v>94</v>
      </c>
      <c r="M99" s="190">
        <v>1</v>
      </c>
      <c r="N99" s="190">
        <v>1</v>
      </c>
      <c r="O99" s="190">
        <v>1</v>
      </c>
      <c r="P99" s="38" t="s">
        <v>94</v>
      </c>
      <c r="Q99" s="190">
        <v>1</v>
      </c>
      <c r="R99" s="190">
        <v>1</v>
      </c>
      <c r="S99" s="38" t="s">
        <v>94</v>
      </c>
      <c r="T99" s="38" t="s">
        <v>94</v>
      </c>
      <c r="U99" s="38" t="s">
        <v>94</v>
      </c>
      <c r="V99" s="38" t="s">
        <v>94</v>
      </c>
      <c r="W99" s="190">
        <v>1</v>
      </c>
      <c r="X99" s="190">
        <v>1</v>
      </c>
      <c r="Y99" s="190">
        <v>1</v>
      </c>
      <c r="Z99" s="190">
        <v>1</v>
      </c>
      <c r="AA99" s="191">
        <v>1</v>
      </c>
      <c r="AC99" s="80">
        <f>GEOMEAN($C99:$AA99)</f>
        <v>1</v>
      </c>
      <c r="AD99" s="1">
        <f t="shared" si="11"/>
        <v>1.3570709995762886E-2</v>
      </c>
    </row>
    <row r="100" spans="2:30">
      <c r="B100" s="39" t="s">
        <v>30</v>
      </c>
      <c r="C100" s="40" t="s">
        <v>92</v>
      </c>
      <c r="D100" s="40" t="s">
        <v>94</v>
      </c>
      <c r="E100" s="40" t="s">
        <v>92</v>
      </c>
      <c r="F100" s="192">
        <v>1</v>
      </c>
      <c r="G100" s="192">
        <v>7</v>
      </c>
      <c r="H100" s="40" t="s">
        <v>92</v>
      </c>
      <c r="I100" s="40" t="s">
        <v>94</v>
      </c>
      <c r="J100" s="40" t="s">
        <v>94</v>
      </c>
      <c r="K100" s="192">
        <v>1</v>
      </c>
      <c r="L100" s="192">
        <v>1</v>
      </c>
      <c r="M100" s="192">
        <v>7</v>
      </c>
      <c r="N100" s="192">
        <v>7</v>
      </c>
      <c r="O100" s="192">
        <v>7</v>
      </c>
      <c r="P100" s="192">
        <v>1</v>
      </c>
      <c r="Q100" s="192">
        <v>7</v>
      </c>
      <c r="R100" s="192">
        <v>7</v>
      </c>
      <c r="S100" s="192">
        <v>1</v>
      </c>
      <c r="T100" s="192">
        <v>1</v>
      </c>
      <c r="U100" s="192">
        <v>1</v>
      </c>
      <c r="V100" s="192">
        <v>1</v>
      </c>
      <c r="W100" s="192">
        <v>7</v>
      </c>
      <c r="X100" s="192">
        <v>7</v>
      </c>
      <c r="Y100" s="192">
        <v>7</v>
      </c>
      <c r="Z100" s="192">
        <v>7</v>
      </c>
      <c r="AA100" s="193">
        <v>7</v>
      </c>
      <c r="AC100" s="80">
        <f t="shared" si="10"/>
        <v>3.0850860807899299</v>
      </c>
      <c r="AD100" s="1">
        <f t="shared" si="11"/>
        <v>4.1866808514364848E-2</v>
      </c>
    </row>
    <row r="101" spans="2:30">
      <c r="B101" s="37" t="s">
        <v>41</v>
      </c>
      <c r="C101" s="38" t="s">
        <v>93</v>
      </c>
      <c r="D101" s="38" t="s">
        <v>92</v>
      </c>
      <c r="E101" s="38" t="s">
        <v>93</v>
      </c>
      <c r="F101" s="38" t="s">
        <v>94</v>
      </c>
      <c r="G101" s="190">
        <v>1</v>
      </c>
      <c r="H101" s="38" t="s">
        <v>93</v>
      </c>
      <c r="I101" s="38" t="s">
        <v>92</v>
      </c>
      <c r="J101" s="38" t="s">
        <v>92</v>
      </c>
      <c r="K101" s="38" t="s">
        <v>94</v>
      </c>
      <c r="L101" s="38" t="s">
        <v>94</v>
      </c>
      <c r="M101" s="190">
        <v>1</v>
      </c>
      <c r="N101" s="190">
        <v>1</v>
      </c>
      <c r="O101" s="190">
        <v>1</v>
      </c>
      <c r="P101" s="38" t="s">
        <v>94</v>
      </c>
      <c r="Q101" s="190">
        <v>1</v>
      </c>
      <c r="R101" s="190">
        <v>1</v>
      </c>
      <c r="S101" s="38" t="s">
        <v>94</v>
      </c>
      <c r="T101" s="38" t="s">
        <v>94</v>
      </c>
      <c r="U101" s="38" t="s">
        <v>94</v>
      </c>
      <c r="V101" s="38" t="s">
        <v>94</v>
      </c>
      <c r="W101" s="190">
        <v>1</v>
      </c>
      <c r="X101" s="190">
        <v>1</v>
      </c>
      <c r="Y101" s="190">
        <v>1</v>
      </c>
      <c r="Z101" s="190">
        <v>1</v>
      </c>
      <c r="AA101" s="191">
        <v>1</v>
      </c>
      <c r="AC101" s="80">
        <f t="shared" si="10"/>
        <v>1</v>
      </c>
      <c r="AD101" s="1">
        <f t="shared" si="11"/>
        <v>1.3570709995762886E-2</v>
      </c>
    </row>
    <row r="102" spans="2:30">
      <c r="B102" s="39" t="s">
        <v>31</v>
      </c>
      <c r="C102" s="40" t="s">
        <v>93</v>
      </c>
      <c r="D102" s="40" t="s">
        <v>92</v>
      </c>
      <c r="E102" s="40" t="s">
        <v>93</v>
      </c>
      <c r="F102" s="40" t="s">
        <v>94</v>
      </c>
      <c r="G102" s="192">
        <v>1</v>
      </c>
      <c r="H102" s="40" t="s">
        <v>93</v>
      </c>
      <c r="I102" s="40" t="s">
        <v>92</v>
      </c>
      <c r="J102" s="40" t="s">
        <v>92</v>
      </c>
      <c r="K102" s="40" t="s">
        <v>94</v>
      </c>
      <c r="L102" s="40" t="s">
        <v>94</v>
      </c>
      <c r="M102" s="192">
        <v>1</v>
      </c>
      <c r="N102" s="192">
        <v>1</v>
      </c>
      <c r="O102" s="192">
        <v>1</v>
      </c>
      <c r="P102" s="40" t="s">
        <v>94</v>
      </c>
      <c r="Q102" s="192">
        <v>1</v>
      </c>
      <c r="R102" s="192">
        <v>1</v>
      </c>
      <c r="S102" s="40" t="s">
        <v>94</v>
      </c>
      <c r="T102" s="40" t="s">
        <v>94</v>
      </c>
      <c r="U102" s="40" t="s">
        <v>94</v>
      </c>
      <c r="V102" s="40" t="s">
        <v>94</v>
      </c>
      <c r="W102" s="192">
        <v>1</v>
      </c>
      <c r="X102" s="192">
        <v>1</v>
      </c>
      <c r="Y102" s="192">
        <v>1</v>
      </c>
      <c r="Z102" s="192">
        <v>1</v>
      </c>
      <c r="AA102" s="193">
        <v>1</v>
      </c>
      <c r="AC102" s="80">
        <f t="shared" si="10"/>
        <v>1</v>
      </c>
      <c r="AD102" s="1">
        <f t="shared" si="11"/>
        <v>1.3570709995762886E-2</v>
      </c>
    </row>
    <row r="103" spans="2:30">
      <c r="B103" s="37" t="s">
        <v>32</v>
      </c>
      <c r="C103" s="190">
        <v>1</v>
      </c>
      <c r="D103" s="190">
        <v>5</v>
      </c>
      <c r="E103" s="190">
        <v>1</v>
      </c>
      <c r="F103" s="190">
        <v>7</v>
      </c>
      <c r="G103" s="190">
        <v>9</v>
      </c>
      <c r="H103" s="38" t="s">
        <v>94</v>
      </c>
      <c r="I103" s="190">
        <v>5</v>
      </c>
      <c r="J103" s="190">
        <v>5</v>
      </c>
      <c r="K103" s="190">
        <v>7</v>
      </c>
      <c r="L103" s="190">
        <v>7</v>
      </c>
      <c r="M103" s="190">
        <v>9</v>
      </c>
      <c r="N103" s="190">
        <v>9</v>
      </c>
      <c r="O103" s="190">
        <v>9</v>
      </c>
      <c r="P103" s="190">
        <v>7</v>
      </c>
      <c r="Q103" s="190">
        <v>9</v>
      </c>
      <c r="R103" s="190">
        <v>9</v>
      </c>
      <c r="S103" s="190">
        <v>7</v>
      </c>
      <c r="T103" s="190">
        <v>7</v>
      </c>
      <c r="U103" s="190">
        <v>7</v>
      </c>
      <c r="V103" s="190">
        <v>7</v>
      </c>
      <c r="W103" s="190">
        <v>9</v>
      </c>
      <c r="X103" s="190">
        <v>9</v>
      </c>
      <c r="Y103" s="190">
        <v>9</v>
      </c>
      <c r="Z103" s="190">
        <v>9</v>
      </c>
      <c r="AA103" s="191">
        <v>9</v>
      </c>
      <c r="AC103" s="80">
        <f t="shared" si="10"/>
        <v>6.4037113454627486</v>
      </c>
      <c r="AD103" s="1">
        <f t="shared" si="11"/>
        <v>8.6902909565851519E-2</v>
      </c>
    </row>
    <row r="104" spans="2:30">
      <c r="B104" s="39" t="s">
        <v>33</v>
      </c>
      <c r="C104" s="40" t="s">
        <v>92</v>
      </c>
      <c r="D104" s="40" t="s">
        <v>94</v>
      </c>
      <c r="E104" s="40" t="s">
        <v>92</v>
      </c>
      <c r="F104" s="192">
        <v>1</v>
      </c>
      <c r="G104" s="192">
        <v>7</v>
      </c>
      <c r="H104" s="40" t="s">
        <v>92</v>
      </c>
      <c r="I104" s="40" t="s">
        <v>94</v>
      </c>
      <c r="J104" s="40" t="s">
        <v>94</v>
      </c>
      <c r="K104" s="192">
        <v>1</v>
      </c>
      <c r="L104" s="192">
        <v>1</v>
      </c>
      <c r="M104" s="192">
        <v>7</v>
      </c>
      <c r="N104" s="192">
        <v>7</v>
      </c>
      <c r="O104" s="192">
        <v>7</v>
      </c>
      <c r="P104" s="192">
        <v>1</v>
      </c>
      <c r="Q104" s="192">
        <v>7</v>
      </c>
      <c r="R104" s="192">
        <v>7</v>
      </c>
      <c r="S104" s="192">
        <v>1</v>
      </c>
      <c r="T104" s="192">
        <v>1</v>
      </c>
      <c r="U104" s="192">
        <v>1</v>
      </c>
      <c r="V104" s="192">
        <v>1</v>
      </c>
      <c r="W104" s="192">
        <v>7</v>
      </c>
      <c r="X104" s="192">
        <v>7</v>
      </c>
      <c r="Y104" s="192">
        <v>7</v>
      </c>
      <c r="Z104" s="192">
        <v>7</v>
      </c>
      <c r="AA104" s="193">
        <v>7</v>
      </c>
      <c r="AC104" s="80">
        <f t="shared" si="10"/>
        <v>3.0850860807899299</v>
      </c>
      <c r="AD104" s="1">
        <f t="shared" si="11"/>
        <v>4.1866808514364848E-2</v>
      </c>
    </row>
    <row r="105" spans="2:30">
      <c r="B105" s="37" t="s">
        <v>34</v>
      </c>
      <c r="C105" s="38" t="s">
        <v>92</v>
      </c>
      <c r="D105" s="38" t="s">
        <v>94</v>
      </c>
      <c r="E105" s="38" t="s">
        <v>92</v>
      </c>
      <c r="F105" s="190">
        <v>1</v>
      </c>
      <c r="G105" s="190">
        <v>7</v>
      </c>
      <c r="H105" s="38" t="s">
        <v>92</v>
      </c>
      <c r="I105" s="38" t="s">
        <v>94</v>
      </c>
      <c r="J105" s="38" t="s">
        <v>94</v>
      </c>
      <c r="K105" s="190">
        <v>1</v>
      </c>
      <c r="L105" s="190">
        <v>1</v>
      </c>
      <c r="M105" s="190">
        <v>7</v>
      </c>
      <c r="N105" s="190">
        <v>7</v>
      </c>
      <c r="O105" s="190">
        <v>7</v>
      </c>
      <c r="P105" s="190">
        <v>1</v>
      </c>
      <c r="Q105" s="190">
        <v>7</v>
      </c>
      <c r="R105" s="190">
        <v>7</v>
      </c>
      <c r="S105" s="190">
        <v>1</v>
      </c>
      <c r="T105" s="190">
        <v>1</v>
      </c>
      <c r="U105" s="190">
        <v>1</v>
      </c>
      <c r="V105" s="190">
        <v>1</v>
      </c>
      <c r="W105" s="190">
        <v>7</v>
      </c>
      <c r="X105" s="190">
        <v>7</v>
      </c>
      <c r="Y105" s="190">
        <v>7</v>
      </c>
      <c r="Z105" s="190">
        <v>7</v>
      </c>
      <c r="AA105" s="191">
        <v>7</v>
      </c>
      <c r="AC105" s="80">
        <f t="shared" si="10"/>
        <v>3.0850860807899299</v>
      </c>
      <c r="AD105" s="1">
        <f t="shared" si="11"/>
        <v>4.1866808514364848E-2</v>
      </c>
    </row>
    <row r="106" spans="2:30">
      <c r="B106" s="39" t="s">
        <v>35</v>
      </c>
      <c r="C106" s="40" t="s">
        <v>92</v>
      </c>
      <c r="D106" s="40" t="s">
        <v>94</v>
      </c>
      <c r="E106" s="40" t="s">
        <v>92</v>
      </c>
      <c r="F106" s="192">
        <v>1</v>
      </c>
      <c r="G106" s="192">
        <v>7</v>
      </c>
      <c r="H106" s="40" t="s">
        <v>92</v>
      </c>
      <c r="I106" s="40" t="s">
        <v>94</v>
      </c>
      <c r="J106" s="40" t="s">
        <v>94</v>
      </c>
      <c r="K106" s="192">
        <v>1</v>
      </c>
      <c r="L106" s="192">
        <v>1</v>
      </c>
      <c r="M106" s="192">
        <v>7</v>
      </c>
      <c r="N106" s="192">
        <v>7</v>
      </c>
      <c r="O106" s="192">
        <v>7</v>
      </c>
      <c r="P106" s="192">
        <v>1</v>
      </c>
      <c r="Q106" s="192">
        <v>7</v>
      </c>
      <c r="R106" s="192">
        <v>7</v>
      </c>
      <c r="S106" s="192">
        <v>1</v>
      </c>
      <c r="T106" s="192">
        <v>1</v>
      </c>
      <c r="U106" s="192">
        <v>1</v>
      </c>
      <c r="V106" s="192">
        <v>1</v>
      </c>
      <c r="W106" s="192">
        <v>7</v>
      </c>
      <c r="X106" s="192">
        <v>7</v>
      </c>
      <c r="Y106" s="192">
        <v>7</v>
      </c>
      <c r="Z106" s="192">
        <v>7</v>
      </c>
      <c r="AA106" s="193">
        <v>7</v>
      </c>
      <c r="AC106" s="80">
        <f t="shared" si="10"/>
        <v>3.0850860807899299</v>
      </c>
      <c r="AD106" s="1">
        <f t="shared" si="11"/>
        <v>4.1866808514364848E-2</v>
      </c>
    </row>
    <row r="107" spans="2:30">
      <c r="B107" s="37" t="s">
        <v>36</v>
      </c>
      <c r="C107" s="38" t="s">
        <v>93</v>
      </c>
      <c r="D107" s="38" t="s">
        <v>92</v>
      </c>
      <c r="E107" s="38" t="s">
        <v>93</v>
      </c>
      <c r="F107" s="38" t="s">
        <v>94</v>
      </c>
      <c r="G107" s="190">
        <v>1</v>
      </c>
      <c r="H107" s="38" t="s">
        <v>93</v>
      </c>
      <c r="I107" s="38" t="s">
        <v>92</v>
      </c>
      <c r="J107" s="38" t="s">
        <v>92</v>
      </c>
      <c r="K107" s="38" t="s">
        <v>94</v>
      </c>
      <c r="L107" s="38" t="s">
        <v>94</v>
      </c>
      <c r="M107" s="190">
        <v>1</v>
      </c>
      <c r="N107" s="190">
        <v>1</v>
      </c>
      <c r="O107" s="190">
        <v>1</v>
      </c>
      <c r="P107" s="38" t="s">
        <v>94</v>
      </c>
      <c r="Q107" s="190">
        <v>1</v>
      </c>
      <c r="R107" s="190">
        <v>1</v>
      </c>
      <c r="S107" s="38" t="s">
        <v>94</v>
      </c>
      <c r="T107" s="38" t="s">
        <v>94</v>
      </c>
      <c r="U107" s="38" t="s">
        <v>94</v>
      </c>
      <c r="V107" s="38" t="s">
        <v>94</v>
      </c>
      <c r="W107" s="190">
        <v>1</v>
      </c>
      <c r="X107" s="190">
        <v>1</v>
      </c>
      <c r="Y107" s="190">
        <v>1</v>
      </c>
      <c r="Z107" s="190">
        <v>1</v>
      </c>
      <c r="AA107" s="191">
        <v>1</v>
      </c>
      <c r="AC107" s="80">
        <f t="shared" si="10"/>
        <v>1</v>
      </c>
      <c r="AD107" s="1">
        <f t="shared" si="11"/>
        <v>1.3570709995762886E-2</v>
      </c>
    </row>
    <row r="108" spans="2:30">
      <c r="B108" s="39" t="s">
        <v>37</v>
      </c>
      <c r="C108" s="40" t="s">
        <v>93</v>
      </c>
      <c r="D108" s="40" t="s">
        <v>92</v>
      </c>
      <c r="E108" s="40" t="s">
        <v>93</v>
      </c>
      <c r="F108" s="40" t="s">
        <v>94</v>
      </c>
      <c r="G108" s="192">
        <v>1</v>
      </c>
      <c r="H108" s="40" t="s">
        <v>93</v>
      </c>
      <c r="I108" s="40" t="s">
        <v>92</v>
      </c>
      <c r="J108" s="40" t="s">
        <v>92</v>
      </c>
      <c r="K108" s="40" t="s">
        <v>94</v>
      </c>
      <c r="L108" s="40" t="s">
        <v>94</v>
      </c>
      <c r="M108" s="192">
        <v>1</v>
      </c>
      <c r="N108" s="192">
        <v>1</v>
      </c>
      <c r="O108" s="192">
        <v>1</v>
      </c>
      <c r="P108" s="40" t="s">
        <v>94</v>
      </c>
      <c r="Q108" s="192">
        <v>1</v>
      </c>
      <c r="R108" s="192">
        <v>1</v>
      </c>
      <c r="S108" s="40" t="s">
        <v>94</v>
      </c>
      <c r="T108" s="40" t="s">
        <v>94</v>
      </c>
      <c r="U108" s="40" t="s">
        <v>94</v>
      </c>
      <c r="V108" s="40" t="s">
        <v>94</v>
      </c>
      <c r="W108" s="192">
        <v>1</v>
      </c>
      <c r="X108" s="192">
        <v>1</v>
      </c>
      <c r="Y108" s="192">
        <v>1</v>
      </c>
      <c r="Z108" s="192">
        <v>1</v>
      </c>
      <c r="AA108" s="193">
        <v>1</v>
      </c>
      <c r="AC108" s="80">
        <f t="shared" si="10"/>
        <v>1</v>
      </c>
      <c r="AD108" s="1">
        <f t="shared" si="11"/>
        <v>1.3570709995762886E-2</v>
      </c>
    </row>
    <row r="109" spans="2:30">
      <c r="B109" s="37" t="s">
        <v>38</v>
      </c>
      <c r="C109" s="38" t="s">
        <v>93</v>
      </c>
      <c r="D109" s="38" t="s">
        <v>92</v>
      </c>
      <c r="E109" s="38" t="s">
        <v>93</v>
      </c>
      <c r="F109" s="38" t="s">
        <v>94</v>
      </c>
      <c r="G109" s="190">
        <v>1</v>
      </c>
      <c r="H109" s="38" t="s">
        <v>93</v>
      </c>
      <c r="I109" s="38" t="s">
        <v>92</v>
      </c>
      <c r="J109" s="38" t="s">
        <v>92</v>
      </c>
      <c r="K109" s="38" t="s">
        <v>94</v>
      </c>
      <c r="L109" s="38" t="s">
        <v>94</v>
      </c>
      <c r="M109" s="190">
        <v>1</v>
      </c>
      <c r="N109" s="190">
        <v>1</v>
      </c>
      <c r="O109" s="190">
        <v>1</v>
      </c>
      <c r="P109" s="38" t="s">
        <v>94</v>
      </c>
      <c r="Q109" s="190">
        <v>1</v>
      </c>
      <c r="R109" s="190">
        <v>1</v>
      </c>
      <c r="S109" s="38" t="s">
        <v>94</v>
      </c>
      <c r="T109" s="38" t="s">
        <v>94</v>
      </c>
      <c r="U109" s="38" t="s">
        <v>94</v>
      </c>
      <c r="V109" s="38" t="s">
        <v>94</v>
      </c>
      <c r="W109" s="190">
        <v>1</v>
      </c>
      <c r="X109" s="190">
        <v>1</v>
      </c>
      <c r="Y109" s="190">
        <v>1</v>
      </c>
      <c r="Z109" s="190">
        <v>1</v>
      </c>
      <c r="AA109" s="191">
        <v>1</v>
      </c>
      <c r="AC109" s="80">
        <f t="shared" si="10"/>
        <v>1</v>
      </c>
      <c r="AD109" s="1">
        <f t="shared" si="11"/>
        <v>1.3570709995762886E-2</v>
      </c>
    </row>
    <row r="110" spans="2:30">
      <c r="B110" s="39" t="s">
        <v>39</v>
      </c>
      <c r="C110" s="40" t="s">
        <v>93</v>
      </c>
      <c r="D110" s="40" t="s">
        <v>92</v>
      </c>
      <c r="E110" s="40" t="s">
        <v>93</v>
      </c>
      <c r="F110" s="40" t="s">
        <v>94</v>
      </c>
      <c r="G110" s="192">
        <v>1</v>
      </c>
      <c r="H110" s="40" t="s">
        <v>93</v>
      </c>
      <c r="I110" s="40" t="s">
        <v>92</v>
      </c>
      <c r="J110" s="40" t="s">
        <v>92</v>
      </c>
      <c r="K110" s="40" t="s">
        <v>94</v>
      </c>
      <c r="L110" s="40" t="s">
        <v>94</v>
      </c>
      <c r="M110" s="192">
        <v>1</v>
      </c>
      <c r="N110" s="192">
        <v>1</v>
      </c>
      <c r="O110" s="192">
        <v>1</v>
      </c>
      <c r="P110" s="40" t="s">
        <v>94</v>
      </c>
      <c r="Q110" s="192">
        <v>1</v>
      </c>
      <c r="R110" s="192">
        <v>1</v>
      </c>
      <c r="S110" s="40" t="s">
        <v>94</v>
      </c>
      <c r="T110" s="40" t="s">
        <v>94</v>
      </c>
      <c r="U110" s="40" t="s">
        <v>94</v>
      </c>
      <c r="V110" s="40" t="s">
        <v>94</v>
      </c>
      <c r="W110" s="192">
        <v>1</v>
      </c>
      <c r="X110" s="192">
        <v>1</v>
      </c>
      <c r="Y110" s="192">
        <v>1</v>
      </c>
      <c r="Z110" s="192">
        <v>1</v>
      </c>
      <c r="AA110" s="193">
        <v>1</v>
      </c>
      <c r="AC110" s="80">
        <f t="shared" si="10"/>
        <v>1</v>
      </c>
      <c r="AD110" s="1">
        <f t="shared" si="11"/>
        <v>1.3570709995762886E-2</v>
      </c>
    </row>
    <row r="111" spans="2:30">
      <c r="B111" s="41" t="s">
        <v>40</v>
      </c>
      <c r="C111" s="42" t="s">
        <v>93</v>
      </c>
      <c r="D111" s="42" t="s">
        <v>92</v>
      </c>
      <c r="E111" s="42" t="s">
        <v>93</v>
      </c>
      <c r="F111" s="42" t="s">
        <v>94</v>
      </c>
      <c r="G111" s="194">
        <v>1</v>
      </c>
      <c r="H111" s="42" t="s">
        <v>93</v>
      </c>
      <c r="I111" s="42" t="s">
        <v>92</v>
      </c>
      <c r="J111" s="42" t="s">
        <v>92</v>
      </c>
      <c r="K111" s="42" t="s">
        <v>94</v>
      </c>
      <c r="L111" s="42" t="s">
        <v>94</v>
      </c>
      <c r="M111" s="194">
        <v>1</v>
      </c>
      <c r="N111" s="194">
        <v>1</v>
      </c>
      <c r="O111" s="194">
        <v>1</v>
      </c>
      <c r="P111" s="42" t="s">
        <v>94</v>
      </c>
      <c r="Q111" s="194">
        <v>1</v>
      </c>
      <c r="R111" s="194">
        <v>1</v>
      </c>
      <c r="S111" s="42" t="s">
        <v>94</v>
      </c>
      <c r="T111" s="42" t="s">
        <v>94</v>
      </c>
      <c r="U111" s="42" t="s">
        <v>94</v>
      </c>
      <c r="V111" s="42" t="s">
        <v>94</v>
      </c>
      <c r="W111" s="194">
        <v>1</v>
      </c>
      <c r="X111" s="194">
        <v>1</v>
      </c>
      <c r="Y111" s="194">
        <v>1</v>
      </c>
      <c r="Z111" s="194">
        <v>1</v>
      </c>
      <c r="AA111" s="195">
        <v>1</v>
      </c>
      <c r="AC111" s="80">
        <f t="shared" si="10"/>
        <v>1</v>
      </c>
      <c r="AD111" s="1">
        <f t="shared" si="11"/>
        <v>1.3570709995762886E-2</v>
      </c>
    </row>
    <row r="112" spans="2:30">
      <c r="AC112" s="80">
        <f>SUM(AC87:AC111)</f>
        <v>73.688112140943616</v>
      </c>
      <c r="AD112" s="1">
        <f t="shared" si="11"/>
        <v>1</v>
      </c>
    </row>
    <row r="113" spans="2:30">
      <c r="AB113" t="s">
        <v>14</v>
      </c>
    </row>
    <row r="114" spans="2:30" ht="20">
      <c r="B114" s="63" t="s">
        <v>91</v>
      </c>
      <c r="C114" s="44" t="s">
        <v>19</v>
      </c>
      <c r="D114" s="44" t="s">
        <v>20</v>
      </c>
      <c r="E114" s="44" t="s">
        <v>43</v>
      </c>
      <c r="F114" s="44" t="s">
        <v>44</v>
      </c>
      <c r="G114" s="44" t="s">
        <v>9</v>
      </c>
      <c r="H114" s="44" t="s">
        <v>42</v>
      </c>
      <c r="I114" s="44" t="s">
        <v>45</v>
      </c>
      <c r="J114" s="44" t="s">
        <v>46</v>
      </c>
      <c r="K114" s="44" t="s">
        <v>47</v>
      </c>
      <c r="L114" s="44" t="s">
        <v>48</v>
      </c>
      <c r="M114" s="44" t="s">
        <v>49</v>
      </c>
      <c r="N114" s="44" t="s">
        <v>50</v>
      </c>
      <c r="O114" s="44" t="s">
        <v>51</v>
      </c>
      <c r="P114" s="44" t="s">
        <v>52</v>
      </c>
      <c r="Q114" s="44" t="s">
        <v>41</v>
      </c>
      <c r="R114" s="44" t="s">
        <v>53</v>
      </c>
      <c r="S114" s="44" t="s">
        <v>54</v>
      </c>
      <c r="T114" s="44" t="s">
        <v>33</v>
      </c>
      <c r="U114" s="44" t="s">
        <v>55</v>
      </c>
      <c r="V114" s="44" t="s">
        <v>56</v>
      </c>
      <c r="W114" s="44" t="s">
        <v>36</v>
      </c>
      <c r="X114" s="44" t="s">
        <v>57</v>
      </c>
      <c r="Y114" s="44" t="s">
        <v>58</v>
      </c>
      <c r="Z114" s="44" t="s">
        <v>59</v>
      </c>
      <c r="AA114" s="45" t="s">
        <v>40</v>
      </c>
      <c r="AC114" s="85" t="s">
        <v>3</v>
      </c>
      <c r="AD114" s="55" t="s">
        <v>4</v>
      </c>
    </row>
    <row r="115" spans="2:30">
      <c r="B115" s="46" t="s">
        <v>19</v>
      </c>
      <c r="C115" s="196">
        <v>1</v>
      </c>
      <c r="D115" s="196">
        <v>7</v>
      </c>
      <c r="E115" s="197">
        <v>1</v>
      </c>
      <c r="F115" s="196">
        <v>5</v>
      </c>
      <c r="G115" s="50" t="s">
        <v>92</v>
      </c>
      <c r="H115" s="196">
        <v>3</v>
      </c>
      <c r="I115" s="196">
        <v>1</v>
      </c>
      <c r="J115" s="196">
        <v>1</v>
      </c>
      <c r="K115" s="196">
        <v>5</v>
      </c>
      <c r="L115" s="197">
        <v>5</v>
      </c>
      <c r="M115" s="196">
        <v>1</v>
      </c>
      <c r="N115" s="196">
        <v>7</v>
      </c>
      <c r="O115" s="196">
        <v>7</v>
      </c>
      <c r="P115" s="196">
        <v>5</v>
      </c>
      <c r="Q115" s="196">
        <v>7</v>
      </c>
      <c r="R115" s="196">
        <v>1</v>
      </c>
      <c r="S115" s="196">
        <v>5</v>
      </c>
      <c r="T115" s="196">
        <v>5</v>
      </c>
      <c r="U115" s="196">
        <v>5</v>
      </c>
      <c r="V115" s="196">
        <v>7</v>
      </c>
      <c r="W115" s="196">
        <v>7</v>
      </c>
      <c r="X115" s="196">
        <v>5</v>
      </c>
      <c r="Y115" s="196">
        <v>7</v>
      </c>
      <c r="Z115" s="196">
        <v>5</v>
      </c>
      <c r="AA115" s="52" t="s">
        <v>92</v>
      </c>
      <c r="AC115" s="86">
        <f t="shared" ref="AC115:AC139" si="12">GEOMEAN($C115:$AA115)</f>
        <v>3.5600668685865258</v>
      </c>
      <c r="AD115" s="62">
        <f t="shared" ref="AD115:AD140" si="13">$AC115/$AC$140</f>
        <v>5.5624507616652899E-2</v>
      </c>
    </row>
    <row r="116" spans="2:30">
      <c r="B116" s="48" t="s">
        <v>20</v>
      </c>
      <c r="C116" s="49" t="s">
        <v>92</v>
      </c>
      <c r="D116" s="198">
        <v>1</v>
      </c>
      <c r="E116" s="49" t="s">
        <v>92</v>
      </c>
      <c r="F116" s="198">
        <v>1</v>
      </c>
      <c r="G116" s="49" t="s">
        <v>93</v>
      </c>
      <c r="H116" s="49" t="s">
        <v>94</v>
      </c>
      <c r="I116" s="49" t="s">
        <v>92</v>
      </c>
      <c r="J116" s="49" t="s">
        <v>92</v>
      </c>
      <c r="K116" s="49" t="s">
        <v>95</v>
      </c>
      <c r="L116" s="198">
        <v>1</v>
      </c>
      <c r="M116" s="49" t="s">
        <v>92</v>
      </c>
      <c r="N116" s="198">
        <v>3</v>
      </c>
      <c r="O116" s="198">
        <v>1</v>
      </c>
      <c r="P116" s="198">
        <v>1</v>
      </c>
      <c r="Q116" s="198">
        <v>1</v>
      </c>
      <c r="R116" s="49" t="s">
        <v>92</v>
      </c>
      <c r="S116" s="49" t="s">
        <v>95</v>
      </c>
      <c r="T116" s="49" t="s">
        <v>95</v>
      </c>
      <c r="U116" s="49" t="s">
        <v>95</v>
      </c>
      <c r="V116" s="198">
        <v>1</v>
      </c>
      <c r="W116" s="198">
        <v>3</v>
      </c>
      <c r="X116" s="49" t="s">
        <v>95</v>
      </c>
      <c r="Y116" s="198">
        <v>1</v>
      </c>
      <c r="Z116" s="49" t="s">
        <v>95</v>
      </c>
      <c r="AA116" s="53" t="s">
        <v>93</v>
      </c>
      <c r="AC116" s="79">
        <f t="shared" si="12"/>
        <v>1.2457309396155174</v>
      </c>
      <c r="AD116" s="1">
        <f t="shared" si="13"/>
        <v>1.9464008036021919E-2</v>
      </c>
    </row>
    <row r="117" spans="2:30">
      <c r="B117" s="46" t="s">
        <v>43</v>
      </c>
      <c r="C117" s="196">
        <v>1</v>
      </c>
      <c r="D117" s="196">
        <v>7</v>
      </c>
      <c r="E117" s="196">
        <v>1</v>
      </c>
      <c r="F117" s="196">
        <v>5</v>
      </c>
      <c r="G117" s="50" t="s">
        <v>92</v>
      </c>
      <c r="H117" s="196">
        <v>5</v>
      </c>
      <c r="I117" s="196">
        <v>1</v>
      </c>
      <c r="J117" s="196">
        <v>1</v>
      </c>
      <c r="K117" s="196">
        <v>5</v>
      </c>
      <c r="L117" s="196">
        <v>7</v>
      </c>
      <c r="M117" s="196">
        <v>1</v>
      </c>
      <c r="N117" s="196">
        <v>7</v>
      </c>
      <c r="O117" s="196">
        <v>7</v>
      </c>
      <c r="P117" s="196">
        <v>7</v>
      </c>
      <c r="Q117" s="196">
        <v>7</v>
      </c>
      <c r="R117" s="196">
        <v>1</v>
      </c>
      <c r="S117" s="196">
        <v>5</v>
      </c>
      <c r="T117" s="196">
        <v>5</v>
      </c>
      <c r="U117" s="196">
        <v>5</v>
      </c>
      <c r="V117" s="196">
        <v>7</v>
      </c>
      <c r="W117" s="196">
        <v>7</v>
      </c>
      <c r="X117" s="196">
        <v>5</v>
      </c>
      <c r="Y117" s="196">
        <v>7</v>
      </c>
      <c r="Z117" s="196">
        <v>5</v>
      </c>
      <c r="AA117" s="52" t="s">
        <v>92</v>
      </c>
      <c r="AC117" s="86">
        <f t="shared" si="12"/>
        <v>3.7480945583960072</v>
      </c>
      <c r="AD117" s="62">
        <f t="shared" si="13"/>
        <v>5.8562359081252423E-2</v>
      </c>
    </row>
    <row r="118" spans="2:30">
      <c r="B118" s="48" t="s">
        <v>21</v>
      </c>
      <c r="C118" s="49" t="s">
        <v>94</v>
      </c>
      <c r="D118" s="198">
        <v>1</v>
      </c>
      <c r="E118" s="51" t="s">
        <v>94</v>
      </c>
      <c r="F118" s="198">
        <v>1</v>
      </c>
      <c r="G118" s="49" t="s">
        <v>93</v>
      </c>
      <c r="H118" s="49" t="s">
        <v>95</v>
      </c>
      <c r="I118" s="49" t="s">
        <v>92</v>
      </c>
      <c r="J118" s="49" t="s">
        <v>92</v>
      </c>
      <c r="K118" s="198">
        <v>1</v>
      </c>
      <c r="L118" s="199">
        <v>1</v>
      </c>
      <c r="M118" s="49" t="s">
        <v>94</v>
      </c>
      <c r="N118" s="198">
        <v>5</v>
      </c>
      <c r="O118" s="198">
        <v>3</v>
      </c>
      <c r="P118" s="198">
        <v>1</v>
      </c>
      <c r="Q118" s="198">
        <v>1</v>
      </c>
      <c r="R118" s="49" t="s">
        <v>94</v>
      </c>
      <c r="S118" s="198">
        <v>1</v>
      </c>
      <c r="T118" s="198">
        <v>1</v>
      </c>
      <c r="U118" s="198">
        <v>1</v>
      </c>
      <c r="V118" s="198">
        <v>3</v>
      </c>
      <c r="W118" s="198">
        <v>5</v>
      </c>
      <c r="X118" s="49" t="s">
        <v>95</v>
      </c>
      <c r="Y118" s="198">
        <v>1</v>
      </c>
      <c r="Z118" s="198">
        <v>1</v>
      </c>
      <c r="AA118" s="53" t="s">
        <v>93</v>
      </c>
      <c r="AC118" s="79">
        <f t="shared" si="12"/>
        <v>1.4348687191977363</v>
      </c>
      <c r="AD118" s="1">
        <f t="shared" si="13"/>
        <v>2.241920417399363E-2</v>
      </c>
    </row>
    <row r="119" spans="2:30">
      <c r="B119" s="46" t="s">
        <v>22</v>
      </c>
      <c r="C119" s="196">
        <v>7</v>
      </c>
      <c r="D119" s="196">
        <v>9</v>
      </c>
      <c r="E119" s="197">
        <v>7</v>
      </c>
      <c r="F119" s="196">
        <v>9</v>
      </c>
      <c r="G119" s="196">
        <v>1</v>
      </c>
      <c r="H119" s="196">
        <v>7</v>
      </c>
      <c r="I119" s="196">
        <v>7</v>
      </c>
      <c r="J119" s="196">
        <v>7</v>
      </c>
      <c r="K119" s="196">
        <v>9</v>
      </c>
      <c r="L119" s="197">
        <v>9</v>
      </c>
      <c r="M119" s="196">
        <v>7</v>
      </c>
      <c r="N119" s="196">
        <v>9</v>
      </c>
      <c r="O119" s="196">
        <v>9</v>
      </c>
      <c r="P119" s="196">
        <v>9</v>
      </c>
      <c r="Q119" s="196">
        <v>9</v>
      </c>
      <c r="R119" s="196">
        <v>7</v>
      </c>
      <c r="S119" s="196">
        <v>9</v>
      </c>
      <c r="T119" s="196">
        <v>9</v>
      </c>
      <c r="U119" s="196">
        <v>9</v>
      </c>
      <c r="V119" s="196">
        <v>9</v>
      </c>
      <c r="W119" s="196">
        <v>9</v>
      </c>
      <c r="X119" s="196">
        <v>9</v>
      </c>
      <c r="Y119" s="196">
        <v>9</v>
      </c>
      <c r="Z119" s="196">
        <v>9</v>
      </c>
      <c r="AA119" s="200">
        <v>1</v>
      </c>
      <c r="AC119" s="86">
        <f t="shared" si="12"/>
        <v>7.0362726105653142</v>
      </c>
      <c r="AD119" s="62">
        <f>$AC119/$AC$140</f>
        <v>0.10993872134054383</v>
      </c>
    </row>
    <row r="120" spans="2:30">
      <c r="B120" s="48" t="s">
        <v>42</v>
      </c>
      <c r="C120" s="49" t="s">
        <v>95</v>
      </c>
      <c r="D120" s="198">
        <v>5</v>
      </c>
      <c r="E120" s="49" t="s">
        <v>94</v>
      </c>
      <c r="F120" s="198">
        <v>3</v>
      </c>
      <c r="G120" s="49" t="s">
        <v>92</v>
      </c>
      <c r="H120" s="199">
        <v>1</v>
      </c>
      <c r="I120" s="49" t="s">
        <v>94</v>
      </c>
      <c r="J120" s="49" t="s">
        <v>94</v>
      </c>
      <c r="K120" s="198">
        <v>3</v>
      </c>
      <c r="L120" s="198">
        <v>5</v>
      </c>
      <c r="M120" s="49" t="s">
        <v>95</v>
      </c>
      <c r="N120" s="198">
        <v>5</v>
      </c>
      <c r="O120" s="198">
        <v>5</v>
      </c>
      <c r="P120" s="198">
        <v>5</v>
      </c>
      <c r="Q120" s="198">
        <v>5</v>
      </c>
      <c r="R120" s="49" t="s">
        <v>95</v>
      </c>
      <c r="S120" s="198">
        <v>3</v>
      </c>
      <c r="T120" s="198">
        <v>3</v>
      </c>
      <c r="U120" s="198">
        <v>3</v>
      </c>
      <c r="V120" s="198">
        <v>5</v>
      </c>
      <c r="W120" s="198">
        <v>5</v>
      </c>
      <c r="X120" s="198">
        <v>1</v>
      </c>
      <c r="Y120" s="198">
        <v>5</v>
      </c>
      <c r="Z120" s="198">
        <v>1</v>
      </c>
      <c r="AA120" s="53" t="s">
        <v>92</v>
      </c>
      <c r="AC120" s="79">
        <f t="shared" si="12"/>
        <v>3.2387149371100978</v>
      </c>
      <c r="AD120" s="1">
        <f t="shared" si="13"/>
        <v>5.0603522444221657E-2</v>
      </c>
    </row>
    <row r="121" spans="2:30">
      <c r="B121" s="46" t="s">
        <v>23</v>
      </c>
      <c r="C121" s="196">
        <v>1</v>
      </c>
      <c r="D121" s="196">
        <v>7</v>
      </c>
      <c r="E121" s="196">
        <v>1</v>
      </c>
      <c r="F121" s="196">
        <v>7</v>
      </c>
      <c r="G121" s="50" t="s">
        <v>92</v>
      </c>
      <c r="H121" s="196">
        <v>5</v>
      </c>
      <c r="I121" s="196">
        <v>1</v>
      </c>
      <c r="J121" s="196">
        <v>1</v>
      </c>
      <c r="K121" s="196">
        <v>7</v>
      </c>
      <c r="L121" s="196">
        <v>7</v>
      </c>
      <c r="M121" s="196">
        <v>3</v>
      </c>
      <c r="N121" s="196">
        <v>7</v>
      </c>
      <c r="O121" s="196">
        <v>7</v>
      </c>
      <c r="P121" s="196">
        <v>7</v>
      </c>
      <c r="Q121" s="196">
        <v>7</v>
      </c>
      <c r="R121" s="196">
        <v>3</v>
      </c>
      <c r="S121" s="196">
        <v>5</v>
      </c>
      <c r="T121" s="196">
        <v>5</v>
      </c>
      <c r="U121" s="196">
        <v>5</v>
      </c>
      <c r="V121" s="196">
        <v>7</v>
      </c>
      <c r="W121" s="196">
        <v>7</v>
      </c>
      <c r="X121" s="196">
        <v>5</v>
      </c>
      <c r="Y121" s="196">
        <v>7</v>
      </c>
      <c r="Z121" s="196">
        <v>5</v>
      </c>
      <c r="AA121" s="52" t="s">
        <v>92</v>
      </c>
      <c r="AC121" s="86">
        <f t="shared" si="12"/>
        <v>4.2462555681700156</v>
      </c>
      <c r="AD121" s="62">
        <f t="shared" si="13"/>
        <v>6.6345909757505775E-2</v>
      </c>
    </row>
    <row r="122" spans="2:30">
      <c r="B122" s="48" t="s">
        <v>24</v>
      </c>
      <c r="C122" s="198">
        <v>1</v>
      </c>
      <c r="D122" s="198">
        <v>7</v>
      </c>
      <c r="E122" s="198">
        <v>1</v>
      </c>
      <c r="F122" s="198">
        <v>7</v>
      </c>
      <c r="G122" s="49" t="s">
        <v>92</v>
      </c>
      <c r="H122" s="198">
        <v>5</v>
      </c>
      <c r="I122" s="198">
        <v>1</v>
      </c>
      <c r="J122" s="198">
        <v>1</v>
      </c>
      <c r="K122" s="198">
        <v>7</v>
      </c>
      <c r="L122" s="198">
        <v>7</v>
      </c>
      <c r="M122" s="198">
        <v>3</v>
      </c>
      <c r="N122" s="198">
        <v>7</v>
      </c>
      <c r="O122" s="198">
        <v>7</v>
      </c>
      <c r="P122" s="198">
        <v>7</v>
      </c>
      <c r="Q122" s="198">
        <v>7</v>
      </c>
      <c r="R122" s="198">
        <v>3</v>
      </c>
      <c r="S122" s="198">
        <v>5</v>
      </c>
      <c r="T122" s="198">
        <v>5</v>
      </c>
      <c r="U122" s="198">
        <v>5</v>
      </c>
      <c r="V122" s="198">
        <v>7</v>
      </c>
      <c r="W122" s="198">
        <v>7</v>
      </c>
      <c r="X122" s="198">
        <v>5</v>
      </c>
      <c r="Y122" s="198">
        <v>7</v>
      </c>
      <c r="Z122" s="198">
        <v>5</v>
      </c>
      <c r="AA122" s="53" t="s">
        <v>92</v>
      </c>
      <c r="AC122" s="79">
        <f t="shared" si="12"/>
        <v>4.2462555681700156</v>
      </c>
      <c r="AD122" s="1">
        <f t="shared" si="13"/>
        <v>6.6345909757505775E-2</v>
      </c>
    </row>
    <row r="123" spans="2:30">
      <c r="B123" s="46" t="s">
        <v>25</v>
      </c>
      <c r="C123" s="50" t="s">
        <v>94</v>
      </c>
      <c r="D123" s="196">
        <v>3</v>
      </c>
      <c r="E123" s="50" t="s">
        <v>94</v>
      </c>
      <c r="F123" s="196">
        <v>1</v>
      </c>
      <c r="G123" s="50" t="s">
        <v>93</v>
      </c>
      <c r="H123" s="50" t="s">
        <v>95</v>
      </c>
      <c r="I123" s="50" t="s">
        <v>92</v>
      </c>
      <c r="J123" s="50" t="s">
        <v>92</v>
      </c>
      <c r="K123" s="196">
        <v>1</v>
      </c>
      <c r="L123" s="196">
        <v>1</v>
      </c>
      <c r="M123" s="50" t="s">
        <v>94</v>
      </c>
      <c r="N123" s="196">
        <v>5</v>
      </c>
      <c r="O123" s="196">
        <v>5</v>
      </c>
      <c r="P123" s="196">
        <v>1</v>
      </c>
      <c r="Q123" s="196">
        <v>1</v>
      </c>
      <c r="R123" s="50" t="s">
        <v>94</v>
      </c>
      <c r="S123" s="196">
        <v>1</v>
      </c>
      <c r="T123" s="196">
        <v>1</v>
      </c>
      <c r="U123" s="196">
        <v>1</v>
      </c>
      <c r="V123" s="196">
        <v>5</v>
      </c>
      <c r="W123" s="196">
        <v>5</v>
      </c>
      <c r="X123" s="196">
        <v>1</v>
      </c>
      <c r="Y123" s="196">
        <v>3</v>
      </c>
      <c r="Z123" s="196">
        <v>1</v>
      </c>
      <c r="AA123" s="52" t="s">
        <v>93</v>
      </c>
      <c r="AC123" s="86">
        <f t="shared" si="12"/>
        <v>1.7154681449629754</v>
      </c>
      <c r="AD123" s="62">
        <f t="shared" si="13"/>
        <v>2.6803449041254788E-2</v>
      </c>
    </row>
    <row r="124" spans="2:30">
      <c r="B124" s="48" t="s">
        <v>26</v>
      </c>
      <c r="C124" s="49" t="s">
        <v>94</v>
      </c>
      <c r="D124" s="198">
        <v>1</v>
      </c>
      <c r="E124" s="49" t="s">
        <v>92</v>
      </c>
      <c r="F124" s="198">
        <v>1</v>
      </c>
      <c r="G124" s="49" t="s">
        <v>93</v>
      </c>
      <c r="H124" s="49" t="s">
        <v>94</v>
      </c>
      <c r="I124" s="49" t="s">
        <v>92</v>
      </c>
      <c r="J124" s="49" t="s">
        <v>92</v>
      </c>
      <c r="K124" s="198">
        <v>1</v>
      </c>
      <c r="L124" s="198">
        <v>1</v>
      </c>
      <c r="M124" s="49" t="s">
        <v>94</v>
      </c>
      <c r="N124" s="198">
        <v>3</v>
      </c>
      <c r="O124" s="198">
        <v>3</v>
      </c>
      <c r="P124" s="198">
        <v>1</v>
      </c>
      <c r="Q124" s="198">
        <v>1</v>
      </c>
      <c r="R124" s="49" t="s">
        <v>94</v>
      </c>
      <c r="S124" s="198">
        <v>1</v>
      </c>
      <c r="T124" s="198">
        <v>1</v>
      </c>
      <c r="U124" s="49" t="s">
        <v>95</v>
      </c>
      <c r="V124" s="198">
        <v>3</v>
      </c>
      <c r="W124" s="198">
        <v>3</v>
      </c>
      <c r="X124" s="49" t="s">
        <v>95</v>
      </c>
      <c r="Y124" s="198">
        <v>1</v>
      </c>
      <c r="Z124" s="49" t="s">
        <v>95</v>
      </c>
      <c r="AA124" s="53" t="s">
        <v>93</v>
      </c>
      <c r="AC124" s="79">
        <f t="shared" si="12"/>
        <v>1.4021889487005648</v>
      </c>
      <c r="AD124" s="1">
        <f t="shared" si="13"/>
        <v>2.1908596870807748E-2</v>
      </c>
    </row>
    <row r="125" spans="2:30">
      <c r="B125" s="46" t="s">
        <v>27</v>
      </c>
      <c r="C125" s="196">
        <v>1</v>
      </c>
      <c r="D125" s="196">
        <v>7</v>
      </c>
      <c r="E125" s="196">
        <v>1</v>
      </c>
      <c r="F125" s="196">
        <v>5</v>
      </c>
      <c r="G125" s="50" t="s">
        <v>92</v>
      </c>
      <c r="H125" s="196">
        <v>3</v>
      </c>
      <c r="I125" s="50" t="s">
        <v>95</v>
      </c>
      <c r="J125" s="50" t="s">
        <v>95</v>
      </c>
      <c r="K125" s="196">
        <v>5</v>
      </c>
      <c r="L125" s="196">
        <v>5</v>
      </c>
      <c r="M125" s="196">
        <v>1</v>
      </c>
      <c r="N125" s="196">
        <v>7</v>
      </c>
      <c r="O125" s="196">
        <v>7</v>
      </c>
      <c r="P125" s="196">
        <v>5</v>
      </c>
      <c r="Q125" s="196">
        <v>7</v>
      </c>
      <c r="R125" s="196">
        <v>1</v>
      </c>
      <c r="S125" s="196">
        <v>5</v>
      </c>
      <c r="T125" s="196">
        <v>5</v>
      </c>
      <c r="U125" s="196">
        <v>5</v>
      </c>
      <c r="V125" s="196">
        <v>7</v>
      </c>
      <c r="W125" s="196">
        <v>7</v>
      </c>
      <c r="X125" s="196">
        <v>5</v>
      </c>
      <c r="Y125" s="196">
        <v>7</v>
      </c>
      <c r="Z125" s="196">
        <v>5</v>
      </c>
      <c r="AA125" s="52" t="s">
        <v>92</v>
      </c>
      <c r="AC125" s="86">
        <f t="shared" si="12"/>
        <v>4.0177043912533952</v>
      </c>
      <c r="AD125" s="62">
        <f t="shared" si="13"/>
        <v>6.2774896304536268E-2</v>
      </c>
    </row>
    <row r="126" spans="2:30">
      <c r="B126" s="48" t="s">
        <v>28</v>
      </c>
      <c r="C126" s="49" t="s">
        <v>92</v>
      </c>
      <c r="D126" s="49" t="s">
        <v>95</v>
      </c>
      <c r="E126" s="49" t="s">
        <v>92</v>
      </c>
      <c r="F126" s="49" t="s">
        <v>94</v>
      </c>
      <c r="G126" s="49" t="s">
        <v>93</v>
      </c>
      <c r="H126" s="49" t="s">
        <v>94</v>
      </c>
      <c r="I126" s="49" t="s">
        <v>92</v>
      </c>
      <c r="J126" s="49" t="s">
        <v>92</v>
      </c>
      <c r="K126" s="49" t="s">
        <v>94</v>
      </c>
      <c r="L126" s="49" t="s">
        <v>95</v>
      </c>
      <c r="M126" s="49" t="s">
        <v>92</v>
      </c>
      <c r="N126" s="198">
        <v>1</v>
      </c>
      <c r="O126" s="198">
        <v>1</v>
      </c>
      <c r="P126" s="49" t="s">
        <v>95</v>
      </c>
      <c r="Q126" s="49" t="s">
        <v>95</v>
      </c>
      <c r="R126" s="49" t="s">
        <v>92</v>
      </c>
      <c r="S126" s="49" t="s">
        <v>94</v>
      </c>
      <c r="T126" s="49" t="s">
        <v>94</v>
      </c>
      <c r="U126" s="49" t="s">
        <v>94</v>
      </c>
      <c r="V126" s="198">
        <v>1</v>
      </c>
      <c r="W126" s="198">
        <v>1</v>
      </c>
      <c r="X126" s="49" t="s">
        <v>94</v>
      </c>
      <c r="Y126" s="49" t="s">
        <v>95</v>
      </c>
      <c r="Z126" s="49" t="s">
        <v>94</v>
      </c>
      <c r="AA126" s="53" t="s">
        <v>93</v>
      </c>
      <c r="AC126" s="79">
        <f t="shared" si="12"/>
        <v>1</v>
      </c>
      <c r="AD126" s="1">
        <f t="shared" si="13"/>
        <v>1.5624568208949915E-2</v>
      </c>
    </row>
    <row r="127" spans="2:30">
      <c r="B127" s="46" t="s">
        <v>29</v>
      </c>
      <c r="C127" s="50" t="s">
        <v>92</v>
      </c>
      <c r="D127" s="196">
        <v>1</v>
      </c>
      <c r="E127" s="50" t="s">
        <v>92</v>
      </c>
      <c r="F127" s="50" t="s">
        <v>95</v>
      </c>
      <c r="G127" s="50" t="s">
        <v>93</v>
      </c>
      <c r="H127" s="47" t="s">
        <v>94</v>
      </c>
      <c r="I127" s="50" t="s">
        <v>92</v>
      </c>
      <c r="J127" s="50" t="s">
        <v>92</v>
      </c>
      <c r="K127" s="50" t="s">
        <v>94</v>
      </c>
      <c r="L127" s="50" t="s">
        <v>95</v>
      </c>
      <c r="M127" s="50" t="s">
        <v>92</v>
      </c>
      <c r="N127" s="196">
        <v>1</v>
      </c>
      <c r="O127" s="196">
        <v>1</v>
      </c>
      <c r="P127" s="50" t="s">
        <v>95</v>
      </c>
      <c r="Q127" s="196">
        <v>1</v>
      </c>
      <c r="R127" s="50" t="s">
        <v>92</v>
      </c>
      <c r="S127" s="50" t="s">
        <v>94</v>
      </c>
      <c r="T127" s="50" t="s">
        <v>94</v>
      </c>
      <c r="U127" s="50" t="s">
        <v>94</v>
      </c>
      <c r="V127" s="196">
        <v>1</v>
      </c>
      <c r="W127" s="196">
        <v>1</v>
      </c>
      <c r="X127" s="50" t="s">
        <v>94</v>
      </c>
      <c r="Y127" s="196">
        <v>1</v>
      </c>
      <c r="Z127" s="50" t="s">
        <v>94</v>
      </c>
      <c r="AA127" s="52" t="s">
        <v>93</v>
      </c>
      <c r="AC127" s="86">
        <f t="shared" si="12"/>
        <v>1</v>
      </c>
      <c r="AD127" s="62">
        <f t="shared" si="13"/>
        <v>1.5624568208949915E-2</v>
      </c>
    </row>
    <row r="128" spans="2:30">
      <c r="B128" s="48" t="s">
        <v>30</v>
      </c>
      <c r="C128" s="49" t="s">
        <v>94</v>
      </c>
      <c r="D128" s="198">
        <v>1</v>
      </c>
      <c r="E128" s="49" t="s">
        <v>92</v>
      </c>
      <c r="F128" s="198">
        <v>1</v>
      </c>
      <c r="G128" s="49" t="s">
        <v>93</v>
      </c>
      <c r="H128" s="51" t="s">
        <v>94</v>
      </c>
      <c r="I128" s="49" t="s">
        <v>92</v>
      </c>
      <c r="J128" s="49" t="s">
        <v>92</v>
      </c>
      <c r="K128" s="198">
        <v>1</v>
      </c>
      <c r="L128" s="198">
        <v>1</v>
      </c>
      <c r="M128" s="49" t="s">
        <v>94</v>
      </c>
      <c r="N128" s="198">
        <v>3</v>
      </c>
      <c r="O128" s="198">
        <v>3</v>
      </c>
      <c r="P128" s="198">
        <v>1</v>
      </c>
      <c r="Q128" s="198">
        <v>1</v>
      </c>
      <c r="R128" s="49" t="s">
        <v>94</v>
      </c>
      <c r="S128" s="198">
        <v>1</v>
      </c>
      <c r="T128" s="198">
        <v>1</v>
      </c>
      <c r="U128" s="198">
        <v>1</v>
      </c>
      <c r="V128" s="198">
        <v>3</v>
      </c>
      <c r="W128" s="198">
        <v>3</v>
      </c>
      <c r="X128" s="49" t="s">
        <v>95</v>
      </c>
      <c r="Y128" s="198">
        <v>1</v>
      </c>
      <c r="Z128" s="49" t="s">
        <v>95</v>
      </c>
      <c r="AA128" s="53" t="s">
        <v>93</v>
      </c>
      <c r="AC128" s="79">
        <f t="shared" si="12"/>
        <v>1.3687381066422017</v>
      </c>
      <c r="AD128" s="1">
        <f t="shared" si="13"/>
        <v>2.1385941907420044E-2</v>
      </c>
    </row>
    <row r="129" spans="2:30">
      <c r="B129" s="46" t="s">
        <v>41</v>
      </c>
      <c r="C129" s="50" t="s">
        <v>92</v>
      </c>
      <c r="D129" s="196">
        <v>1</v>
      </c>
      <c r="E129" s="50" t="s">
        <v>92</v>
      </c>
      <c r="F129" s="196">
        <v>1</v>
      </c>
      <c r="G129" s="50" t="s">
        <v>93</v>
      </c>
      <c r="H129" s="47" t="s">
        <v>94</v>
      </c>
      <c r="I129" s="50" t="s">
        <v>92</v>
      </c>
      <c r="J129" s="50" t="s">
        <v>92</v>
      </c>
      <c r="K129" s="196">
        <v>1</v>
      </c>
      <c r="L129" s="196">
        <v>1</v>
      </c>
      <c r="M129" s="50" t="s">
        <v>92</v>
      </c>
      <c r="N129" s="196">
        <v>3</v>
      </c>
      <c r="O129" s="196">
        <v>1</v>
      </c>
      <c r="P129" s="196">
        <v>1</v>
      </c>
      <c r="Q129" s="196">
        <v>1</v>
      </c>
      <c r="R129" s="50" t="s">
        <v>92</v>
      </c>
      <c r="S129" s="50" t="s">
        <v>95</v>
      </c>
      <c r="T129" s="50" t="s">
        <v>95</v>
      </c>
      <c r="U129" s="50" t="s">
        <v>95</v>
      </c>
      <c r="V129" s="196">
        <v>1</v>
      </c>
      <c r="W129" s="196">
        <v>3</v>
      </c>
      <c r="X129" s="50" t="s">
        <v>95</v>
      </c>
      <c r="Y129" s="196">
        <v>1</v>
      </c>
      <c r="Z129" s="50" t="s">
        <v>95</v>
      </c>
      <c r="AA129" s="52" t="s">
        <v>93</v>
      </c>
      <c r="AC129" s="86">
        <f t="shared" si="12"/>
        <v>1.2210946234986555</v>
      </c>
      <c r="AD129" s="62">
        <f t="shared" si="13"/>
        <v>1.9079076234436759E-2</v>
      </c>
    </row>
    <row r="130" spans="2:30">
      <c r="B130" s="48" t="s">
        <v>31</v>
      </c>
      <c r="C130" s="198">
        <v>1</v>
      </c>
      <c r="D130" s="198">
        <v>7</v>
      </c>
      <c r="E130" s="198">
        <v>1</v>
      </c>
      <c r="F130" s="198">
        <v>5</v>
      </c>
      <c r="G130" s="49" t="s">
        <v>92</v>
      </c>
      <c r="H130" s="198">
        <v>3</v>
      </c>
      <c r="I130" s="49" t="s">
        <v>95</v>
      </c>
      <c r="J130" s="49" t="s">
        <v>95</v>
      </c>
      <c r="K130" s="198">
        <v>5</v>
      </c>
      <c r="L130" s="198">
        <v>5</v>
      </c>
      <c r="M130" s="198">
        <v>1</v>
      </c>
      <c r="N130" s="198">
        <v>7</v>
      </c>
      <c r="O130" s="198">
        <v>7</v>
      </c>
      <c r="P130" s="198">
        <v>5</v>
      </c>
      <c r="Q130" s="198">
        <v>7</v>
      </c>
      <c r="R130" s="198">
        <v>1</v>
      </c>
      <c r="S130" s="198">
        <v>5</v>
      </c>
      <c r="T130" s="198">
        <v>5</v>
      </c>
      <c r="U130" s="198">
        <v>5</v>
      </c>
      <c r="V130" s="198">
        <v>7</v>
      </c>
      <c r="W130" s="198">
        <v>7</v>
      </c>
      <c r="X130" s="198">
        <v>5</v>
      </c>
      <c r="Y130" s="198">
        <v>7</v>
      </c>
      <c r="Z130" s="198">
        <v>5</v>
      </c>
      <c r="AA130" s="53" t="s">
        <v>92</v>
      </c>
      <c r="AC130" s="79">
        <f t="shared" si="12"/>
        <v>4.0177043912533952</v>
      </c>
      <c r="AD130" s="1">
        <f t="shared" si="13"/>
        <v>6.2774896304536268E-2</v>
      </c>
    </row>
    <row r="131" spans="2:30">
      <c r="B131" s="46" t="s">
        <v>32</v>
      </c>
      <c r="C131" s="50" t="s">
        <v>92</v>
      </c>
      <c r="D131" s="196">
        <v>1</v>
      </c>
      <c r="E131" s="50" t="s">
        <v>92</v>
      </c>
      <c r="F131" s="196">
        <v>1</v>
      </c>
      <c r="G131" s="50" t="s">
        <v>93</v>
      </c>
      <c r="H131" s="47" t="s">
        <v>94</v>
      </c>
      <c r="I131" s="50" t="s">
        <v>92</v>
      </c>
      <c r="J131" s="50" t="s">
        <v>92</v>
      </c>
      <c r="K131" s="50" t="s">
        <v>95</v>
      </c>
      <c r="L131" s="196">
        <v>1</v>
      </c>
      <c r="M131" s="50" t="s">
        <v>92</v>
      </c>
      <c r="N131" s="196">
        <v>3</v>
      </c>
      <c r="O131" s="196">
        <v>1</v>
      </c>
      <c r="P131" s="196">
        <v>1</v>
      </c>
      <c r="Q131" s="196">
        <v>1</v>
      </c>
      <c r="R131" s="50" t="s">
        <v>92</v>
      </c>
      <c r="S131" s="50" t="s">
        <v>95</v>
      </c>
      <c r="T131" s="50" t="s">
        <v>95</v>
      </c>
      <c r="U131" s="50" t="s">
        <v>95</v>
      </c>
      <c r="V131" s="196">
        <v>1</v>
      </c>
      <c r="W131" s="196">
        <v>3</v>
      </c>
      <c r="X131" s="50" t="s">
        <v>95</v>
      </c>
      <c r="Y131" s="196">
        <v>1</v>
      </c>
      <c r="Z131" s="50" t="s">
        <v>95</v>
      </c>
      <c r="AA131" s="52" t="s">
        <v>93</v>
      </c>
      <c r="AC131" s="86">
        <f t="shared" si="12"/>
        <v>1.2457309396155174</v>
      </c>
      <c r="AD131" s="62">
        <f t="shared" si="13"/>
        <v>1.9464008036021919E-2</v>
      </c>
    </row>
    <row r="132" spans="2:30">
      <c r="B132" s="48" t="s">
        <v>33</v>
      </c>
      <c r="C132" s="49" t="s">
        <v>94</v>
      </c>
      <c r="D132" s="198">
        <v>3</v>
      </c>
      <c r="E132" s="49" t="s">
        <v>94</v>
      </c>
      <c r="F132" s="198">
        <v>1</v>
      </c>
      <c r="G132" s="49" t="s">
        <v>93</v>
      </c>
      <c r="H132" s="51" t="s">
        <v>95</v>
      </c>
      <c r="I132" s="49" t="s">
        <v>94</v>
      </c>
      <c r="J132" s="49" t="s">
        <v>94</v>
      </c>
      <c r="K132" s="198">
        <v>1</v>
      </c>
      <c r="L132" s="198">
        <v>1</v>
      </c>
      <c r="M132" s="49" t="s">
        <v>94</v>
      </c>
      <c r="N132" s="198">
        <v>5</v>
      </c>
      <c r="O132" s="198">
        <v>5</v>
      </c>
      <c r="P132" s="198">
        <v>1</v>
      </c>
      <c r="Q132" s="198">
        <v>3</v>
      </c>
      <c r="R132" s="49" t="s">
        <v>94</v>
      </c>
      <c r="S132" s="198">
        <v>1</v>
      </c>
      <c r="T132" s="198">
        <v>1</v>
      </c>
      <c r="U132" s="198">
        <v>1</v>
      </c>
      <c r="V132" s="198">
        <v>5</v>
      </c>
      <c r="W132" s="198">
        <v>5</v>
      </c>
      <c r="X132" s="198">
        <v>1</v>
      </c>
      <c r="Y132" s="198">
        <v>3</v>
      </c>
      <c r="Z132" s="198">
        <v>1</v>
      </c>
      <c r="AA132" s="53" t="s">
        <v>93</v>
      </c>
      <c r="AC132" s="79">
        <f t="shared" si="12"/>
        <v>1.8373958720624153</v>
      </c>
      <c r="AD132" s="1">
        <f t="shared" si="13"/>
        <v>2.8708517129882219E-2</v>
      </c>
    </row>
    <row r="133" spans="2:30">
      <c r="B133" s="46" t="s">
        <v>34</v>
      </c>
      <c r="C133" s="50" t="s">
        <v>94</v>
      </c>
      <c r="D133" s="196">
        <v>3</v>
      </c>
      <c r="E133" s="50" t="s">
        <v>94</v>
      </c>
      <c r="F133" s="196">
        <v>1</v>
      </c>
      <c r="G133" s="50" t="s">
        <v>93</v>
      </c>
      <c r="H133" s="50" t="s">
        <v>95</v>
      </c>
      <c r="I133" s="50" t="s">
        <v>94</v>
      </c>
      <c r="J133" s="50" t="s">
        <v>94</v>
      </c>
      <c r="K133" s="196">
        <v>1</v>
      </c>
      <c r="L133" s="196">
        <v>3</v>
      </c>
      <c r="M133" s="50" t="s">
        <v>94</v>
      </c>
      <c r="N133" s="196">
        <v>5</v>
      </c>
      <c r="O133" s="196">
        <v>5</v>
      </c>
      <c r="P133" s="196">
        <v>1</v>
      </c>
      <c r="Q133" s="196">
        <v>3</v>
      </c>
      <c r="R133" s="50" t="s">
        <v>94</v>
      </c>
      <c r="S133" s="196">
        <v>1</v>
      </c>
      <c r="T133" s="196">
        <v>1</v>
      </c>
      <c r="U133" s="196">
        <v>1</v>
      </c>
      <c r="V133" s="196">
        <v>5</v>
      </c>
      <c r="W133" s="196">
        <v>5</v>
      </c>
      <c r="X133" s="196">
        <v>1</v>
      </c>
      <c r="Y133" s="196">
        <v>3</v>
      </c>
      <c r="Z133" s="196">
        <v>1</v>
      </c>
      <c r="AA133" s="52" t="s">
        <v>93</v>
      </c>
      <c r="AC133" s="86">
        <f t="shared" si="12"/>
        <v>1.9679896712654303</v>
      </c>
      <c r="AD133" s="62">
        <f t="shared" si="13"/>
        <v>3.0748988853195634E-2</v>
      </c>
    </row>
    <row r="134" spans="2:30">
      <c r="B134" s="48" t="s">
        <v>35</v>
      </c>
      <c r="C134" s="49" t="s">
        <v>92</v>
      </c>
      <c r="D134" s="198">
        <v>1</v>
      </c>
      <c r="E134" s="49" t="s">
        <v>92</v>
      </c>
      <c r="F134" s="49" t="s">
        <v>95</v>
      </c>
      <c r="G134" s="49" t="s">
        <v>93</v>
      </c>
      <c r="H134" s="51" t="s">
        <v>94</v>
      </c>
      <c r="I134" s="49" t="s">
        <v>92</v>
      </c>
      <c r="J134" s="49" t="s">
        <v>92</v>
      </c>
      <c r="K134" s="49" t="s">
        <v>94</v>
      </c>
      <c r="L134" s="49" t="s">
        <v>95</v>
      </c>
      <c r="M134" s="49" t="s">
        <v>92</v>
      </c>
      <c r="N134" s="198">
        <v>1</v>
      </c>
      <c r="O134" s="198">
        <v>1</v>
      </c>
      <c r="P134" s="49" t="s">
        <v>95</v>
      </c>
      <c r="Q134" s="198">
        <v>1</v>
      </c>
      <c r="R134" s="49" t="s">
        <v>92</v>
      </c>
      <c r="S134" s="49" t="s">
        <v>94</v>
      </c>
      <c r="T134" s="49" t="s">
        <v>94</v>
      </c>
      <c r="U134" s="49" t="s">
        <v>94</v>
      </c>
      <c r="V134" s="198">
        <v>1</v>
      </c>
      <c r="W134" s="198">
        <v>1</v>
      </c>
      <c r="X134" s="49" t="s">
        <v>94</v>
      </c>
      <c r="Y134" s="198">
        <v>1</v>
      </c>
      <c r="Z134" s="49" t="s">
        <v>94</v>
      </c>
      <c r="AA134" s="53" t="s">
        <v>93</v>
      </c>
      <c r="AC134" s="79">
        <f t="shared" si="12"/>
        <v>1</v>
      </c>
      <c r="AD134" s="1">
        <f t="shared" si="13"/>
        <v>1.5624568208949915E-2</v>
      </c>
    </row>
    <row r="135" spans="2:30">
      <c r="B135" s="46" t="s">
        <v>36</v>
      </c>
      <c r="C135" s="50" t="s">
        <v>92</v>
      </c>
      <c r="D135" s="50" t="s">
        <v>95</v>
      </c>
      <c r="E135" s="50" t="s">
        <v>92</v>
      </c>
      <c r="F135" s="50" t="s">
        <v>94</v>
      </c>
      <c r="G135" s="50" t="s">
        <v>93</v>
      </c>
      <c r="H135" s="50" t="s">
        <v>94</v>
      </c>
      <c r="I135" s="50" t="s">
        <v>92</v>
      </c>
      <c r="J135" s="50" t="s">
        <v>92</v>
      </c>
      <c r="K135" s="50" t="s">
        <v>94</v>
      </c>
      <c r="L135" s="50" t="s">
        <v>95</v>
      </c>
      <c r="M135" s="50" t="s">
        <v>92</v>
      </c>
      <c r="N135" s="196">
        <v>1</v>
      </c>
      <c r="O135" s="196">
        <v>1</v>
      </c>
      <c r="P135" s="50" t="s">
        <v>95</v>
      </c>
      <c r="Q135" s="50" t="s">
        <v>95</v>
      </c>
      <c r="R135" s="50" t="s">
        <v>92</v>
      </c>
      <c r="S135" s="50" t="s">
        <v>94</v>
      </c>
      <c r="T135" s="50" t="s">
        <v>94</v>
      </c>
      <c r="U135" s="50" t="s">
        <v>94</v>
      </c>
      <c r="V135" s="196">
        <v>1</v>
      </c>
      <c r="W135" s="196">
        <v>1</v>
      </c>
      <c r="X135" s="50" t="s">
        <v>94</v>
      </c>
      <c r="Y135" s="50" t="s">
        <v>95</v>
      </c>
      <c r="Z135" s="50" t="s">
        <v>94</v>
      </c>
      <c r="AA135" s="52" t="s">
        <v>93</v>
      </c>
      <c r="AC135" s="86">
        <f t="shared" si="12"/>
        <v>1</v>
      </c>
      <c r="AD135" s="62">
        <f t="shared" si="13"/>
        <v>1.5624568208949915E-2</v>
      </c>
    </row>
    <row r="136" spans="2:30">
      <c r="B136" s="48" t="s">
        <v>37</v>
      </c>
      <c r="C136" s="49" t="s">
        <v>94</v>
      </c>
      <c r="D136" s="198">
        <v>3</v>
      </c>
      <c r="E136" s="49" t="s">
        <v>94</v>
      </c>
      <c r="F136" s="198">
        <v>3</v>
      </c>
      <c r="G136" s="49" t="s">
        <v>93</v>
      </c>
      <c r="H136" s="198">
        <v>1</v>
      </c>
      <c r="I136" s="49" t="s">
        <v>94</v>
      </c>
      <c r="J136" s="49" t="s">
        <v>94</v>
      </c>
      <c r="K136" s="198">
        <v>1</v>
      </c>
      <c r="L136" s="198">
        <v>3</v>
      </c>
      <c r="M136" s="49" t="s">
        <v>94</v>
      </c>
      <c r="N136" s="198">
        <v>5</v>
      </c>
      <c r="O136" s="198">
        <v>5</v>
      </c>
      <c r="P136" s="198">
        <v>3</v>
      </c>
      <c r="Q136" s="198">
        <v>3</v>
      </c>
      <c r="R136" s="49" t="s">
        <v>94</v>
      </c>
      <c r="S136" s="198">
        <v>1</v>
      </c>
      <c r="T136" s="198">
        <v>1</v>
      </c>
      <c r="U136" s="198">
        <v>1</v>
      </c>
      <c r="V136" s="198">
        <v>5</v>
      </c>
      <c r="W136" s="198">
        <v>5</v>
      </c>
      <c r="X136" s="198">
        <v>1</v>
      </c>
      <c r="Y136" s="198">
        <v>3</v>
      </c>
      <c r="Z136" s="198">
        <v>1</v>
      </c>
      <c r="AA136" s="53" t="s">
        <v>93</v>
      </c>
      <c r="AC136" s="79">
        <f t="shared" si="12"/>
        <v>2.1520842413916847</v>
      </c>
      <c r="AD136" s="1">
        <f t="shared" si="13"/>
        <v>3.3625387021030607E-2</v>
      </c>
    </row>
    <row r="137" spans="2:30">
      <c r="B137" s="46" t="s">
        <v>38</v>
      </c>
      <c r="C137" s="50" t="s">
        <v>92</v>
      </c>
      <c r="D137" s="196">
        <v>1</v>
      </c>
      <c r="E137" s="50" t="s">
        <v>92</v>
      </c>
      <c r="F137" s="196">
        <v>1</v>
      </c>
      <c r="G137" s="50" t="s">
        <v>93</v>
      </c>
      <c r="H137" s="50" t="s">
        <v>94</v>
      </c>
      <c r="I137" s="50" t="s">
        <v>92</v>
      </c>
      <c r="J137" s="50" t="s">
        <v>92</v>
      </c>
      <c r="K137" s="50" t="s">
        <v>95</v>
      </c>
      <c r="L137" s="196">
        <v>1</v>
      </c>
      <c r="M137" s="50" t="s">
        <v>92</v>
      </c>
      <c r="N137" s="196">
        <v>3</v>
      </c>
      <c r="O137" s="196">
        <v>1</v>
      </c>
      <c r="P137" s="196">
        <v>1</v>
      </c>
      <c r="Q137" s="196">
        <v>1</v>
      </c>
      <c r="R137" s="50" t="s">
        <v>92</v>
      </c>
      <c r="S137" s="50" t="s">
        <v>95</v>
      </c>
      <c r="T137" s="50" t="s">
        <v>95</v>
      </c>
      <c r="U137" s="50" t="s">
        <v>95</v>
      </c>
      <c r="V137" s="196">
        <v>1</v>
      </c>
      <c r="W137" s="196">
        <v>3</v>
      </c>
      <c r="X137" s="50" t="s">
        <v>95</v>
      </c>
      <c r="Y137" s="196">
        <v>1</v>
      </c>
      <c r="Z137" s="50" t="s">
        <v>95</v>
      </c>
      <c r="AA137" s="52" t="s">
        <v>93</v>
      </c>
      <c r="AC137" s="86">
        <f t="shared" si="12"/>
        <v>1.2457309396155174</v>
      </c>
      <c r="AD137" s="62">
        <f t="shared" si="13"/>
        <v>1.9464008036021919E-2</v>
      </c>
    </row>
    <row r="138" spans="2:30">
      <c r="B138" s="48" t="s">
        <v>39</v>
      </c>
      <c r="C138" s="49" t="s">
        <v>94</v>
      </c>
      <c r="D138" s="198">
        <v>3</v>
      </c>
      <c r="E138" s="49" t="s">
        <v>94</v>
      </c>
      <c r="F138" s="198">
        <v>1</v>
      </c>
      <c r="G138" s="49" t="s">
        <v>93</v>
      </c>
      <c r="H138" s="198">
        <v>1</v>
      </c>
      <c r="I138" s="49" t="s">
        <v>94</v>
      </c>
      <c r="J138" s="49" t="s">
        <v>94</v>
      </c>
      <c r="K138" s="198">
        <v>1</v>
      </c>
      <c r="L138" s="198">
        <v>3</v>
      </c>
      <c r="M138" s="49" t="s">
        <v>94</v>
      </c>
      <c r="N138" s="198">
        <v>5</v>
      </c>
      <c r="O138" s="198">
        <v>5</v>
      </c>
      <c r="P138" s="198">
        <v>3</v>
      </c>
      <c r="Q138" s="198">
        <v>3</v>
      </c>
      <c r="R138" s="49" t="s">
        <v>94</v>
      </c>
      <c r="S138" s="198">
        <v>1</v>
      </c>
      <c r="T138" s="198">
        <v>1</v>
      </c>
      <c r="U138" s="198">
        <v>1</v>
      </c>
      <c r="V138" s="198">
        <v>5</v>
      </c>
      <c r="W138" s="198">
        <v>5</v>
      </c>
      <c r="X138" s="198">
        <v>1</v>
      </c>
      <c r="Y138" s="198">
        <v>3</v>
      </c>
      <c r="Z138" s="198">
        <v>1</v>
      </c>
      <c r="AA138" s="53" t="s">
        <v>93</v>
      </c>
      <c r="AC138" s="79">
        <f t="shared" si="12"/>
        <v>2.0174060143792483</v>
      </c>
      <c r="AD138" s="1">
        <f t="shared" si="13"/>
        <v>3.1521097876814355E-2</v>
      </c>
    </row>
    <row r="139" spans="2:30">
      <c r="B139" s="54" t="s">
        <v>40</v>
      </c>
      <c r="C139" s="201">
        <v>7</v>
      </c>
      <c r="D139" s="201">
        <v>9</v>
      </c>
      <c r="E139" s="201">
        <v>7</v>
      </c>
      <c r="F139" s="201">
        <v>9</v>
      </c>
      <c r="G139" s="201">
        <v>1</v>
      </c>
      <c r="H139" s="201">
        <v>7</v>
      </c>
      <c r="I139" s="201">
        <v>7</v>
      </c>
      <c r="J139" s="201">
        <v>7</v>
      </c>
      <c r="K139" s="201">
        <v>9</v>
      </c>
      <c r="L139" s="201">
        <v>9</v>
      </c>
      <c r="M139" s="201">
        <v>7</v>
      </c>
      <c r="N139" s="201">
        <v>9</v>
      </c>
      <c r="O139" s="201">
        <v>9</v>
      </c>
      <c r="P139" s="201">
        <v>9</v>
      </c>
      <c r="Q139" s="201">
        <v>9</v>
      </c>
      <c r="R139" s="201">
        <v>7</v>
      </c>
      <c r="S139" s="201">
        <v>9</v>
      </c>
      <c r="T139" s="201">
        <v>9</v>
      </c>
      <c r="U139" s="201">
        <v>9</v>
      </c>
      <c r="V139" s="201">
        <v>9</v>
      </c>
      <c r="W139" s="201">
        <v>9</v>
      </c>
      <c r="X139" s="201">
        <v>9</v>
      </c>
      <c r="Y139" s="201">
        <v>9</v>
      </c>
      <c r="Z139" s="201">
        <v>9</v>
      </c>
      <c r="AA139" s="202">
        <v>1</v>
      </c>
      <c r="AC139" s="86">
        <f t="shared" si="12"/>
        <v>7.0362726105653142</v>
      </c>
      <c r="AD139" s="62">
        <f t="shared" si="13"/>
        <v>0.10993872134054383</v>
      </c>
    </row>
    <row r="140" spans="2:30">
      <c r="AC140" s="79">
        <f>SUM(AC115:AC139)</f>
        <v>64.001768665017551</v>
      </c>
      <c r="AD140" s="1">
        <f t="shared" si="13"/>
        <v>1</v>
      </c>
    </row>
    <row r="141" spans="2:30">
      <c r="AC141"/>
    </row>
    <row r="142" spans="2:30">
      <c r="AC142"/>
    </row>
    <row r="143" spans="2:30">
      <c r="AC143"/>
    </row>
    <row r="144" spans="2:30">
      <c r="AC144"/>
    </row>
    <row r="145" spans="29:29">
      <c r="AC145"/>
    </row>
    <row r="146" spans="29:29">
      <c r="AC146"/>
    </row>
    <row r="147" spans="29:29">
      <c r="AC147"/>
    </row>
    <row r="148" spans="29:29">
      <c r="AC148"/>
    </row>
    <row r="149" spans="29:29">
      <c r="AC149"/>
    </row>
    <row r="150" spans="29:29">
      <c r="AC150"/>
    </row>
    <row r="151" spans="29:29">
      <c r="AC151"/>
    </row>
    <row r="152" spans="29:29">
      <c r="AC152"/>
    </row>
    <row r="153" spans="29:29">
      <c r="AC153"/>
    </row>
    <row r="154" spans="29:29">
      <c r="AC154"/>
    </row>
    <row r="155" spans="29:29">
      <c r="AC155"/>
    </row>
    <row r="156" spans="29:29">
      <c r="AC156"/>
    </row>
    <row r="157" spans="29:29">
      <c r="AC157"/>
    </row>
    <row r="158" spans="29:29">
      <c r="AC158"/>
    </row>
    <row r="159" spans="29:29">
      <c r="AC159"/>
    </row>
    <row r="160" spans="29:29">
      <c r="AC160"/>
    </row>
    <row r="161" spans="29:29">
      <c r="AC161"/>
    </row>
    <row r="162" spans="29:29">
      <c r="AC162"/>
    </row>
    <row r="163" spans="29:29">
      <c r="AC163"/>
    </row>
    <row r="164" spans="29:29">
      <c r="AC164"/>
    </row>
    <row r="165" spans="29:29">
      <c r="AC165"/>
    </row>
    <row r="166" spans="29:29">
      <c r="AC166"/>
    </row>
    <row r="167" spans="29:29">
      <c r="AC167"/>
    </row>
    <row r="168" spans="29:29">
      <c r="AC168"/>
    </row>
    <row r="169" spans="29:29">
      <c r="AC169"/>
    </row>
    <row r="170" spans="29:29">
      <c r="AC170"/>
    </row>
    <row r="171" spans="29:29">
      <c r="AC171"/>
    </row>
    <row r="172" spans="29:29">
      <c r="AC172"/>
    </row>
    <row r="173" spans="29:29">
      <c r="AC173"/>
    </row>
    <row r="174" spans="29:29">
      <c r="AC174"/>
    </row>
    <row r="175" spans="29:29">
      <c r="AC175"/>
    </row>
    <row r="176" spans="29:29">
      <c r="AC176"/>
    </row>
    <row r="177" spans="29:29">
      <c r="AC177"/>
    </row>
    <row r="178" spans="29:29">
      <c r="AC178"/>
    </row>
    <row r="179" spans="29:29">
      <c r="AC179"/>
    </row>
    <row r="180" spans="29:29">
      <c r="AC180"/>
    </row>
    <row r="181" spans="29:29">
      <c r="AC181"/>
    </row>
    <row r="182" spans="29:29">
      <c r="AC182"/>
    </row>
    <row r="183" spans="29:29">
      <c r="AC183"/>
    </row>
    <row r="184" spans="29:29">
      <c r="AC184"/>
    </row>
    <row r="185" spans="29:29">
      <c r="AC185"/>
    </row>
    <row r="186" spans="29:29">
      <c r="AC186"/>
    </row>
    <row r="187" spans="29:29">
      <c r="AC187"/>
    </row>
    <row r="188" spans="29:29">
      <c r="AC188"/>
    </row>
    <row r="189" spans="29:29">
      <c r="AC189"/>
    </row>
    <row r="190" spans="29:29">
      <c r="AC190"/>
    </row>
    <row r="191" spans="29:29">
      <c r="AC191"/>
    </row>
    <row r="192" spans="29:29">
      <c r="AC192"/>
    </row>
    <row r="193" spans="29:29">
      <c r="AC193"/>
    </row>
    <row r="194" spans="29:29">
      <c r="AC194"/>
    </row>
    <row r="195" spans="29:29">
      <c r="AC195"/>
    </row>
    <row r="196" spans="29:29" ht="17" customHeight="1">
      <c r="AC196"/>
    </row>
    <row r="197" spans="29:29">
      <c r="AC197"/>
    </row>
    <row r="198" spans="29:29">
      <c r="AC198"/>
    </row>
    <row r="199" spans="29:29">
      <c r="AC199"/>
    </row>
    <row r="200" spans="29:29">
      <c r="AC200"/>
    </row>
    <row r="201" spans="29:29">
      <c r="AC201"/>
    </row>
    <row r="202" spans="29:29">
      <c r="AC202"/>
    </row>
    <row r="203" spans="29:29">
      <c r="AC203"/>
    </row>
    <row r="204" spans="29:29">
      <c r="AC204"/>
    </row>
    <row r="205" spans="29:29">
      <c r="AC205"/>
    </row>
    <row r="206" spans="29:29">
      <c r="AC206"/>
    </row>
    <row r="207" spans="29:29">
      <c r="AC207"/>
    </row>
    <row r="208" spans="29:29">
      <c r="AC208"/>
    </row>
    <row r="209" spans="29:29">
      <c r="AC209"/>
    </row>
    <row r="210" spans="29:29">
      <c r="AC210"/>
    </row>
    <row r="211" spans="29:29">
      <c r="AC211"/>
    </row>
    <row r="212" spans="29:29">
      <c r="AC212"/>
    </row>
    <row r="213" spans="29:29">
      <c r="AC213"/>
    </row>
    <row r="214" spans="29:29">
      <c r="AC214"/>
    </row>
    <row r="215" spans="29:29">
      <c r="AC215"/>
    </row>
    <row r="216" spans="29:29">
      <c r="AC216"/>
    </row>
    <row r="217" spans="29:29">
      <c r="AC217"/>
    </row>
    <row r="218" spans="29:29">
      <c r="AC218"/>
    </row>
    <row r="219" spans="29:29">
      <c r="AC219"/>
    </row>
    <row r="220" spans="29:29">
      <c r="AC220"/>
    </row>
    <row r="221" spans="29:29">
      <c r="AC221"/>
    </row>
    <row r="222" spans="29:29">
      <c r="AC222"/>
    </row>
    <row r="223" spans="29:29">
      <c r="AC223"/>
    </row>
    <row r="224" spans="29:29">
      <c r="AC224"/>
    </row>
    <row r="225" spans="29:29">
      <c r="AC225"/>
    </row>
    <row r="226" spans="29:29">
      <c r="AC226"/>
    </row>
    <row r="227" spans="29:29">
      <c r="AC227"/>
    </row>
    <row r="228" spans="29:29">
      <c r="AC228"/>
    </row>
    <row r="229" spans="29:29">
      <c r="AC229"/>
    </row>
    <row r="230" spans="29:29">
      <c r="AC230"/>
    </row>
    <row r="231" spans="29:29">
      <c r="AC231"/>
    </row>
    <row r="232" spans="29:29">
      <c r="AC232"/>
    </row>
    <row r="233" spans="29:29">
      <c r="AC233"/>
    </row>
    <row r="234" spans="29:29">
      <c r="AC234"/>
    </row>
    <row r="235" spans="29:29">
      <c r="AC235"/>
    </row>
    <row r="236" spans="29:29">
      <c r="AC236"/>
    </row>
    <row r="237" spans="29:29">
      <c r="AC237"/>
    </row>
    <row r="238" spans="29:29">
      <c r="AC238"/>
    </row>
    <row r="239" spans="29:29">
      <c r="AC239"/>
    </row>
    <row r="240" spans="29:29">
      <c r="AC240"/>
    </row>
    <row r="241" spans="29:29">
      <c r="AC241"/>
    </row>
    <row r="242" spans="29:29">
      <c r="AC242"/>
    </row>
    <row r="243" spans="29:29">
      <c r="AC243"/>
    </row>
    <row r="244" spans="29:29">
      <c r="AC244"/>
    </row>
    <row r="245" spans="29:29">
      <c r="AC245"/>
    </row>
    <row r="246" spans="29:29">
      <c r="AC246"/>
    </row>
    <row r="247" spans="29:29">
      <c r="AC247"/>
    </row>
    <row r="248" spans="29:29">
      <c r="AC248"/>
    </row>
    <row r="249" spans="29:29">
      <c r="AC249"/>
    </row>
    <row r="250" spans="29:29">
      <c r="AC250"/>
    </row>
    <row r="251" spans="29:29">
      <c r="AC251"/>
    </row>
    <row r="252" spans="29:29">
      <c r="AC252"/>
    </row>
    <row r="253" spans="29:29">
      <c r="AC253"/>
    </row>
    <row r="254" spans="29:29">
      <c r="AC254"/>
    </row>
    <row r="255" spans="29:29">
      <c r="AC255"/>
    </row>
    <row r="256" spans="29:29">
      <c r="AC256"/>
    </row>
    <row r="257" spans="29:29">
      <c r="AC257"/>
    </row>
    <row r="258" spans="29:29">
      <c r="AC258"/>
    </row>
    <row r="259" spans="29:29">
      <c r="AC259"/>
    </row>
    <row r="260" spans="29:29">
      <c r="AC260"/>
    </row>
    <row r="261" spans="29:29">
      <c r="AC261"/>
    </row>
    <row r="262" spans="29:29">
      <c r="AC262"/>
    </row>
    <row r="263" spans="29:29">
      <c r="AC263"/>
    </row>
    <row r="264" spans="29:29">
      <c r="AC264"/>
    </row>
    <row r="265" spans="29:29">
      <c r="AC265"/>
    </row>
    <row r="266" spans="29:29">
      <c r="AC266"/>
    </row>
    <row r="267" spans="29:29">
      <c r="AC267"/>
    </row>
    <row r="268" spans="29:29">
      <c r="AC268"/>
    </row>
    <row r="269" spans="29:29">
      <c r="AC269"/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BBCC5-EE15-DB49-88A0-A3A08B872F93}">
  <dimension ref="A1:AE29"/>
  <sheetViews>
    <sheetView topLeftCell="L1" workbookViewId="0">
      <selection activeCell="AE7" sqref="AE7"/>
    </sheetView>
  </sheetViews>
  <sheetFormatPr baseColWidth="10" defaultRowHeight="18"/>
  <cols>
    <col min="5" max="5" width="10.83203125" customWidth="1"/>
    <col min="7" max="7" width="10.83203125" customWidth="1"/>
    <col min="12" max="12" width="8" customWidth="1"/>
    <col min="13" max="13" width="14.6640625" customWidth="1"/>
    <col min="14" max="21" width="9.1640625" customWidth="1"/>
    <col min="22" max="22" width="10.33203125" customWidth="1"/>
    <col min="25" max="25" width="4.5" style="116" customWidth="1"/>
    <col min="26" max="26" width="17" customWidth="1"/>
    <col min="27" max="27" width="4.5" style="116" customWidth="1"/>
    <col min="28" max="28" width="17" customWidth="1"/>
  </cols>
  <sheetData>
    <row r="1" spans="1:31" ht="18" customHeight="1">
      <c r="A1" s="95"/>
      <c r="B1" s="95"/>
      <c r="C1" s="217" t="s">
        <v>68</v>
      </c>
      <c r="D1" s="217"/>
      <c r="E1" s="217"/>
      <c r="F1" s="217"/>
      <c r="G1" s="217"/>
      <c r="H1" s="217"/>
      <c r="I1" s="217"/>
      <c r="J1" s="217"/>
      <c r="K1" s="217"/>
      <c r="L1" s="95"/>
      <c r="M1" s="95"/>
      <c r="N1" s="217" t="s">
        <v>69</v>
      </c>
      <c r="O1" s="218"/>
      <c r="P1" s="218"/>
      <c r="Q1" s="218"/>
      <c r="R1" s="218"/>
      <c r="S1" s="218"/>
      <c r="T1" s="218"/>
      <c r="U1" s="218"/>
      <c r="V1" s="218"/>
    </row>
    <row r="2" spans="1:31" ht="18" customHeight="1">
      <c r="A2" s="3"/>
      <c r="B2" s="95"/>
      <c r="C2" s="220"/>
      <c r="D2" s="220"/>
      <c r="E2" s="220"/>
      <c r="F2" s="220"/>
      <c r="G2" s="220"/>
      <c r="H2" s="220"/>
      <c r="I2" s="220"/>
      <c r="J2" s="220"/>
      <c r="K2" s="220"/>
      <c r="L2" s="95"/>
      <c r="M2" s="95"/>
      <c r="N2" s="219"/>
      <c r="O2" s="219"/>
      <c r="P2" s="219"/>
      <c r="Q2" s="219"/>
      <c r="R2" s="219"/>
      <c r="S2" s="219"/>
      <c r="T2" s="219"/>
      <c r="U2" s="219"/>
      <c r="V2" s="219"/>
      <c r="AD2" t="s">
        <v>114</v>
      </c>
    </row>
    <row r="3" spans="1:31">
      <c r="A3" s="95"/>
      <c r="B3" s="96"/>
      <c r="C3" s="97" t="s">
        <v>62</v>
      </c>
      <c r="D3" s="97" t="s">
        <v>0</v>
      </c>
      <c r="E3" s="97" t="s">
        <v>5</v>
      </c>
      <c r="F3" s="97" t="s">
        <v>6</v>
      </c>
      <c r="G3" s="97" t="s">
        <v>64</v>
      </c>
      <c r="H3" s="97" t="s">
        <v>65</v>
      </c>
      <c r="I3" s="97" t="s">
        <v>8</v>
      </c>
      <c r="J3" s="97" t="s">
        <v>66</v>
      </c>
      <c r="K3" s="98" t="s">
        <v>67</v>
      </c>
      <c r="L3" s="95"/>
      <c r="M3" s="96"/>
      <c r="N3" s="97" t="s">
        <v>62</v>
      </c>
      <c r="O3" s="97" t="s">
        <v>0</v>
      </c>
      <c r="P3" s="97" t="s">
        <v>5</v>
      </c>
      <c r="Q3" s="97" t="s">
        <v>6</v>
      </c>
      <c r="R3" s="97" t="s">
        <v>64</v>
      </c>
      <c r="S3" s="97" t="s">
        <v>65</v>
      </c>
      <c r="T3" s="97" t="s">
        <v>8</v>
      </c>
      <c r="U3" s="97" t="s">
        <v>66</v>
      </c>
      <c r="V3" s="98" t="s">
        <v>67</v>
      </c>
      <c r="AD3" t="s">
        <v>115</v>
      </c>
      <c r="AE3" t="s">
        <v>116</v>
      </c>
    </row>
    <row r="4" spans="1:31">
      <c r="A4" s="99">
        <v>1</v>
      </c>
      <c r="B4" s="94" t="s">
        <v>19</v>
      </c>
      <c r="C4" s="100">
        <v>0.66600000000000004</v>
      </c>
      <c r="D4" s="100">
        <v>0.55000000000000004</v>
      </c>
      <c r="E4" s="100">
        <v>0.41899999999999998</v>
      </c>
      <c r="F4" s="100">
        <v>0.48899999999999999</v>
      </c>
      <c r="G4" s="100">
        <v>0.89600000000000002</v>
      </c>
      <c r="H4" s="100">
        <v>0.83699999999999997</v>
      </c>
      <c r="I4" s="100">
        <v>0.65900000000000003</v>
      </c>
      <c r="J4" s="100">
        <v>0.76600000000000001</v>
      </c>
      <c r="K4" s="101">
        <v>0.60499999999999998</v>
      </c>
      <c r="L4" s="95"/>
      <c r="M4" s="94" t="s">
        <v>19</v>
      </c>
      <c r="N4" s="105">
        <f>RANK(C4,C$4:C$28)</f>
        <v>1</v>
      </c>
      <c r="O4" s="105">
        <f t="shared" ref="O4:V19" si="0">RANK(D4,D$4:D$28)</f>
        <v>2</v>
      </c>
      <c r="P4" s="105">
        <f>RANK(E4,E$4:E$28)</f>
        <v>3</v>
      </c>
      <c r="Q4" s="105">
        <f t="shared" si="0"/>
        <v>4</v>
      </c>
      <c r="R4" s="105">
        <f>RANK(G4,G$4:G$28)</f>
        <v>1</v>
      </c>
      <c r="S4" s="105">
        <f t="shared" si="0"/>
        <v>1</v>
      </c>
      <c r="T4" s="105">
        <f t="shared" si="0"/>
        <v>1</v>
      </c>
      <c r="U4" s="105">
        <f t="shared" si="0"/>
        <v>1</v>
      </c>
      <c r="V4" s="106">
        <f t="shared" si="0"/>
        <v>1</v>
      </c>
      <c r="Y4" s="162">
        <v>1</v>
      </c>
      <c r="Z4" s="165" t="s">
        <v>19</v>
      </c>
      <c r="AA4" s="162">
        <v>13</v>
      </c>
      <c r="AB4" s="168" t="s">
        <v>29</v>
      </c>
      <c r="AD4" t="s">
        <v>117</v>
      </c>
      <c r="AE4" t="s">
        <v>118</v>
      </c>
    </row>
    <row r="5" spans="1:31">
      <c r="A5" s="99">
        <v>2</v>
      </c>
      <c r="B5" s="87" t="s">
        <v>20</v>
      </c>
      <c r="C5" s="100">
        <v>0.57299999999999995</v>
      </c>
      <c r="D5" s="100">
        <v>0.60399999999999998</v>
      </c>
      <c r="E5" s="100">
        <v>0.629</v>
      </c>
      <c r="F5" s="100">
        <v>0.69899999999999995</v>
      </c>
      <c r="G5" s="100">
        <v>0.59299999999999997</v>
      </c>
      <c r="H5" s="100">
        <v>0.48899999999999999</v>
      </c>
      <c r="I5" s="100">
        <v>0.247</v>
      </c>
      <c r="J5" s="100">
        <v>0.39400000000000002</v>
      </c>
      <c r="K5" s="101">
        <v>0.39500000000000002</v>
      </c>
      <c r="L5" s="95"/>
      <c r="M5" s="87" t="s">
        <v>20</v>
      </c>
      <c r="N5" s="105">
        <f t="shared" ref="N5:Q28" si="1">RANK(C5,C$4:C$28)</f>
        <v>2</v>
      </c>
      <c r="O5" s="105">
        <f t="shared" si="0"/>
        <v>1</v>
      </c>
      <c r="P5" s="105">
        <f t="shared" si="0"/>
        <v>1</v>
      </c>
      <c r="Q5" s="105">
        <f t="shared" si="0"/>
        <v>1</v>
      </c>
      <c r="R5" s="105">
        <f t="shared" ref="R5:V28" si="2">RANK(G5,G$4:G$28)</f>
        <v>3</v>
      </c>
      <c r="S5" s="105">
        <f t="shared" si="0"/>
        <v>5</v>
      </c>
      <c r="T5" s="105">
        <f t="shared" si="0"/>
        <v>6</v>
      </c>
      <c r="U5" s="105">
        <f t="shared" si="0"/>
        <v>2</v>
      </c>
      <c r="V5" s="106">
        <f t="shared" si="0"/>
        <v>3</v>
      </c>
      <c r="Y5" s="163">
        <v>2</v>
      </c>
      <c r="Z5" s="166" t="s">
        <v>20</v>
      </c>
      <c r="AA5" s="163">
        <v>14</v>
      </c>
      <c r="AB5" s="169" t="s">
        <v>30</v>
      </c>
      <c r="AD5" t="s">
        <v>119</v>
      </c>
      <c r="AE5" t="s">
        <v>120</v>
      </c>
    </row>
    <row r="6" spans="1:31">
      <c r="A6" s="99">
        <v>3</v>
      </c>
      <c r="B6" s="89" t="s">
        <v>43</v>
      </c>
      <c r="C6" s="100">
        <v>0.52100000000000002</v>
      </c>
      <c r="D6" s="100">
        <v>0.51500000000000001</v>
      </c>
      <c r="E6" s="100">
        <v>0.51600000000000001</v>
      </c>
      <c r="F6" s="100">
        <v>0.51100000000000001</v>
      </c>
      <c r="G6" s="100">
        <v>0.60299999999999998</v>
      </c>
      <c r="H6" s="100">
        <v>0.53900000000000003</v>
      </c>
      <c r="I6" s="100">
        <v>0.29399999999999998</v>
      </c>
      <c r="J6" s="100">
        <v>0.35099999999999998</v>
      </c>
      <c r="K6" s="101">
        <v>0.51600000000000001</v>
      </c>
      <c r="L6" s="95"/>
      <c r="M6" s="89" t="s">
        <v>43</v>
      </c>
      <c r="N6" s="105">
        <f t="shared" si="1"/>
        <v>3</v>
      </c>
      <c r="O6" s="105">
        <f t="shared" si="0"/>
        <v>3</v>
      </c>
      <c r="P6" s="105">
        <f t="shared" si="0"/>
        <v>2</v>
      </c>
      <c r="Q6" s="105">
        <f t="shared" si="0"/>
        <v>3</v>
      </c>
      <c r="R6" s="105">
        <f t="shared" si="2"/>
        <v>2</v>
      </c>
      <c r="S6" s="105">
        <f t="shared" si="0"/>
        <v>2</v>
      </c>
      <c r="T6" s="105">
        <f t="shared" si="0"/>
        <v>4</v>
      </c>
      <c r="U6" s="105">
        <f t="shared" si="0"/>
        <v>4</v>
      </c>
      <c r="V6" s="106">
        <f t="shared" si="0"/>
        <v>2</v>
      </c>
      <c r="Y6" s="163">
        <v>3</v>
      </c>
      <c r="Z6" s="166" t="s">
        <v>43</v>
      </c>
      <c r="AA6" s="163">
        <v>15</v>
      </c>
      <c r="AB6" s="169" t="s">
        <v>41</v>
      </c>
      <c r="AD6" t="s">
        <v>121</v>
      </c>
      <c r="AE6" t="s">
        <v>122</v>
      </c>
    </row>
    <row r="7" spans="1:31">
      <c r="A7" s="99">
        <v>4</v>
      </c>
      <c r="B7" s="87" t="s">
        <v>21</v>
      </c>
      <c r="C7" s="100">
        <v>0.46800000000000003</v>
      </c>
      <c r="D7" s="100">
        <v>0.438</v>
      </c>
      <c r="E7" s="100">
        <v>0.40300000000000002</v>
      </c>
      <c r="F7" s="100">
        <v>0.56499999999999995</v>
      </c>
      <c r="G7" s="100">
        <v>0.46800000000000003</v>
      </c>
      <c r="H7" s="100">
        <v>0.51100000000000001</v>
      </c>
      <c r="I7" s="100">
        <v>0.41199999999999998</v>
      </c>
      <c r="J7" s="100">
        <v>0.35099999999999998</v>
      </c>
      <c r="K7" s="101">
        <v>0.32300000000000001</v>
      </c>
      <c r="L7" s="95"/>
      <c r="M7" s="87" t="s">
        <v>21</v>
      </c>
      <c r="N7" s="105">
        <f t="shared" si="1"/>
        <v>4</v>
      </c>
      <c r="O7" s="105">
        <f t="shared" si="0"/>
        <v>4</v>
      </c>
      <c r="P7" s="105">
        <f t="shared" si="0"/>
        <v>4</v>
      </c>
      <c r="Q7" s="105">
        <f t="shared" si="0"/>
        <v>2</v>
      </c>
      <c r="R7" s="105">
        <f t="shared" si="2"/>
        <v>4</v>
      </c>
      <c r="S7" s="105">
        <f t="shared" si="0"/>
        <v>4</v>
      </c>
      <c r="T7" s="105">
        <f t="shared" si="0"/>
        <v>2</v>
      </c>
      <c r="U7" s="105">
        <f t="shared" si="0"/>
        <v>4</v>
      </c>
      <c r="V7" s="106">
        <f t="shared" si="0"/>
        <v>5</v>
      </c>
      <c r="Y7" s="163">
        <v>4</v>
      </c>
      <c r="Z7" s="166" t="s">
        <v>21</v>
      </c>
      <c r="AA7" s="163">
        <v>16</v>
      </c>
      <c r="AB7" s="169" t="s">
        <v>31</v>
      </c>
    </row>
    <row r="8" spans="1:31">
      <c r="A8" s="99">
        <v>5</v>
      </c>
      <c r="B8" s="89" t="s">
        <v>22</v>
      </c>
      <c r="C8" s="100">
        <v>0.3</v>
      </c>
      <c r="D8" s="100">
        <v>0.36699999999999999</v>
      </c>
      <c r="E8" s="100">
        <v>0.35499999999999998</v>
      </c>
      <c r="F8" s="100">
        <v>0.44600000000000001</v>
      </c>
      <c r="G8" s="100">
        <v>0.222</v>
      </c>
      <c r="H8" s="100">
        <v>0.113</v>
      </c>
      <c r="I8" s="100">
        <v>0.16500000000000001</v>
      </c>
      <c r="J8" s="100">
        <v>0.128</v>
      </c>
      <c r="K8" s="101">
        <v>0.35499999999999998</v>
      </c>
      <c r="L8" s="95"/>
      <c r="M8" s="89" t="s">
        <v>22</v>
      </c>
      <c r="N8" s="105">
        <f t="shared" si="1"/>
        <v>5</v>
      </c>
      <c r="O8" s="105">
        <f t="shared" si="0"/>
        <v>5</v>
      </c>
      <c r="P8" s="105">
        <f t="shared" si="0"/>
        <v>5</v>
      </c>
      <c r="Q8" s="105">
        <f t="shared" si="0"/>
        <v>5</v>
      </c>
      <c r="R8" s="105">
        <f t="shared" si="2"/>
        <v>8</v>
      </c>
      <c r="S8" s="105">
        <f t="shared" si="0"/>
        <v>15</v>
      </c>
      <c r="T8" s="105">
        <f t="shared" si="0"/>
        <v>9</v>
      </c>
      <c r="U8" s="105">
        <f t="shared" si="0"/>
        <v>12</v>
      </c>
      <c r="V8" s="106">
        <f t="shared" si="0"/>
        <v>4</v>
      </c>
      <c r="Y8" s="163">
        <v>5</v>
      </c>
      <c r="Z8" s="166" t="s">
        <v>22</v>
      </c>
      <c r="AA8" s="163">
        <v>17</v>
      </c>
      <c r="AB8" s="169" t="s">
        <v>32</v>
      </c>
    </row>
    <row r="9" spans="1:31">
      <c r="A9" s="99">
        <v>6</v>
      </c>
      <c r="B9" s="87" t="s">
        <v>42</v>
      </c>
      <c r="C9" s="100">
        <v>0.29699999999999999</v>
      </c>
      <c r="D9" s="100">
        <v>0.29599999999999999</v>
      </c>
      <c r="E9" s="100">
        <v>0.24199999999999999</v>
      </c>
      <c r="F9" s="100">
        <v>0.23</v>
      </c>
      <c r="G9" s="100">
        <v>0.36399999999999999</v>
      </c>
      <c r="H9" s="100">
        <v>0.36199999999999999</v>
      </c>
      <c r="I9" s="100">
        <v>0.27100000000000002</v>
      </c>
      <c r="J9" s="100">
        <v>0.39400000000000002</v>
      </c>
      <c r="K9" s="101">
        <v>0.28199999999999997</v>
      </c>
      <c r="L9" s="95"/>
      <c r="M9" s="87" t="s">
        <v>42</v>
      </c>
      <c r="N9" s="105">
        <f t="shared" si="1"/>
        <v>6</v>
      </c>
      <c r="O9" s="105">
        <f t="shared" si="0"/>
        <v>7</v>
      </c>
      <c r="P9" s="105">
        <f t="shared" si="0"/>
        <v>10</v>
      </c>
      <c r="Q9" s="105">
        <f t="shared" si="0"/>
        <v>10</v>
      </c>
      <c r="R9" s="105">
        <f t="shared" si="2"/>
        <v>6</v>
      </c>
      <c r="S9" s="105">
        <f t="shared" si="0"/>
        <v>6</v>
      </c>
      <c r="T9" s="105">
        <f t="shared" si="0"/>
        <v>5</v>
      </c>
      <c r="U9" s="105">
        <f t="shared" si="0"/>
        <v>2</v>
      </c>
      <c r="V9" s="106">
        <f t="shared" si="0"/>
        <v>6</v>
      </c>
      <c r="Y9" s="163">
        <v>6</v>
      </c>
      <c r="Z9" s="166" t="s">
        <v>42</v>
      </c>
      <c r="AA9" s="163">
        <v>18</v>
      </c>
      <c r="AB9" s="169" t="s">
        <v>33</v>
      </c>
    </row>
    <row r="10" spans="1:31">
      <c r="A10" s="99">
        <v>7</v>
      </c>
      <c r="B10" s="89" t="s">
        <v>23</v>
      </c>
      <c r="C10" s="100">
        <v>0.29199999999999998</v>
      </c>
      <c r="D10" s="100">
        <v>0.314</v>
      </c>
      <c r="E10" s="100">
        <v>0.29799999999999999</v>
      </c>
      <c r="F10" s="100">
        <v>0.32400000000000001</v>
      </c>
      <c r="G10" s="100">
        <v>0.32800000000000001</v>
      </c>
      <c r="H10" s="100">
        <v>0.248</v>
      </c>
      <c r="I10" s="100">
        <v>0.188</v>
      </c>
      <c r="J10" s="100">
        <v>0.16</v>
      </c>
      <c r="K10" s="101">
        <v>0.28199999999999997</v>
      </c>
      <c r="L10" s="95"/>
      <c r="M10" s="89" t="s">
        <v>23</v>
      </c>
      <c r="N10" s="105">
        <f t="shared" si="1"/>
        <v>7</v>
      </c>
      <c r="O10" s="105">
        <f t="shared" si="0"/>
        <v>6</v>
      </c>
      <c r="P10" s="105">
        <f t="shared" si="0"/>
        <v>7</v>
      </c>
      <c r="Q10" s="105">
        <f t="shared" si="0"/>
        <v>8</v>
      </c>
      <c r="R10" s="105">
        <f t="shared" si="2"/>
        <v>7</v>
      </c>
      <c r="S10" s="105">
        <f t="shared" si="0"/>
        <v>8</v>
      </c>
      <c r="T10" s="105">
        <f t="shared" si="0"/>
        <v>8</v>
      </c>
      <c r="U10" s="105">
        <f t="shared" si="0"/>
        <v>8</v>
      </c>
      <c r="V10" s="106">
        <f t="shared" si="0"/>
        <v>6</v>
      </c>
      <c r="Y10" s="163">
        <v>7</v>
      </c>
      <c r="Z10" s="166" t="s">
        <v>23</v>
      </c>
      <c r="AA10" s="163">
        <v>19</v>
      </c>
      <c r="AB10" s="169" t="s">
        <v>34</v>
      </c>
    </row>
    <row r="11" spans="1:31">
      <c r="A11" s="99">
        <v>8</v>
      </c>
      <c r="B11" s="87" t="s">
        <v>24</v>
      </c>
      <c r="C11" s="100">
        <v>0.27</v>
      </c>
      <c r="D11" s="100">
        <v>0.189</v>
      </c>
      <c r="E11" s="100">
        <v>0.121</v>
      </c>
      <c r="F11" s="100">
        <v>0.19400000000000001</v>
      </c>
      <c r="G11" s="100">
        <v>0.41399999999999998</v>
      </c>
      <c r="H11" s="100">
        <v>0.51800000000000002</v>
      </c>
      <c r="I11" s="100">
        <v>0.106</v>
      </c>
      <c r="J11" s="100">
        <v>0.21299999999999999</v>
      </c>
      <c r="K11" s="101">
        <v>0.14499999999999999</v>
      </c>
      <c r="L11" s="95"/>
      <c r="M11" s="87" t="s">
        <v>24</v>
      </c>
      <c r="N11" s="105">
        <f t="shared" si="1"/>
        <v>8</v>
      </c>
      <c r="O11" s="105">
        <f t="shared" si="0"/>
        <v>12</v>
      </c>
      <c r="P11" s="105">
        <f t="shared" si="0"/>
        <v>16</v>
      </c>
      <c r="Q11" s="105">
        <f t="shared" si="0"/>
        <v>13</v>
      </c>
      <c r="R11" s="105">
        <f t="shared" si="2"/>
        <v>5</v>
      </c>
      <c r="S11" s="105">
        <f t="shared" si="0"/>
        <v>3</v>
      </c>
      <c r="T11" s="105">
        <f t="shared" si="0"/>
        <v>11</v>
      </c>
      <c r="U11" s="105">
        <f t="shared" si="0"/>
        <v>6</v>
      </c>
      <c r="V11" s="106">
        <f t="shared" si="0"/>
        <v>12</v>
      </c>
      <c r="Y11" s="163">
        <v>8</v>
      </c>
      <c r="Z11" s="166" t="s">
        <v>24</v>
      </c>
      <c r="AA11" s="163">
        <v>20</v>
      </c>
      <c r="AB11" s="169" t="s">
        <v>35</v>
      </c>
    </row>
    <row r="12" spans="1:31">
      <c r="A12" s="99">
        <v>9</v>
      </c>
      <c r="B12" s="89" t="s">
        <v>25</v>
      </c>
      <c r="C12" s="100">
        <v>0.22700000000000001</v>
      </c>
      <c r="D12" s="100">
        <v>0.29599999999999999</v>
      </c>
      <c r="E12" s="100">
        <v>0.32300000000000001</v>
      </c>
      <c r="F12" s="100">
        <v>0.39300000000000002</v>
      </c>
      <c r="G12" s="100">
        <v>0.112</v>
      </c>
      <c r="H12" s="100">
        <v>0.106</v>
      </c>
      <c r="I12" s="100">
        <v>1.2E-2</v>
      </c>
      <c r="J12" s="100">
        <v>0.128</v>
      </c>
      <c r="K12" s="101">
        <v>0.161</v>
      </c>
      <c r="L12" s="95"/>
      <c r="M12" s="89" t="s">
        <v>25</v>
      </c>
      <c r="N12" s="105">
        <f t="shared" si="1"/>
        <v>9</v>
      </c>
      <c r="O12" s="105">
        <f t="shared" si="0"/>
        <v>7</v>
      </c>
      <c r="P12" s="105">
        <f t="shared" si="0"/>
        <v>6</v>
      </c>
      <c r="Q12" s="105">
        <f t="shared" si="0"/>
        <v>6</v>
      </c>
      <c r="R12" s="105">
        <f t="shared" si="2"/>
        <v>15</v>
      </c>
      <c r="S12" s="105">
        <f t="shared" si="0"/>
        <v>16</v>
      </c>
      <c r="T12" s="105">
        <f t="shared" si="0"/>
        <v>23</v>
      </c>
      <c r="U12" s="105">
        <f t="shared" si="0"/>
        <v>12</v>
      </c>
      <c r="V12" s="106">
        <f t="shared" si="0"/>
        <v>10</v>
      </c>
      <c r="Y12" s="163">
        <v>9</v>
      </c>
      <c r="Z12" s="166" t="s">
        <v>25</v>
      </c>
      <c r="AA12" s="163">
        <v>20</v>
      </c>
      <c r="AB12" s="169" t="s">
        <v>36</v>
      </c>
    </row>
    <row r="13" spans="1:31">
      <c r="A13" s="99">
        <v>10</v>
      </c>
      <c r="B13" s="87" t="s">
        <v>26</v>
      </c>
      <c r="C13" s="100">
        <v>0.219</v>
      </c>
      <c r="D13" s="100">
        <v>0.20699999999999999</v>
      </c>
      <c r="E13" s="100">
        <v>0.27400000000000002</v>
      </c>
      <c r="F13" s="100">
        <v>0.35499999999999998</v>
      </c>
      <c r="G13" s="100">
        <v>9.0999999999999998E-2</v>
      </c>
      <c r="H13" s="100">
        <v>0.17699999999999999</v>
      </c>
      <c r="I13" s="100">
        <v>0.32900000000000001</v>
      </c>
      <c r="J13" s="100">
        <v>0.13800000000000001</v>
      </c>
      <c r="K13" s="101">
        <v>0.19400000000000001</v>
      </c>
      <c r="L13" s="95"/>
      <c r="M13" s="87" t="s">
        <v>26</v>
      </c>
      <c r="N13" s="105">
        <f t="shared" si="1"/>
        <v>10</v>
      </c>
      <c r="O13" s="105">
        <f>RANK(D13,D$4:D$28)</f>
        <v>10</v>
      </c>
      <c r="P13" s="105">
        <f t="shared" si="0"/>
        <v>8</v>
      </c>
      <c r="Q13" s="105">
        <f t="shared" si="0"/>
        <v>7</v>
      </c>
      <c r="R13" s="105">
        <f t="shared" si="2"/>
        <v>16</v>
      </c>
      <c r="S13" s="105">
        <f t="shared" si="0"/>
        <v>13</v>
      </c>
      <c r="T13" s="105">
        <f t="shared" si="0"/>
        <v>3</v>
      </c>
      <c r="U13" s="105">
        <f t="shared" si="0"/>
        <v>10</v>
      </c>
      <c r="V13" s="106">
        <f t="shared" si="0"/>
        <v>8</v>
      </c>
      <c r="Y13" s="163">
        <v>10</v>
      </c>
      <c r="Z13" s="166" t="s">
        <v>26</v>
      </c>
      <c r="AA13" s="163">
        <v>22</v>
      </c>
      <c r="AB13" s="169" t="s">
        <v>37</v>
      </c>
    </row>
    <row r="14" spans="1:31">
      <c r="A14" s="99">
        <v>11</v>
      </c>
      <c r="B14" s="89" t="s">
        <v>27</v>
      </c>
      <c r="C14" s="100">
        <v>0.185</v>
      </c>
      <c r="D14" s="100">
        <v>0.26600000000000001</v>
      </c>
      <c r="E14" s="100">
        <v>0.25</v>
      </c>
      <c r="F14" s="100">
        <v>0.219</v>
      </c>
      <c r="G14" s="100">
        <v>0.156</v>
      </c>
      <c r="H14" s="100">
        <v>0.255</v>
      </c>
      <c r="I14" s="100">
        <v>1.2E-2</v>
      </c>
      <c r="J14" s="100">
        <v>0.128</v>
      </c>
      <c r="K14" s="101">
        <v>0.153</v>
      </c>
      <c r="L14" s="95"/>
      <c r="M14" s="89" t="s">
        <v>27</v>
      </c>
      <c r="N14" s="105">
        <f t="shared" si="1"/>
        <v>11</v>
      </c>
      <c r="O14" s="105">
        <f t="shared" si="0"/>
        <v>9</v>
      </c>
      <c r="P14" s="105">
        <f t="shared" si="0"/>
        <v>9</v>
      </c>
      <c r="Q14" s="105">
        <f t="shared" si="0"/>
        <v>11</v>
      </c>
      <c r="R14" s="105">
        <f t="shared" si="2"/>
        <v>11</v>
      </c>
      <c r="S14" s="105">
        <f t="shared" si="0"/>
        <v>7</v>
      </c>
      <c r="T14" s="105">
        <f t="shared" si="0"/>
        <v>23</v>
      </c>
      <c r="U14" s="105">
        <f t="shared" si="0"/>
        <v>12</v>
      </c>
      <c r="V14" s="106">
        <f t="shared" si="0"/>
        <v>11</v>
      </c>
      <c r="Y14" s="163">
        <v>11</v>
      </c>
      <c r="Z14" s="166" t="s">
        <v>27</v>
      </c>
      <c r="AA14" s="163">
        <v>23</v>
      </c>
      <c r="AB14" s="169" t="s">
        <v>38</v>
      </c>
    </row>
    <row r="15" spans="1:31">
      <c r="A15" s="99">
        <v>12</v>
      </c>
      <c r="B15" s="87" t="s">
        <v>28</v>
      </c>
      <c r="C15" s="100">
        <v>0.184</v>
      </c>
      <c r="D15" s="100">
        <v>0.183</v>
      </c>
      <c r="E15" s="100">
        <v>0.20200000000000001</v>
      </c>
      <c r="F15" s="100">
        <v>0.16700000000000001</v>
      </c>
      <c r="G15" s="100">
        <v>0.16800000000000001</v>
      </c>
      <c r="H15" s="100">
        <v>0.20599999999999999</v>
      </c>
      <c r="I15" s="100">
        <v>0.23499999999999999</v>
      </c>
      <c r="J15" s="100">
        <v>0.17</v>
      </c>
      <c r="K15" s="101">
        <v>0.19400000000000001</v>
      </c>
      <c r="L15" s="95"/>
      <c r="M15" s="87" t="s">
        <v>28</v>
      </c>
      <c r="N15" s="105">
        <f t="shared" si="1"/>
        <v>12</v>
      </c>
      <c r="O15" s="105">
        <f t="shared" si="0"/>
        <v>13</v>
      </c>
      <c r="P15" s="105">
        <f t="shared" si="0"/>
        <v>11</v>
      </c>
      <c r="Q15" s="105">
        <f t="shared" si="0"/>
        <v>15</v>
      </c>
      <c r="R15" s="105">
        <f t="shared" si="2"/>
        <v>9</v>
      </c>
      <c r="S15" s="105">
        <f t="shared" si="0"/>
        <v>10</v>
      </c>
      <c r="T15" s="105">
        <f t="shared" si="0"/>
        <v>7</v>
      </c>
      <c r="U15" s="105">
        <f t="shared" si="0"/>
        <v>7</v>
      </c>
      <c r="V15" s="106">
        <f t="shared" si="0"/>
        <v>8</v>
      </c>
      <c r="Y15" s="164">
        <v>12</v>
      </c>
      <c r="Z15" s="167" t="s">
        <v>28</v>
      </c>
      <c r="AA15" s="163">
        <v>24</v>
      </c>
      <c r="AB15" s="169" t="s">
        <v>39</v>
      </c>
    </row>
    <row r="16" spans="1:31">
      <c r="A16" s="99">
        <v>13</v>
      </c>
      <c r="B16" s="89" t="s">
        <v>29</v>
      </c>
      <c r="C16" s="100">
        <v>0.14799999999999999</v>
      </c>
      <c r="D16" s="100">
        <v>0.16600000000000001</v>
      </c>
      <c r="E16" s="100">
        <v>0.161</v>
      </c>
      <c r="F16" s="100">
        <v>0.16700000000000001</v>
      </c>
      <c r="G16" s="100">
        <v>0.13900000000000001</v>
      </c>
      <c r="H16" s="100">
        <v>0.156</v>
      </c>
      <c r="I16" s="100">
        <v>0.153</v>
      </c>
      <c r="J16" s="100">
        <v>0.106</v>
      </c>
      <c r="K16" s="101">
        <v>0.13700000000000001</v>
      </c>
      <c r="L16" s="95"/>
      <c r="M16" s="89" t="s">
        <v>29</v>
      </c>
      <c r="N16" s="105">
        <f t="shared" si="1"/>
        <v>13</v>
      </c>
      <c r="O16" s="105">
        <f t="shared" si="0"/>
        <v>14</v>
      </c>
      <c r="P16" s="105">
        <f t="shared" si="0"/>
        <v>12</v>
      </c>
      <c r="Q16" s="105">
        <f t="shared" si="0"/>
        <v>15</v>
      </c>
      <c r="R16" s="105">
        <f t="shared" si="2"/>
        <v>13</v>
      </c>
      <c r="S16" s="105">
        <f t="shared" si="0"/>
        <v>14</v>
      </c>
      <c r="T16" s="105">
        <f t="shared" si="0"/>
        <v>10</v>
      </c>
      <c r="U16" s="105">
        <f t="shared" si="0"/>
        <v>15</v>
      </c>
      <c r="V16" s="106">
        <f t="shared" si="0"/>
        <v>13</v>
      </c>
      <c r="AA16" s="164">
        <v>25</v>
      </c>
      <c r="AB16" s="170" t="s">
        <v>40</v>
      </c>
    </row>
    <row r="17" spans="1:22">
      <c r="A17" s="99">
        <v>14</v>
      </c>
      <c r="B17" s="87" t="s">
        <v>30</v>
      </c>
      <c r="C17" s="100">
        <v>0.11700000000000001</v>
      </c>
      <c r="D17" s="100">
        <v>0.16</v>
      </c>
      <c r="E17" s="100">
        <v>0.153</v>
      </c>
      <c r="F17" s="100">
        <v>0.23899999999999999</v>
      </c>
      <c r="G17" s="100">
        <v>4.5999999999999999E-2</v>
      </c>
      <c r="H17" s="100">
        <v>2.1000000000000001E-2</v>
      </c>
      <c r="I17" s="100">
        <v>3.5000000000000003E-2</v>
      </c>
      <c r="J17" s="100">
        <v>4.2999999999999997E-2</v>
      </c>
      <c r="K17" s="101">
        <v>7.2999999999999995E-2</v>
      </c>
      <c r="L17" s="95"/>
      <c r="M17" s="87" t="s">
        <v>30</v>
      </c>
      <c r="N17" s="105">
        <f t="shared" si="1"/>
        <v>14</v>
      </c>
      <c r="O17" s="105">
        <f t="shared" si="0"/>
        <v>16</v>
      </c>
      <c r="P17" s="105">
        <f t="shared" si="0"/>
        <v>14</v>
      </c>
      <c r="Q17" s="105">
        <f t="shared" si="0"/>
        <v>9</v>
      </c>
      <c r="R17" s="105">
        <f t="shared" si="2"/>
        <v>24</v>
      </c>
      <c r="S17" s="105">
        <f t="shared" si="0"/>
        <v>25</v>
      </c>
      <c r="T17" s="105">
        <f t="shared" si="0"/>
        <v>18</v>
      </c>
      <c r="U17" s="105">
        <f t="shared" si="0"/>
        <v>20</v>
      </c>
      <c r="V17" s="106">
        <f t="shared" si="0"/>
        <v>18</v>
      </c>
    </row>
    <row r="18" spans="1:22">
      <c r="A18" s="99">
        <v>15</v>
      </c>
      <c r="B18" s="89" t="s">
        <v>41</v>
      </c>
      <c r="C18" s="100">
        <v>0.115</v>
      </c>
      <c r="D18" s="100">
        <v>8.8999999999999996E-2</v>
      </c>
      <c r="E18" s="100">
        <v>8.8999999999999996E-2</v>
      </c>
      <c r="F18" s="100">
        <v>9.1999999999999998E-2</v>
      </c>
      <c r="G18" s="100">
        <v>0.14299999999999999</v>
      </c>
      <c r="H18" s="100">
        <v>0.191</v>
      </c>
      <c r="I18" s="100">
        <v>3.5000000000000003E-2</v>
      </c>
      <c r="J18" s="100">
        <v>0.13800000000000001</v>
      </c>
      <c r="K18" s="101">
        <v>0.113</v>
      </c>
      <c r="L18" s="95"/>
      <c r="M18" s="89" t="s">
        <v>41</v>
      </c>
      <c r="N18" s="105">
        <f t="shared" si="1"/>
        <v>15</v>
      </c>
      <c r="O18" s="105">
        <f t="shared" si="0"/>
        <v>22</v>
      </c>
      <c r="P18" s="105">
        <f t="shared" si="0"/>
        <v>20</v>
      </c>
      <c r="Q18" s="105">
        <f t="shared" si="0"/>
        <v>23</v>
      </c>
      <c r="R18" s="105">
        <f t="shared" si="2"/>
        <v>12</v>
      </c>
      <c r="S18" s="105">
        <f t="shared" si="0"/>
        <v>12</v>
      </c>
      <c r="T18" s="105">
        <f t="shared" si="0"/>
        <v>18</v>
      </c>
      <c r="U18" s="105">
        <f t="shared" si="0"/>
        <v>10</v>
      </c>
      <c r="V18" s="106">
        <f t="shared" si="0"/>
        <v>14</v>
      </c>
    </row>
    <row r="19" spans="1:22">
      <c r="A19" s="99">
        <v>16</v>
      </c>
      <c r="B19" s="87" t="s">
        <v>31</v>
      </c>
      <c r="C19" s="100">
        <v>0.105</v>
      </c>
      <c r="D19" s="100">
        <v>0.16600000000000001</v>
      </c>
      <c r="E19" s="100">
        <v>0.129</v>
      </c>
      <c r="F19" s="100">
        <v>0.19900000000000001</v>
      </c>
      <c r="G19" s="100">
        <v>4.5999999999999999E-2</v>
      </c>
      <c r="H19" s="100">
        <v>0.05</v>
      </c>
      <c r="I19" s="100">
        <v>4.7E-2</v>
      </c>
      <c r="J19" s="100">
        <v>2.1000000000000001E-2</v>
      </c>
      <c r="K19" s="101">
        <v>5.6000000000000001E-2</v>
      </c>
      <c r="L19" s="95"/>
      <c r="M19" s="87" t="s">
        <v>31</v>
      </c>
      <c r="N19" s="105">
        <f t="shared" si="1"/>
        <v>16</v>
      </c>
      <c r="O19" s="105">
        <f t="shared" si="0"/>
        <v>14</v>
      </c>
      <c r="P19" s="105">
        <f t="shared" si="0"/>
        <v>15</v>
      </c>
      <c r="Q19" s="105">
        <f t="shared" si="0"/>
        <v>12</v>
      </c>
      <c r="R19" s="105">
        <f t="shared" si="2"/>
        <v>24</v>
      </c>
      <c r="S19" s="105">
        <f t="shared" si="0"/>
        <v>22</v>
      </c>
      <c r="T19" s="105">
        <f t="shared" si="0"/>
        <v>15</v>
      </c>
      <c r="U19" s="105">
        <f t="shared" si="0"/>
        <v>22</v>
      </c>
      <c r="V19" s="106">
        <f t="shared" si="0"/>
        <v>20</v>
      </c>
    </row>
    <row r="20" spans="1:22" ht="17" customHeight="1">
      <c r="A20" s="99">
        <v>17</v>
      </c>
      <c r="B20" s="89" t="s">
        <v>32</v>
      </c>
      <c r="C20" s="100">
        <v>9.9000000000000005E-2</v>
      </c>
      <c r="D20" s="100">
        <v>0.112</v>
      </c>
      <c r="E20" s="100">
        <v>0.105</v>
      </c>
      <c r="F20" s="100">
        <v>0.158</v>
      </c>
      <c r="G20" s="100">
        <v>7.4999999999999997E-2</v>
      </c>
      <c r="H20" s="100">
        <v>9.9000000000000005E-2</v>
      </c>
      <c r="I20" s="100">
        <v>0</v>
      </c>
      <c r="J20" s="100">
        <v>4.2999999999999997E-2</v>
      </c>
      <c r="K20" s="101">
        <v>7.2999999999999995E-2</v>
      </c>
      <c r="L20" s="95"/>
      <c r="M20" s="89" t="s">
        <v>32</v>
      </c>
      <c r="N20" s="105">
        <f t="shared" si="1"/>
        <v>17</v>
      </c>
      <c r="O20" s="105">
        <f t="shared" si="1"/>
        <v>17</v>
      </c>
      <c r="P20" s="105">
        <f t="shared" si="1"/>
        <v>19</v>
      </c>
      <c r="Q20" s="105">
        <f t="shared" si="1"/>
        <v>17</v>
      </c>
      <c r="R20" s="105">
        <f t="shared" si="2"/>
        <v>17</v>
      </c>
      <c r="S20" s="105">
        <f t="shared" si="2"/>
        <v>17</v>
      </c>
      <c r="T20" s="105">
        <f t="shared" si="2"/>
        <v>25</v>
      </c>
      <c r="U20" s="105">
        <f t="shared" si="2"/>
        <v>20</v>
      </c>
      <c r="V20" s="106">
        <f t="shared" si="2"/>
        <v>18</v>
      </c>
    </row>
    <row r="21" spans="1:22">
      <c r="A21" s="99">
        <v>18</v>
      </c>
      <c r="B21" s="87" t="s">
        <v>33</v>
      </c>
      <c r="C21" s="100">
        <v>9.6000000000000002E-2</v>
      </c>
      <c r="D21" s="100">
        <v>9.5000000000000001E-2</v>
      </c>
      <c r="E21" s="100">
        <v>8.1000000000000003E-2</v>
      </c>
      <c r="F21" s="100">
        <v>0.18099999999999999</v>
      </c>
      <c r="G21" s="100">
        <v>4.8000000000000001E-2</v>
      </c>
      <c r="H21" s="100">
        <v>7.8E-2</v>
      </c>
      <c r="I21" s="100">
        <v>4.7E-2</v>
      </c>
      <c r="J21" s="100">
        <v>2.1000000000000001E-2</v>
      </c>
      <c r="K21" s="101">
        <v>8.8999999999999996E-2</v>
      </c>
      <c r="L21" s="95"/>
      <c r="M21" s="87" t="s">
        <v>33</v>
      </c>
      <c r="N21" s="105">
        <f t="shared" si="1"/>
        <v>18</v>
      </c>
      <c r="O21" s="105">
        <f t="shared" si="1"/>
        <v>21</v>
      </c>
      <c r="P21" s="105">
        <f t="shared" si="1"/>
        <v>21</v>
      </c>
      <c r="Q21" s="105">
        <f t="shared" si="1"/>
        <v>14</v>
      </c>
      <c r="R21" s="105">
        <f t="shared" si="2"/>
        <v>23</v>
      </c>
      <c r="S21" s="105">
        <f t="shared" si="2"/>
        <v>19</v>
      </c>
      <c r="T21" s="105">
        <f t="shared" si="2"/>
        <v>15</v>
      </c>
      <c r="U21" s="105">
        <f t="shared" si="2"/>
        <v>22</v>
      </c>
      <c r="V21" s="106">
        <f t="shared" si="2"/>
        <v>16</v>
      </c>
    </row>
    <row r="22" spans="1:22">
      <c r="A22" s="99">
        <v>19</v>
      </c>
      <c r="B22" s="89" t="s">
        <v>34</v>
      </c>
      <c r="C22" s="100">
        <v>9.4E-2</v>
      </c>
      <c r="D22" s="100">
        <v>0.10100000000000001</v>
      </c>
      <c r="E22" s="100">
        <v>0.121</v>
      </c>
      <c r="F22" s="100">
        <v>0.13800000000000001</v>
      </c>
      <c r="G22" s="100">
        <v>7.4999999999999997E-2</v>
      </c>
      <c r="H22" s="100">
        <v>6.4000000000000001E-2</v>
      </c>
      <c r="I22" s="100">
        <v>5.8999999999999997E-2</v>
      </c>
      <c r="J22" s="100">
        <v>5.2999999999999999E-2</v>
      </c>
      <c r="K22" s="101">
        <v>8.1000000000000003E-2</v>
      </c>
      <c r="L22" s="95"/>
      <c r="M22" s="89" t="s">
        <v>34</v>
      </c>
      <c r="N22" s="105">
        <f t="shared" si="1"/>
        <v>19</v>
      </c>
      <c r="O22" s="105">
        <f t="shared" si="1"/>
        <v>20</v>
      </c>
      <c r="P22" s="105">
        <f t="shared" si="1"/>
        <v>16</v>
      </c>
      <c r="Q22" s="105">
        <f t="shared" si="1"/>
        <v>19</v>
      </c>
      <c r="R22" s="105">
        <f t="shared" si="2"/>
        <v>17</v>
      </c>
      <c r="S22" s="105">
        <f t="shared" si="2"/>
        <v>20</v>
      </c>
      <c r="T22" s="105">
        <f t="shared" si="2"/>
        <v>14</v>
      </c>
      <c r="U22" s="105">
        <f t="shared" si="2"/>
        <v>18</v>
      </c>
      <c r="V22" s="106">
        <f t="shared" si="2"/>
        <v>17</v>
      </c>
    </row>
    <row r="23" spans="1:22">
      <c r="A23" s="99">
        <v>20</v>
      </c>
      <c r="B23" s="87" t="s">
        <v>35</v>
      </c>
      <c r="C23" s="100">
        <v>9.0999999999999998E-2</v>
      </c>
      <c r="D23" s="100">
        <v>0.112</v>
      </c>
      <c r="E23" s="100">
        <v>6.5000000000000002E-2</v>
      </c>
      <c r="F23" s="100">
        <v>0.14699999999999999</v>
      </c>
      <c r="G23" s="100">
        <v>5.8000000000000003E-2</v>
      </c>
      <c r="H23" s="100">
        <v>9.9000000000000005E-2</v>
      </c>
      <c r="I23" s="100">
        <v>4.7E-2</v>
      </c>
      <c r="J23" s="100">
        <v>7.3999999999999996E-2</v>
      </c>
      <c r="K23" s="101">
        <v>1.6E-2</v>
      </c>
      <c r="L23" s="95"/>
      <c r="M23" s="87" t="s">
        <v>35</v>
      </c>
      <c r="N23" s="105">
        <f t="shared" si="1"/>
        <v>20</v>
      </c>
      <c r="O23" s="105">
        <f t="shared" si="1"/>
        <v>17</v>
      </c>
      <c r="P23" s="105">
        <f t="shared" si="1"/>
        <v>22</v>
      </c>
      <c r="Q23" s="105">
        <f t="shared" si="1"/>
        <v>18</v>
      </c>
      <c r="R23" s="105">
        <f t="shared" si="2"/>
        <v>21</v>
      </c>
      <c r="S23" s="105">
        <f t="shared" si="2"/>
        <v>17</v>
      </c>
      <c r="T23" s="105">
        <f t="shared" si="2"/>
        <v>15</v>
      </c>
      <c r="U23" s="105">
        <f t="shared" si="2"/>
        <v>16</v>
      </c>
      <c r="V23" s="106">
        <f t="shared" si="2"/>
        <v>24</v>
      </c>
    </row>
    <row r="24" spans="1:22">
      <c r="A24" s="99">
        <v>20</v>
      </c>
      <c r="B24" s="89" t="s">
        <v>36</v>
      </c>
      <c r="C24" s="100">
        <v>9.0999999999999998E-2</v>
      </c>
      <c r="D24" s="100">
        <v>0.20100000000000001</v>
      </c>
      <c r="E24" s="100">
        <v>0.161</v>
      </c>
      <c r="F24" s="100">
        <v>0.13200000000000001</v>
      </c>
      <c r="G24" s="100">
        <v>0.05</v>
      </c>
      <c r="H24" s="100">
        <v>3.5000000000000003E-2</v>
      </c>
      <c r="I24" s="100">
        <v>2.4E-2</v>
      </c>
      <c r="J24" s="100">
        <v>2.1000000000000001E-2</v>
      </c>
      <c r="K24" s="101">
        <v>5.6000000000000001E-2</v>
      </c>
      <c r="L24" s="95"/>
      <c r="M24" s="89" t="s">
        <v>36</v>
      </c>
      <c r="N24" s="105">
        <f t="shared" si="1"/>
        <v>20</v>
      </c>
      <c r="O24" s="105">
        <f t="shared" si="1"/>
        <v>11</v>
      </c>
      <c r="P24" s="105">
        <f t="shared" si="1"/>
        <v>12</v>
      </c>
      <c r="Q24" s="105">
        <f t="shared" si="1"/>
        <v>20</v>
      </c>
      <c r="R24" s="105">
        <f t="shared" si="2"/>
        <v>22</v>
      </c>
      <c r="S24" s="105">
        <f t="shared" si="2"/>
        <v>24</v>
      </c>
      <c r="T24" s="105">
        <f t="shared" si="2"/>
        <v>21</v>
      </c>
      <c r="U24" s="105">
        <f t="shared" si="2"/>
        <v>22</v>
      </c>
      <c r="V24" s="106">
        <f t="shared" si="2"/>
        <v>20</v>
      </c>
    </row>
    <row r="25" spans="1:22">
      <c r="A25" s="99">
        <v>22</v>
      </c>
      <c r="B25" s="87" t="s">
        <v>37</v>
      </c>
      <c r="C25" s="100">
        <v>8.8999999999999996E-2</v>
      </c>
      <c r="D25" s="100">
        <v>0.112</v>
      </c>
      <c r="E25" s="100">
        <v>0.113</v>
      </c>
      <c r="F25" s="100">
        <v>0.11799999999999999</v>
      </c>
      <c r="G25" s="100">
        <v>7.2999999999999995E-2</v>
      </c>
      <c r="H25" s="100">
        <v>4.2999999999999997E-2</v>
      </c>
      <c r="I25" s="100">
        <v>3.5000000000000003E-2</v>
      </c>
      <c r="J25" s="100">
        <v>5.2999999999999999E-2</v>
      </c>
      <c r="K25" s="101">
        <v>0.113</v>
      </c>
      <c r="L25" s="95"/>
      <c r="M25" s="87" t="s">
        <v>37</v>
      </c>
      <c r="N25" s="105">
        <f t="shared" si="1"/>
        <v>22</v>
      </c>
      <c r="O25" s="105">
        <f t="shared" si="1"/>
        <v>17</v>
      </c>
      <c r="P25" s="105">
        <f t="shared" si="1"/>
        <v>18</v>
      </c>
      <c r="Q25" s="105">
        <f t="shared" si="1"/>
        <v>21</v>
      </c>
      <c r="R25" s="105">
        <f t="shared" si="2"/>
        <v>19</v>
      </c>
      <c r="S25" s="105">
        <f t="shared" si="2"/>
        <v>23</v>
      </c>
      <c r="T25" s="105">
        <f t="shared" si="2"/>
        <v>18</v>
      </c>
      <c r="U25" s="105">
        <f t="shared" si="2"/>
        <v>18</v>
      </c>
      <c r="V25" s="106">
        <f t="shared" si="2"/>
        <v>14</v>
      </c>
    </row>
    <row r="26" spans="1:22">
      <c r="A26" s="99">
        <v>23</v>
      </c>
      <c r="B26" s="89" t="s">
        <v>38</v>
      </c>
      <c r="C26" s="100">
        <v>8.6999999999999994E-2</v>
      </c>
      <c r="D26" s="100">
        <v>4.1000000000000002E-2</v>
      </c>
      <c r="E26" s="100">
        <v>3.2000000000000001E-2</v>
      </c>
      <c r="F26" s="100">
        <v>4.7E-2</v>
      </c>
      <c r="G26" s="100">
        <v>0.114</v>
      </c>
      <c r="H26" s="100">
        <v>0.22700000000000001</v>
      </c>
      <c r="I26" s="100">
        <v>0.106</v>
      </c>
      <c r="J26" s="100">
        <v>0.16</v>
      </c>
      <c r="K26" s="101">
        <v>4.8000000000000001E-2</v>
      </c>
      <c r="L26" s="95"/>
      <c r="M26" s="89" t="s">
        <v>38</v>
      </c>
      <c r="N26" s="105">
        <f t="shared" si="1"/>
        <v>23</v>
      </c>
      <c r="O26" s="105">
        <f t="shared" si="1"/>
        <v>24</v>
      </c>
      <c r="P26" s="105">
        <f t="shared" si="1"/>
        <v>25</v>
      </c>
      <c r="Q26" s="105">
        <f t="shared" si="1"/>
        <v>25</v>
      </c>
      <c r="R26" s="105">
        <f t="shared" si="2"/>
        <v>14</v>
      </c>
      <c r="S26" s="105">
        <f t="shared" si="2"/>
        <v>9</v>
      </c>
      <c r="T26" s="105">
        <f t="shared" si="2"/>
        <v>11</v>
      </c>
      <c r="U26" s="105">
        <f t="shared" si="2"/>
        <v>8</v>
      </c>
      <c r="V26" s="106">
        <f t="shared" si="2"/>
        <v>22</v>
      </c>
    </row>
    <row r="27" spans="1:22">
      <c r="A27" s="99">
        <v>24</v>
      </c>
      <c r="B27" s="87" t="s">
        <v>39</v>
      </c>
      <c r="C27" s="100">
        <v>8.5000000000000006E-2</v>
      </c>
      <c r="D27" s="100">
        <v>3.5999999999999997E-2</v>
      </c>
      <c r="E27" s="100">
        <v>4.8000000000000001E-2</v>
      </c>
      <c r="F27" s="100">
        <v>0.08</v>
      </c>
      <c r="G27" s="100">
        <v>0.16600000000000001</v>
      </c>
      <c r="H27" s="100">
        <v>5.7000000000000002E-2</v>
      </c>
      <c r="I27" s="100">
        <v>2.4E-2</v>
      </c>
      <c r="J27" s="100">
        <v>2.1000000000000001E-2</v>
      </c>
      <c r="K27" s="101">
        <v>8.0000000000000002E-3</v>
      </c>
      <c r="L27" s="95"/>
      <c r="M27" s="87" t="s">
        <v>39</v>
      </c>
      <c r="N27" s="105">
        <f t="shared" si="1"/>
        <v>24</v>
      </c>
      <c r="O27" s="105">
        <f t="shared" si="1"/>
        <v>25</v>
      </c>
      <c r="P27" s="105">
        <f t="shared" si="1"/>
        <v>23</v>
      </c>
      <c r="Q27" s="105">
        <f t="shared" si="1"/>
        <v>24</v>
      </c>
      <c r="R27" s="105">
        <f t="shared" si="2"/>
        <v>10</v>
      </c>
      <c r="S27" s="105">
        <f t="shared" si="2"/>
        <v>21</v>
      </c>
      <c r="T27" s="105">
        <f t="shared" si="2"/>
        <v>21</v>
      </c>
      <c r="U27" s="105">
        <f t="shared" si="2"/>
        <v>22</v>
      </c>
      <c r="V27" s="106">
        <f t="shared" si="2"/>
        <v>25</v>
      </c>
    </row>
    <row r="28" spans="1:22">
      <c r="A28" s="99">
        <v>25</v>
      </c>
      <c r="B28" s="90" t="s">
        <v>40</v>
      </c>
      <c r="C28" s="102">
        <v>8.4000000000000005E-2</v>
      </c>
      <c r="D28" s="102">
        <v>7.0999999999999994E-2</v>
      </c>
      <c r="E28" s="102">
        <v>0.04</v>
      </c>
      <c r="F28" s="102">
        <v>0.10299999999999999</v>
      </c>
      <c r="G28" s="102">
        <v>6.4000000000000001E-2</v>
      </c>
      <c r="H28" s="102">
        <v>0.19900000000000001</v>
      </c>
      <c r="I28" s="102">
        <v>7.0999999999999994E-2</v>
      </c>
      <c r="J28" s="102">
        <v>6.4000000000000001E-2</v>
      </c>
      <c r="K28" s="103">
        <v>3.2000000000000001E-2</v>
      </c>
      <c r="L28" s="95"/>
      <c r="M28" s="90" t="s">
        <v>40</v>
      </c>
      <c r="N28" s="107">
        <f t="shared" si="1"/>
        <v>25</v>
      </c>
      <c r="O28" s="107">
        <f t="shared" si="1"/>
        <v>23</v>
      </c>
      <c r="P28" s="107">
        <f t="shared" si="1"/>
        <v>24</v>
      </c>
      <c r="Q28" s="107">
        <f t="shared" si="1"/>
        <v>22</v>
      </c>
      <c r="R28" s="107">
        <f t="shared" si="2"/>
        <v>20</v>
      </c>
      <c r="S28" s="107">
        <f t="shared" si="2"/>
        <v>11</v>
      </c>
      <c r="T28" s="107">
        <f t="shared" si="2"/>
        <v>13</v>
      </c>
      <c r="U28" s="107">
        <f t="shared" si="2"/>
        <v>17</v>
      </c>
      <c r="V28" s="108">
        <f t="shared" si="2"/>
        <v>23</v>
      </c>
    </row>
    <row r="29" spans="1:22">
      <c r="A29" s="99"/>
      <c r="B29" s="99"/>
      <c r="C29" s="104"/>
      <c r="D29" s="104"/>
      <c r="E29" s="104"/>
      <c r="F29" s="104"/>
      <c r="G29" s="104"/>
      <c r="H29" s="104"/>
      <c r="I29" s="104"/>
      <c r="J29" s="104"/>
      <c r="K29" s="104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</row>
  </sheetData>
  <mergeCells count="2">
    <mergeCell ref="N1:V2"/>
    <mergeCell ref="C1:K2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28"/>
  <sheetViews>
    <sheetView tabSelected="1" workbookViewId="0">
      <selection activeCell="A13" sqref="A13:XFD13"/>
    </sheetView>
  </sheetViews>
  <sheetFormatPr baseColWidth="10" defaultRowHeight="18"/>
  <cols>
    <col min="2" max="2" width="18.33203125" customWidth="1"/>
    <col min="3" max="3" width="24.1640625" customWidth="1"/>
    <col min="5" max="5" width="14.33203125" customWidth="1"/>
  </cols>
  <sheetData>
    <row r="1" spans="2:28">
      <c r="AA1" s="223" t="s">
        <v>0</v>
      </c>
      <c r="AB1" s="223"/>
    </row>
    <row r="2" spans="2:28" ht="20">
      <c r="B2" s="58" t="s">
        <v>99</v>
      </c>
      <c r="C2" s="58" t="s">
        <v>10</v>
      </c>
      <c r="E2" s="139"/>
      <c r="F2" s="140" t="s">
        <v>1</v>
      </c>
      <c r="G2" s="141" t="s">
        <v>89</v>
      </c>
      <c r="H2" s="142" t="s">
        <v>60</v>
      </c>
      <c r="I2" s="143" t="s">
        <v>2</v>
      </c>
      <c r="J2" s="144" t="s">
        <v>96</v>
      </c>
      <c r="L2" s="56" t="s">
        <v>100</v>
      </c>
      <c r="M2" s="69" t="s">
        <v>97</v>
      </c>
      <c r="N2" s="69" t="s">
        <v>89</v>
      </c>
      <c r="O2" s="69" t="s">
        <v>15</v>
      </c>
      <c r="P2" s="69" t="s">
        <v>16</v>
      </c>
      <c r="Q2" s="69" t="s">
        <v>98</v>
      </c>
      <c r="R2" s="66" t="s">
        <v>17</v>
      </c>
      <c r="T2" s="56" t="s">
        <v>99</v>
      </c>
      <c r="U2" s="88" t="s">
        <v>17</v>
      </c>
      <c r="V2" s="88" t="s">
        <v>61</v>
      </c>
      <c r="W2" s="88" t="s">
        <v>70</v>
      </c>
      <c r="X2" t="s">
        <v>72</v>
      </c>
      <c r="Z2" s="56" t="s">
        <v>99</v>
      </c>
      <c r="AA2" s="88" t="s">
        <v>61</v>
      </c>
      <c r="AB2" s="88" t="s">
        <v>70</v>
      </c>
    </row>
    <row r="3" spans="2:28">
      <c r="B3" s="59" t="s">
        <v>11</v>
      </c>
      <c r="C3" s="109">
        <v>0.33030428151829988</v>
      </c>
      <c r="E3" s="138" t="s">
        <v>19</v>
      </c>
      <c r="F3" s="134">
        <v>2.4125310407315192E-2</v>
      </c>
      <c r="G3" s="91">
        <v>2.7063470091354073E-2</v>
      </c>
      <c r="H3" s="91">
        <v>2.8129100449198502E-2</v>
      </c>
      <c r="I3" s="91">
        <v>3.9322425820483391E-2</v>
      </c>
      <c r="J3" s="91">
        <v>4.5273675774174363E-2</v>
      </c>
      <c r="L3" s="66" t="s">
        <v>18</v>
      </c>
      <c r="M3" s="92">
        <f>C3</f>
        <v>0.33030428151829988</v>
      </c>
      <c r="N3" s="92">
        <f>C4</f>
        <v>7.966856331097466E-2</v>
      </c>
      <c r="O3" s="92">
        <f>C5</f>
        <v>0.27740629956052626</v>
      </c>
      <c r="P3" s="92">
        <f>C6</f>
        <v>0.23295229229922465</v>
      </c>
      <c r="Q3" s="92">
        <f>C7</f>
        <v>7.966856331097466E-2</v>
      </c>
      <c r="R3" s="68"/>
      <c r="T3" s="67" t="s">
        <v>19</v>
      </c>
      <c r="U3" s="115">
        <f>R4</f>
        <v>7.7127509666725755E-2</v>
      </c>
      <c r="V3">
        <f t="shared" ref="V3:V27" si="0">RANK(U3,$U$3:$U$27)</f>
        <v>3</v>
      </c>
      <c r="W3">
        <v>1</v>
      </c>
      <c r="X3">
        <f>CORREL(V3:V27,W3:W27)</f>
        <v>0.73686382388873406</v>
      </c>
      <c r="Z3" s="67" t="s">
        <v>20</v>
      </c>
      <c r="AA3">
        <v>1</v>
      </c>
      <c r="AB3">
        <v>3</v>
      </c>
    </row>
    <row r="4" spans="2:28">
      <c r="B4" s="60" t="s">
        <v>83</v>
      </c>
      <c r="C4" s="110">
        <v>7.966856331097466E-2</v>
      </c>
      <c r="E4" s="131" t="s">
        <v>20</v>
      </c>
      <c r="F4" s="135">
        <v>4.0148515567877255E-2</v>
      </c>
      <c r="G4" s="61">
        <v>4.5038100316174466E-2</v>
      </c>
      <c r="H4" s="61">
        <v>4.6811485872222981E-2</v>
      </c>
      <c r="I4" s="61">
        <v>6.543903471358764E-2</v>
      </c>
      <c r="J4" s="61">
        <v>7.5342901125256365E-2</v>
      </c>
      <c r="L4" s="67" t="s">
        <v>19</v>
      </c>
      <c r="M4" s="93">
        <v>9.1809377430566705E-2</v>
      </c>
      <c r="N4" s="111">
        <v>0.11169954413147769</v>
      </c>
      <c r="O4" s="111">
        <v>1.3764593045637891E-2</v>
      </c>
      <c r="P4" s="111">
        <v>0.14288915814050737</v>
      </c>
      <c r="Q4" s="93">
        <v>1.0026480031173738E-2</v>
      </c>
      <c r="R4" s="68">
        <f>$M$3*M4+$N$3*N4+$O$3*O4+$P$3*P4+$Q$3*Q4</f>
        <v>7.7127509666725755E-2</v>
      </c>
      <c r="T4" s="67" t="s">
        <v>20</v>
      </c>
      <c r="U4" s="115">
        <f t="shared" ref="U4:U26" si="1">R5</f>
        <v>8.3234566001369498E-2</v>
      </c>
      <c r="V4">
        <f t="shared" si="0"/>
        <v>1</v>
      </c>
      <c r="W4">
        <v>3</v>
      </c>
      <c r="Z4" s="67" t="s">
        <v>23</v>
      </c>
      <c r="AA4">
        <v>2</v>
      </c>
      <c r="AB4">
        <v>7</v>
      </c>
    </row>
    <row r="5" spans="2:28">
      <c r="B5" s="59" t="s">
        <v>77</v>
      </c>
      <c r="C5" s="109">
        <v>0.27740629956052626</v>
      </c>
      <c r="E5" s="132" t="s">
        <v>43</v>
      </c>
      <c r="F5" s="134">
        <v>3.5830981755908077E-2</v>
      </c>
      <c r="G5" s="91">
        <v>4.0194745133759577E-2</v>
      </c>
      <c r="H5" s="91">
        <v>4.1777422465815298E-2</v>
      </c>
      <c r="I5" s="91">
        <v>5.840178212772628E-2</v>
      </c>
      <c r="J5" s="91">
        <v>6.7240596008889542E-2</v>
      </c>
      <c r="L5" s="67" t="s">
        <v>20</v>
      </c>
      <c r="M5" s="93">
        <v>7.8842165007177542E-2</v>
      </c>
      <c r="N5" s="111">
        <v>4.3497867646406702E-2</v>
      </c>
      <c r="O5" s="111">
        <v>0.12842496518022839</v>
      </c>
      <c r="P5" s="111">
        <v>7.427511839907118E-2</v>
      </c>
      <c r="Q5" s="93">
        <v>1.0026480031173738E-2</v>
      </c>
      <c r="R5" s="68">
        <f t="shared" ref="R5:R27" si="2">$M$3*M5+$N$3*N5+$O$3*O5+$P$3*P5+$Q$3*Q5</f>
        <v>8.3234566001369498E-2</v>
      </c>
      <c r="T5" s="67" t="s">
        <v>43</v>
      </c>
      <c r="U5" s="115">
        <f t="shared" si="1"/>
        <v>6.3326707770499299E-2</v>
      </c>
      <c r="V5">
        <f t="shared" si="0"/>
        <v>5</v>
      </c>
      <c r="W5">
        <v>2</v>
      </c>
      <c r="Z5" s="67" t="s">
        <v>19</v>
      </c>
      <c r="AA5">
        <v>3</v>
      </c>
      <c r="AB5">
        <v>1</v>
      </c>
    </row>
    <row r="6" spans="2:28">
      <c r="B6" s="60" t="s">
        <v>78</v>
      </c>
      <c r="C6" s="110">
        <v>0.23295229229922465</v>
      </c>
      <c r="E6" s="131" t="s">
        <v>21</v>
      </c>
      <c r="F6" s="135">
        <v>4.7118580415112882E-2</v>
      </c>
      <c r="G6" s="61">
        <v>5.2857031486103073E-2</v>
      </c>
      <c r="H6" s="61">
        <v>5.4938289254859225E-2</v>
      </c>
      <c r="I6" s="61">
        <v>7.6799711666215631E-2</v>
      </c>
      <c r="J6" s="61">
        <v>8.8422958985280117E-2</v>
      </c>
      <c r="L6" s="67" t="s">
        <v>43</v>
      </c>
      <c r="M6" s="93">
        <v>4.7008474354287628E-2</v>
      </c>
      <c r="N6" s="111">
        <v>6.3282743408390255E-2</v>
      </c>
      <c r="O6" s="111">
        <v>4.8469566780987197E-2</v>
      </c>
      <c r="P6" s="111">
        <v>0.10916945199757754</v>
      </c>
      <c r="Q6" s="93">
        <v>4.8713379013268283E-2</v>
      </c>
      <c r="R6" s="68">
        <f t="shared" si="2"/>
        <v>6.3326707770499299E-2</v>
      </c>
      <c r="T6" s="67" t="s">
        <v>21</v>
      </c>
      <c r="U6" s="115">
        <f t="shared" si="1"/>
        <v>5.6858349248934327E-2</v>
      </c>
      <c r="V6">
        <f t="shared" si="0"/>
        <v>6</v>
      </c>
      <c r="W6">
        <v>4</v>
      </c>
      <c r="Z6" s="67" t="s">
        <v>42</v>
      </c>
      <c r="AA6">
        <v>4</v>
      </c>
      <c r="AB6">
        <v>6</v>
      </c>
    </row>
    <row r="7" spans="2:28">
      <c r="B7" s="59" t="s">
        <v>84</v>
      </c>
      <c r="C7" s="109">
        <v>7.966856331097466E-2</v>
      </c>
      <c r="E7" s="132" t="s">
        <v>22</v>
      </c>
      <c r="F7" s="134">
        <v>4.9845236814041453E-2</v>
      </c>
      <c r="G7" s="91">
        <v>5.5915760375221425E-2</v>
      </c>
      <c r="H7" s="91">
        <v>5.8117456297313332E-2</v>
      </c>
      <c r="I7" s="91">
        <v>8.124395475260944E-2</v>
      </c>
      <c r="J7" s="91">
        <v>9.3539815749752633E-2</v>
      </c>
      <c r="L7" s="67" t="s">
        <v>21</v>
      </c>
      <c r="M7" s="93">
        <v>0.11089939183454346</v>
      </c>
      <c r="N7" s="111">
        <v>3.6854822830088382E-2</v>
      </c>
      <c r="O7" s="111">
        <v>2.8894601827758638E-2</v>
      </c>
      <c r="P7" s="111">
        <v>3.6460044202548829E-2</v>
      </c>
      <c r="Q7" s="93">
        <v>9.823687601498661E-3</v>
      </c>
      <c r="R7" s="68">
        <f t="shared" si="2"/>
        <v>5.6858349248934327E-2</v>
      </c>
      <c r="T7" s="67" t="s">
        <v>22</v>
      </c>
      <c r="U7" s="115">
        <f t="shared" si="1"/>
        <v>4.0441837039218193E-2</v>
      </c>
      <c r="V7">
        <f t="shared" si="0"/>
        <v>11</v>
      </c>
      <c r="W7">
        <v>8</v>
      </c>
      <c r="Z7" s="67" t="s">
        <v>43</v>
      </c>
      <c r="AA7">
        <v>5</v>
      </c>
      <c r="AB7">
        <v>2</v>
      </c>
    </row>
    <row r="8" spans="2:28">
      <c r="E8" s="131" t="s">
        <v>42</v>
      </c>
      <c r="F8" s="135">
        <v>4.7118580415112882E-2</v>
      </c>
      <c r="G8" s="61">
        <v>5.2857031486103073E-2</v>
      </c>
      <c r="H8" s="61">
        <v>5.4938289254859225E-2</v>
      </c>
      <c r="I8" s="61">
        <v>7.6799711666215631E-2</v>
      </c>
      <c r="J8" s="61">
        <v>8.8422958985280117E-2</v>
      </c>
      <c r="L8" s="67" t="s">
        <v>75</v>
      </c>
      <c r="M8" s="93">
        <v>8.0843494675774553E-3</v>
      </c>
      <c r="N8" s="111">
        <v>9.4640660224817291E-2</v>
      </c>
      <c r="O8" s="111">
        <v>7.7545637087809302E-2</v>
      </c>
      <c r="P8" s="111">
        <v>1.096405632819443E-2</v>
      </c>
      <c r="Q8" s="93">
        <v>7.7394468074725539E-2</v>
      </c>
      <c r="R8" s="68">
        <f t="shared" si="2"/>
        <v>4.0441837039218193E-2</v>
      </c>
      <c r="T8" s="67" t="s">
        <v>42</v>
      </c>
      <c r="U8" s="115">
        <f t="shared" si="1"/>
        <v>7.6973249164340132E-2</v>
      </c>
      <c r="V8">
        <f t="shared" si="0"/>
        <v>4</v>
      </c>
      <c r="W8">
        <v>6</v>
      </c>
      <c r="Z8" s="67" t="s">
        <v>21</v>
      </c>
      <c r="AA8">
        <v>6</v>
      </c>
      <c r="AB8">
        <v>4</v>
      </c>
    </row>
    <row r="9" spans="2:28">
      <c r="E9" s="132" t="s">
        <v>23</v>
      </c>
      <c r="F9" s="134">
        <v>5.228391092017854E-2</v>
      </c>
      <c r="G9" s="91">
        <v>5.8651434346653049E-2</v>
      </c>
      <c r="H9" s="91">
        <v>6.0960848060413284E-2</v>
      </c>
      <c r="I9" s="91">
        <v>8.5218808548058744E-2</v>
      </c>
      <c r="J9" s="91">
        <v>9.8116243531865127E-2</v>
      </c>
      <c r="L9" s="67" t="s">
        <v>42</v>
      </c>
      <c r="M9" s="93">
        <v>0.11089939139094586</v>
      </c>
      <c r="N9" s="111">
        <v>1.4431041622553899E-2</v>
      </c>
      <c r="O9" s="111">
        <v>1.8728358739238032E-2</v>
      </c>
      <c r="P9" s="111">
        <v>0.12455342187084452</v>
      </c>
      <c r="Q9" s="93">
        <v>6.2542048917320417E-2</v>
      </c>
      <c r="R9" s="68">
        <f t="shared" si="2"/>
        <v>7.6973249164340132E-2</v>
      </c>
      <c r="T9" s="67" t="s">
        <v>23</v>
      </c>
      <c r="U9" s="115">
        <f t="shared" si="1"/>
        <v>7.9830831233054386E-2</v>
      </c>
      <c r="V9">
        <f t="shared" si="0"/>
        <v>2</v>
      </c>
      <c r="W9">
        <v>7</v>
      </c>
      <c r="Z9" s="67" t="s">
        <v>28</v>
      </c>
      <c r="AA9">
        <v>7</v>
      </c>
      <c r="AB9">
        <v>9</v>
      </c>
    </row>
    <row r="10" spans="2:28">
      <c r="E10" s="131" t="s">
        <v>24</v>
      </c>
      <c r="F10" s="135">
        <v>6.4153604143667095E-2</v>
      </c>
      <c r="G10" s="61">
        <v>7.1966707067456129E-2</v>
      </c>
      <c r="H10" s="61">
        <v>7.4800412706323136E-2</v>
      </c>
      <c r="I10" s="61">
        <v>0.10456550806869987</v>
      </c>
      <c r="J10" s="61">
        <v>0.12039096802105519</v>
      </c>
      <c r="L10" s="67" t="s">
        <v>23</v>
      </c>
      <c r="M10" s="93">
        <v>0.11089939139094586</v>
      </c>
      <c r="N10" s="111">
        <v>9.2441473857589093E-2</v>
      </c>
      <c r="O10" s="111">
        <v>5.4181339615682868E-2</v>
      </c>
      <c r="P10" s="111">
        <v>6.3981114729682403E-2</v>
      </c>
      <c r="Q10" s="93">
        <v>7.4067053714490017E-2</v>
      </c>
      <c r="R10" s="68">
        <f t="shared" si="2"/>
        <v>7.9830831233054386E-2</v>
      </c>
      <c r="T10" s="67" t="s">
        <v>24</v>
      </c>
      <c r="U10" s="115">
        <f t="shared" si="1"/>
        <v>4.0823866677722011E-2</v>
      </c>
      <c r="V10">
        <f t="shared" si="0"/>
        <v>9</v>
      </c>
      <c r="W10">
        <v>5</v>
      </c>
      <c r="Z10" s="67" t="s">
        <v>25</v>
      </c>
      <c r="AA10">
        <v>8</v>
      </c>
      <c r="AB10">
        <v>15</v>
      </c>
    </row>
    <row r="11" spans="2:28" ht="56" customHeight="1">
      <c r="B11" s="221" t="s">
        <v>101</v>
      </c>
      <c r="C11" s="222"/>
      <c r="E11" s="132" t="s">
        <v>25</v>
      </c>
      <c r="F11" s="134">
        <v>8.3259764438258638E-3</v>
      </c>
      <c r="G11" s="91">
        <v>9.3399757625699225E-3</v>
      </c>
      <c r="H11" s="91">
        <v>9.7077394558630955E-3</v>
      </c>
      <c r="I11" s="91">
        <v>1.3570709995762886E-2</v>
      </c>
      <c r="J11" s="91">
        <v>1.5624568208949915E-2</v>
      </c>
      <c r="L11" s="67" t="s">
        <v>24</v>
      </c>
      <c r="M11" s="93">
        <v>1.6893581777343219E-2</v>
      </c>
      <c r="N11" s="111">
        <v>7.7540296915725934E-2</v>
      </c>
      <c r="O11" s="111">
        <v>2.9779270143978447E-2</v>
      </c>
      <c r="P11" s="111">
        <v>6.3981114729682403E-2</v>
      </c>
      <c r="Q11" s="93">
        <v>7.4067053714490017E-2</v>
      </c>
      <c r="R11" s="68">
        <f t="shared" si="2"/>
        <v>4.0823866677722011E-2</v>
      </c>
      <c r="T11" s="67" t="s">
        <v>25</v>
      </c>
      <c r="U11" s="115">
        <f t="shared" si="1"/>
        <v>4.1300176632117075E-2</v>
      </c>
      <c r="V11">
        <f t="shared" si="0"/>
        <v>8</v>
      </c>
      <c r="W11">
        <v>15</v>
      </c>
      <c r="Z11" s="67" t="s">
        <v>24</v>
      </c>
      <c r="AA11">
        <v>9</v>
      </c>
      <c r="AB11">
        <v>5</v>
      </c>
    </row>
    <row r="12" spans="2:28" ht="26">
      <c r="B12" s="203" t="s">
        <v>11</v>
      </c>
      <c r="C12" s="204">
        <v>0.33030428151829988</v>
      </c>
      <c r="E12" s="131" t="s">
        <v>26</v>
      </c>
      <c r="F12" s="135">
        <v>3.7313106600005974E-2</v>
      </c>
      <c r="G12" s="61">
        <v>4.1857374161642834E-2</v>
      </c>
      <c r="H12" s="61">
        <v>4.3505517893977788E-2</v>
      </c>
      <c r="I12" s="61">
        <v>6.0817533189775348E-2</v>
      </c>
      <c r="J12" s="61">
        <v>7.0021958756793942E-2</v>
      </c>
      <c r="L12" s="67" t="s">
        <v>25</v>
      </c>
      <c r="M12" s="93">
        <v>3.5096754417812563E-2</v>
      </c>
      <c r="N12" s="111">
        <v>1.6199908092338698E-2</v>
      </c>
      <c r="O12" s="111">
        <v>4.217386137015789E-2</v>
      </c>
      <c r="P12" s="111">
        <v>3.1832501039686233E-2</v>
      </c>
      <c r="Q12" s="93">
        <v>0.11676118763475836</v>
      </c>
      <c r="R12" s="68">
        <f t="shared" si="2"/>
        <v>4.1300176632117075E-2</v>
      </c>
      <c r="T12" s="67" t="s">
        <v>26</v>
      </c>
      <c r="U12" s="115">
        <f t="shared" si="1"/>
        <v>4.0705156301287959E-2</v>
      </c>
      <c r="V12">
        <f t="shared" si="0"/>
        <v>10</v>
      </c>
      <c r="W12">
        <v>16</v>
      </c>
      <c r="Z12" s="67" t="s">
        <v>26</v>
      </c>
      <c r="AA12">
        <v>10</v>
      </c>
      <c r="AB12">
        <v>16</v>
      </c>
    </row>
    <row r="13" spans="2:28" ht="26">
      <c r="B13" s="205" t="s">
        <v>83</v>
      </c>
      <c r="C13" s="206">
        <v>7.966856331097466E-2</v>
      </c>
      <c r="E13" s="132" t="s">
        <v>27</v>
      </c>
      <c r="F13" s="134">
        <v>5.2228225037336859E-2</v>
      </c>
      <c r="G13" s="91">
        <v>5.8588966622949087E-2</v>
      </c>
      <c r="H13" s="91">
        <v>6.0895920655724592E-2</v>
      </c>
      <c r="I13" s="91">
        <v>8.5128044783351856E-2</v>
      </c>
      <c r="J13" s="91">
        <v>9.8011743131148688E-2</v>
      </c>
      <c r="L13" s="67" t="s">
        <v>26</v>
      </c>
      <c r="M13" s="93">
        <v>7.9341880420074784E-2</v>
      </c>
      <c r="N13" s="111">
        <v>9.1749566410251338E-3</v>
      </c>
      <c r="O13" s="111">
        <v>2.0113486021473889E-2</v>
      </c>
      <c r="P13" s="111">
        <v>3.1832501039686233E-2</v>
      </c>
      <c r="Q13" s="93">
        <v>9.6923558479077611E-3</v>
      </c>
      <c r="R13" s="68">
        <f t="shared" si="2"/>
        <v>4.0705156301287959E-2</v>
      </c>
      <c r="T13" s="67" t="s">
        <v>27</v>
      </c>
      <c r="U13" s="115">
        <f t="shared" si="1"/>
        <v>3.2123315641616856E-2</v>
      </c>
      <c r="V13">
        <f t="shared" si="0"/>
        <v>15</v>
      </c>
      <c r="W13">
        <v>11</v>
      </c>
      <c r="Z13" s="67" t="s">
        <v>22</v>
      </c>
      <c r="AA13">
        <v>11</v>
      </c>
      <c r="AB13">
        <v>8</v>
      </c>
    </row>
    <row r="14" spans="2:28" ht="26">
      <c r="B14" s="205" t="s">
        <v>77</v>
      </c>
      <c r="C14" s="206">
        <v>0.27740629956052626</v>
      </c>
      <c r="E14" s="131" t="s">
        <v>28</v>
      </c>
      <c r="F14" s="135">
        <v>4.9845236814041453E-2</v>
      </c>
      <c r="G14" s="61">
        <v>5.5915760375221425E-2</v>
      </c>
      <c r="H14" s="61">
        <v>5.8117456297313332E-2</v>
      </c>
      <c r="I14" s="61">
        <v>8.124395475260944E-2</v>
      </c>
      <c r="J14" s="61">
        <v>9.3539815749752633E-2</v>
      </c>
      <c r="L14" s="67" t="s">
        <v>27</v>
      </c>
      <c r="M14" s="93">
        <v>7.841611907392583E-3</v>
      </c>
      <c r="N14" s="111">
        <v>0.11211743938622291</v>
      </c>
      <c r="O14" s="111">
        <v>4.4978209844670242E-2</v>
      </c>
      <c r="P14" s="111">
        <v>1.0631367221383057E-2</v>
      </c>
      <c r="Q14" s="93">
        <v>7.0882691786332302E-2</v>
      </c>
      <c r="R14" s="68">
        <f t="shared" si="2"/>
        <v>3.2123315641616856E-2</v>
      </c>
      <c r="T14" s="67" t="s">
        <v>28</v>
      </c>
      <c r="U14" s="115">
        <f t="shared" si="1"/>
        <v>4.4147789512291584E-2</v>
      </c>
      <c r="V14">
        <f t="shared" si="0"/>
        <v>7</v>
      </c>
      <c r="W14">
        <v>9</v>
      </c>
      <c r="Z14" s="67" t="s">
        <v>35</v>
      </c>
      <c r="AA14">
        <v>12</v>
      </c>
      <c r="AB14">
        <v>21</v>
      </c>
    </row>
    <row r="15" spans="2:28" ht="26">
      <c r="B15" s="205" t="s">
        <v>78</v>
      </c>
      <c r="C15" s="206">
        <v>0.23295229229922465</v>
      </c>
      <c r="E15" s="132" t="s">
        <v>29</v>
      </c>
      <c r="F15" s="134">
        <v>6.0800058895542027E-2</v>
      </c>
      <c r="G15" s="91">
        <v>6.8204742143882918E-2</v>
      </c>
      <c r="H15" s="91">
        <v>7.0890319548854816E-2</v>
      </c>
      <c r="I15" s="91">
        <v>9.9099483713836117E-2</v>
      </c>
      <c r="J15" s="91">
        <v>0.11409768856913149</v>
      </c>
      <c r="L15" s="67" t="s">
        <v>28</v>
      </c>
      <c r="M15" s="93">
        <v>4.1456774193814126E-2</v>
      </c>
      <c r="N15" s="111">
        <v>4.6653676129160909E-2</v>
      </c>
      <c r="O15" s="111">
        <v>8.4108644444756228E-2</v>
      </c>
      <c r="P15" s="111">
        <v>1.1303448747707794E-2</v>
      </c>
      <c r="Q15" s="93">
        <v>9.6923554602133411E-3</v>
      </c>
      <c r="R15" s="68">
        <f t="shared" si="2"/>
        <v>4.4147789512291584E-2</v>
      </c>
      <c r="T15" s="67" t="s">
        <v>29</v>
      </c>
      <c r="U15" s="115">
        <f t="shared" si="1"/>
        <v>3.4203468797489749E-2</v>
      </c>
      <c r="V15">
        <f t="shared" si="0"/>
        <v>14</v>
      </c>
      <c r="W15">
        <v>13</v>
      </c>
      <c r="Z15" s="67" t="s">
        <v>32</v>
      </c>
      <c r="AA15">
        <v>13</v>
      </c>
      <c r="AB15">
        <v>17</v>
      </c>
    </row>
    <row r="16" spans="2:28" ht="26">
      <c r="B16" s="207" t="s">
        <v>84</v>
      </c>
      <c r="C16" s="208">
        <v>7.966856331097466E-2</v>
      </c>
      <c r="E16" s="131" t="s">
        <v>30</v>
      </c>
      <c r="F16" s="135">
        <v>3.5606906225581818E-2</v>
      </c>
      <c r="G16" s="61">
        <v>3.9943380019246889E-2</v>
      </c>
      <c r="H16" s="61">
        <v>4.1516159792119561E-2</v>
      </c>
      <c r="I16" s="61">
        <v>5.8036556011639998E-2</v>
      </c>
      <c r="J16" s="61">
        <v>6.682009477024678E-2</v>
      </c>
      <c r="L16" s="67" t="s">
        <v>29</v>
      </c>
      <c r="M16" s="93">
        <v>7.841611907392583E-3</v>
      </c>
      <c r="N16" s="111">
        <v>4.2728354626681793E-2</v>
      </c>
      <c r="O16" s="111">
        <v>8.9978009962845093E-2</v>
      </c>
      <c r="P16" s="111">
        <v>1.0631367221383057E-2</v>
      </c>
      <c r="Q16" s="93">
        <v>9.6923554602133411E-3</v>
      </c>
      <c r="R16" s="68">
        <f t="shared" si="2"/>
        <v>3.4203468797489749E-2</v>
      </c>
      <c r="T16" s="67" t="s">
        <v>30</v>
      </c>
      <c r="U16" s="115">
        <f t="shared" si="1"/>
        <v>2.5525083020331768E-2</v>
      </c>
      <c r="V16">
        <f t="shared" si="0"/>
        <v>19</v>
      </c>
      <c r="W16">
        <v>24</v>
      </c>
      <c r="Z16" s="67" t="s">
        <v>29</v>
      </c>
      <c r="AA16">
        <v>14</v>
      </c>
      <c r="AB16">
        <v>13</v>
      </c>
    </row>
    <row r="17" spans="5:28">
      <c r="E17" s="132" t="s">
        <v>41</v>
      </c>
      <c r="F17" s="134">
        <v>3.1545880383942487E-2</v>
      </c>
      <c r="G17" s="91">
        <v>3.538777225504184E-2</v>
      </c>
      <c r="H17" s="91">
        <v>3.6781173924678605E-2</v>
      </c>
      <c r="I17" s="91">
        <v>5.1417391958749371E-2</v>
      </c>
      <c r="J17" s="91">
        <v>5.9199153768419333E-2</v>
      </c>
      <c r="L17" s="67" t="s">
        <v>30</v>
      </c>
      <c r="M17" s="93">
        <v>4.1456774193814126E-2</v>
      </c>
      <c r="N17" s="111">
        <v>6.1589035278101492E-3</v>
      </c>
      <c r="O17" s="111">
        <v>1.2437942736633902E-2</v>
      </c>
      <c r="P17" s="111">
        <v>3.0557854730498185E-2</v>
      </c>
      <c r="Q17" s="93">
        <v>9.6923554602133411E-3</v>
      </c>
      <c r="R17" s="68">
        <f t="shared" si="2"/>
        <v>2.5525083020331768E-2</v>
      </c>
      <c r="T17" s="67" t="s">
        <v>41</v>
      </c>
      <c r="U17" s="115">
        <f t="shared" si="1"/>
        <v>1.3654412451692728E-2</v>
      </c>
      <c r="V17">
        <f t="shared" si="0"/>
        <v>24</v>
      </c>
      <c r="W17">
        <v>12</v>
      </c>
      <c r="Z17" s="67" t="s">
        <v>27</v>
      </c>
      <c r="AA17">
        <v>15</v>
      </c>
      <c r="AB17">
        <v>11</v>
      </c>
    </row>
    <row r="18" spans="5:28">
      <c r="E18" s="131" t="s">
        <v>31</v>
      </c>
      <c r="F18" s="135">
        <v>2.4125310407315192E-2</v>
      </c>
      <c r="G18" s="61">
        <v>2.7063470091354073E-2</v>
      </c>
      <c r="H18" s="61">
        <v>2.8129100449198502E-2</v>
      </c>
      <c r="I18" s="61">
        <v>3.9322425820483391E-2</v>
      </c>
      <c r="J18" s="61">
        <v>4.5273675774174363E-2</v>
      </c>
      <c r="L18" s="67" t="s">
        <v>41</v>
      </c>
      <c r="M18" s="93">
        <v>1.621712401947234E-2</v>
      </c>
      <c r="N18" s="111">
        <v>6.5684394593314198E-3</v>
      </c>
      <c r="O18" s="111">
        <v>1.2437942736633902E-2</v>
      </c>
      <c r="P18" s="111">
        <v>1.0416340533762969E-2</v>
      </c>
      <c r="Q18" s="93">
        <v>2.3819366974094088E-2</v>
      </c>
      <c r="R18" s="68">
        <f t="shared" si="2"/>
        <v>1.3654412451692728E-2</v>
      </c>
      <c r="T18" s="67" t="s">
        <v>31</v>
      </c>
      <c r="U18" s="115">
        <f t="shared" si="1"/>
        <v>3.1534637888942979E-2</v>
      </c>
      <c r="V18">
        <f t="shared" si="0"/>
        <v>17</v>
      </c>
      <c r="W18">
        <v>24</v>
      </c>
      <c r="Z18" s="67" t="s">
        <v>37</v>
      </c>
      <c r="AA18">
        <v>16</v>
      </c>
      <c r="AB18">
        <v>19</v>
      </c>
    </row>
    <row r="19" spans="5:28">
      <c r="E19" s="132" t="s">
        <v>32</v>
      </c>
      <c r="F19" s="134">
        <v>6.3331036266409471E-2</v>
      </c>
      <c r="G19" s="91">
        <v>7.104396075794045E-2</v>
      </c>
      <c r="H19" s="91">
        <v>7.3841333048693197E-2</v>
      </c>
      <c r="I19" s="91">
        <v>0.10322478482868021</v>
      </c>
      <c r="J19" s="91">
        <v>0.11884733311031345</v>
      </c>
      <c r="L19" s="67" t="s">
        <v>31</v>
      </c>
      <c r="M19" s="93">
        <v>7.8416119042559376E-3</v>
      </c>
      <c r="N19" s="111">
        <v>1.0122362652093157E-2</v>
      </c>
      <c r="O19" s="111">
        <v>8.5844916645266028E-2</v>
      </c>
      <c r="P19" s="111">
        <v>1.0416340533762969E-2</v>
      </c>
      <c r="Q19" s="93">
        <v>2.3819366974094088E-2</v>
      </c>
      <c r="R19" s="68">
        <f t="shared" si="2"/>
        <v>3.1534637888942979E-2</v>
      </c>
      <c r="T19" s="67" t="s">
        <v>32</v>
      </c>
      <c r="U19" s="115">
        <f t="shared" si="1"/>
        <v>3.5991888506063108E-2</v>
      </c>
      <c r="V19">
        <f t="shared" si="0"/>
        <v>13</v>
      </c>
      <c r="W19">
        <v>17</v>
      </c>
      <c r="Z19" s="67" t="s">
        <v>31</v>
      </c>
      <c r="AA19">
        <v>17</v>
      </c>
      <c r="AB19">
        <v>24</v>
      </c>
    </row>
    <row r="20" spans="5:28">
      <c r="E20" s="131" t="s">
        <v>33</v>
      </c>
      <c r="F20" s="135">
        <v>8.3259764438258638E-3</v>
      </c>
      <c r="G20" s="61">
        <v>9.3399757625699225E-3</v>
      </c>
      <c r="H20" s="61">
        <v>9.7077394558630955E-3</v>
      </c>
      <c r="I20" s="61">
        <v>1.3570709995762886E-2</v>
      </c>
      <c r="J20" s="61">
        <v>1.5624568208949915E-2</v>
      </c>
      <c r="L20" s="67" t="s">
        <v>32</v>
      </c>
      <c r="M20" s="93">
        <v>1.6217124012985491E-2</v>
      </c>
      <c r="N20" s="111">
        <v>4.2742366315184264E-2</v>
      </c>
      <c r="O20" s="111">
        <v>2.065547556231041E-2</v>
      </c>
      <c r="P20" s="111">
        <v>8.8979356304395893E-2</v>
      </c>
      <c r="Q20" s="93">
        <v>9.6923554524594568E-3</v>
      </c>
      <c r="R20" s="68">
        <f t="shared" si="2"/>
        <v>3.5991888506063108E-2</v>
      </c>
      <c r="T20" s="67" t="s">
        <v>33</v>
      </c>
      <c r="U20" s="115">
        <f t="shared" si="1"/>
        <v>1.4599018900397836E-2</v>
      </c>
      <c r="V20">
        <f t="shared" si="0"/>
        <v>23</v>
      </c>
      <c r="W20">
        <v>23</v>
      </c>
      <c r="Z20" s="67" t="s">
        <v>34</v>
      </c>
      <c r="AA20">
        <v>18</v>
      </c>
      <c r="AB20">
        <v>17</v>
      </c>
    </row>
    <row r="21" spans="5:28">
      <c r="E21" s="132" t="s">
        <v>34</v>
      </c>
      <c r="F21" s="134">
        <v>2.4125310407315192E-2</v>
      </c>
      <c r="G21" s="91">
        <v>2.7063470091354073E-2</v>
      </c>
      <c r="H21" s="91">
        <v>2.8129100449198502E-2</v>
      </c>
      <c r="I21" s="91">
        <v>3.9322425820483391E-2</v>
      </c>
      <c r="J21" s="91">
        <v>4.5273675774174363E-2</v>
      </c>
      <c r="L21" s="67" t="s">
        <v>33</v>
      </c>
      <c r="M21" s="93">
        <v>1.6217124012985491E-2</v>
      </c>
      <c r="N21" s="111">
        <v>4.7792532479292915E-3</v>
      </c>
      <c r="O21" s="111">
        <v>5.0259586738279289E-3</v>
      </c>
      <c r="P21" s="111">
        <v>2.8740942909401334E-2</v>
      </c>
      <c r="Q21" s="93">
        <v>9.6923554524594568E-3</v>
      </c>
      <c r="R21" s="68">
        <f t="shared" si="2"/>
        <v>1.4599018900397836E-2</v>
      </c>
      <c r="T21" s="67" t="s">
        <v>34</v>
      </c>
      <c r="U21" s="115">
        <f t="shared" si="1"/>
        <v>2.5785800964937447E-2</v>
      </c>
      <c r="V21">
        <f t="shared" si="0"/>
        <v>18</v>
      </c>
      <c r="W21">
        <v>17</v>
      </c>
      <c r="Z21" s="67" t="s">
        <v>30</v>
      </c>
      <c r="AA21">
        <v>19</v>
      </c>
      <c r="AB21">
        <v>24</v>
      </c>
    </row>
    <row r="22" spans="5:28">
      <c r="E22" s="131" t="s">
        <v>35</v>
      </c>
      <c r="F22" s="135">
        <v>4.624597854692411E-2</v>
      </c>
      <c r="G22" s="61">
        <v>5.1878157674215213E-2</v>
      </c>
      <c r="H22" s="61">
        <v>5.3920872061545201E-2</v>
      </c>
      <c r="I22" s="61">
        <v>7.537743681655136E-2</v>
      </c>
      <c r="J22" s="61">
        <v>8.6785430041887199E-2</v>
      </c>
      <c r="L22" s="67" t="s">
        <v>34</v>
      </c>
      <c r="M22" s="93">
        <v>7.8416118979826484E-3</v>
      </c>
      <c r="N22" s="111">
        <v>6.7926444079112564E-3</v>
      </c>
      <c r="O22" s="111">
        <v>5.4746695429934836E-2</v>
      </c>
      <c r="P22" s="111">
        <v>2.8740942909401334E-2</v>
      </c>
      <c r="Q22" s="93">
        <v>9.6923554524594568E-3</v>
      </c>
      <c r="R22" s="68">
        <f t="shared" si="2"/>
        <v>2.5785800964937447E-2</v>
      </c>
      <c r="T22" s="67" t="s">
        <v>35</v>
      </c>
      <c r="U22" s="115">
        <f>R23</f>
        <v>3.7207587701071326E-2</v>
      </c>
      <c r="V22">
        <f t="shared" si="0"/>
        <v>12</v>
      </c>
      <c r="W22">
        <v>21</v>
      </c>
      <c r="Z22" s="67" t="s">
        <v>38</v>
      </c>
      <c r="AA22">
        <v>20</v>
      </c>
      <c r="AB22">
        <v>14</v>
      </c>
    </row>
    <row r="23" spans="5:28">
      <c r="E23" s="132" t="s">
        <v>36</v>
      </c>
      <c r="F23" s="134">
        <v>3.5695961604404185E-2</v>
      </c>
      <c r="G23" s="91">
        <v>4.0043281224269422E-2</v>
      </c>
      <c r="H23" s="91">
        <v>4.1619994630061219E-2</v>
      </c>
      <c r="I23" s="91">
        <v>5.8181709523389046E-2</v>
      </c>
      <c r="J23" s="91">
        <v>6.6987216530699972E-2</v>
      </c>
      <c r="L23" s="67" t="s">
        <v>35</v>
      </c>
      <c r="M23" s="93">
        <v>5.1119176833160397E-2</v>
      </c>
      <c r="N23" s="111">
        <v>1.1167597779989323E-2</v>
      </c>
      <c r="O23" s="111">
        <v>1.9633225806755791E-2</v>
      </c>
      <c r="P23" s="111">
        <v>2.8740942909401334E-2</v>
      </c>
      <c r="Q23" s="93">
        <v>9.152103287071367E-2</v>
      </c>
      <c r="R23" s="68">
        <f t="shared" si="2"/>
        <v>3.7207587701071326E-2</v>
      </c>
      <c r="T23" s="67" t="s">
        <v>36</v>
      </c>
      <c r="U23" s="115">
        <f t="shared" si="1"/>
        <v>7.8428520541180199E-3</v>
      </c>
      <c r="V23">
        <f t="shared" si="0"/>
        <v>25</v>
      </c>
      <c r="W23">
        <v>22</v>
      </c>
      <c r="Z23" s="67" t="s">
        <v>39</v>
      </c>
      <c r="AA23">
        <v>21</v>
      </c>
      <c r="AB23">
        <v>10</v>
      </c>
    </row>
    <row r="24" spans="5:28">
      <c r="E24" s="131" t="s">
        <v>37</v>
      </c>
      <c r="F24" s="135">
        <v>3.2417540253828758E-2</v>
      </c>
      <c r="G24" s="61">
        <v>3.6365589345069733E-2</v>
      </c>
      <c r="H24" s="61">
        <v>3.7797492787466441E-2</v>
      </c>
      <c r="I24" s="61">
        <v>5.2838131422640461E-2</v>
      </c>
      <c r="J24" s="61">
        <v>6.083491495318006E-2</v>
      </c>
      <c r="L24" s="67" t="s">
        <v>36</v>
      </c>
      <c r="M24" s="93">
        <v>7.8416115843180229E-3</v>
      </c>
      <c r="N24" s="111">
        <v>6.7926444079112564E-3</v>
      </c>
      <c r="O24" s="111">
        <v>5.8906566097417035E-3</v>
      </c>
      <c r="P24" s="111">
        <v>9.8959861995876232E-3</v>
      </c>
      <c r="Q24" s="93">
        <v>9.6923554136900333E-3</v>
      </c>
      <c r="R24" s="68">
        <f t="shared" si="2"/>
        <v>7.8428520541180199E-3</v>
      </c>
      <c r="T24" s="67" t="s">
        <v>37</v>
      </c>
      <c r="U24" s="115">
        <f t="shared" si="1"/>
        <v>3.158107532524293E-2</v>
      </c>
      <c r="V24">
        <f t="shared" si="0"/>
        <v>16</v>
      </c>
      <c r="W24">
        <v>19</v>
      </c>
      <c r="Z24" s="67" t="s">
        <v>40</v>
      </c>
      <c r="AA24">
        <v>22</v>
      </c>
      <c r="AB24">
        <v>20</v>
      </c>
    </row>
    <row r="25" spans="5:28">
      <c r="E25" s="132" t="s">
        <v>38</v>
      </c>
      <c r="F25" s="134">
        <v>6.1351400207011686E-2</v>
      </c>
      <c r="G25" s="91">
        <v>6.8823229899736327E-2</v>
      </c>
      <c r="H25" s="91">
        <v>7.1533160402310544E-2</v>
      </c>
      <c r="I25" s="91">
        <v>9.9998128226839358E-2</v>
      </c>
      <c r="J25" s="91">
        <v>0.11513233837694566</v>
      </c>
      <c r="L25" s="67" t="s">
        <v>37</v>
      </c>
      <c r="M25" s="93">
        <v>3.7315460519797901E-2</v>
      </c>
      <c r="N25" s="111">
        <v>6.2670317442576465E-2</v>
      </c>
      <c r="O25" s="111">
        <v>1.87891360607472E-2</v>
      </c>
      <c r="P25" s="111">
        <v>1.1417650131057498E-2</v>
      </c>
      <c r="Q25" s="93">
        <v>8.0216989650445381E-2</v>
      </c>
      <c r="R25" s="68">
        <f t="shared" si="2"/>
        <v>3.158107532524293E-2</v>
      </c>
      <c r="T25" s="67" t="s">
        <v>38</v>
      </c>
      <c r="U25" s="115">
        <f t="shared" si="1"/>
        <v>2.4681686557189449E-2</v>
      </c>
      <c r="V25">
        <f t="shared" si="0"/>
        <v>20</v>
      </c>
      <c r="W25">
        <v>14</v>
      </c>
      <c r="Z25" s="67" t="s">
        <v>33</v>
      </c>
      <c r="AA25">
        <v>23</v>
      </c>
      <c r="AB25">
        <v>23</v>
      </c>
    </row>
    <row r="26" spans="5:28">
      <c r="E26" s="131" t="s">
        <v>39</v>
      </c>
      <c r="F26" s="135">
        <v>3.1545880383942487E-2</v>
      </c>
      <c r="G26" s="61">
        <v>3.538777225504184E-2</v>
      </c>
      <c r="H26" s="61">
        <v>3.6781173924678605E-2</v>
      </c>
      <c r="I26" s="61">
        <v>5.1417391958749371E-2</v>
      </c>
      <c r="J26" s="61">
        <v>5.9199153768419333E-2</v>
      </c>
      <c r="L26" s="67" t="s">
        <v>38</v>
      </c>
      <c r="M26" s="93">
        <v>1.8379851724008151E-2</v>
      </c>
      <c r="N26" s="111">
        <v>6.8450084273947165E-2</v>
      </c>
      <c r="O26" s="111">
        <v>2.1222453148814161E-2</v>
      </c>
      <c r="P26" s="111">
        <v>9.8959861995876232E-3</v>
      </c>
      <c r="Q26" s="93">
        <v>6.2319287492523461E-2</v>
      </c>
      <c r="R26" s="68">
        <f t="shared" si="2"/>
        <v>2.4681686557189449E-2</v>
      </c>
      <c r="T26" s="67" t="s">
        <v>39</v>
      </c>
      <c r="U26" s="115">
        <f t="shared" si="1"/>
        <v>2.0691474618067359E-2</v>
      </c>
      <c r="V26">
        <f t="shared" si="0"/>
        <v>21</v>
      </c>
      <c r="W26">
        <v>10</v>
      </c>
      <c r="Z26" s="67" t="s">
        <v>41</v>
      </c>
      <c r="AA26">
        <v>24</v>
      </c>
      <c r="AB26">
        <v>12</v>
      </c>
    </row>
    <row r="27" spans="5:28">
      <c r="E27" s="133" t="s">
        <v>40</v>
      </c>
      <c r="F27" s="136">
        <v>3.6545494639533063E-2</v>
      </c>
      <c r="G27" s="137">
        <v>4.0996276709080105E-2</v>
      </c>
      <c r="H27" s="137">
        <v>4.2610514531218925E-2</v>
      </c>
      <c r="I27" s="137">
        <v>5.9566383925164876E-2</v>
      </c>
      <c r="J27" s="137">
        <v>6.8581454388887811E-2</v>
      </c>
      <c r="L27" s="67" t="s">
        <v>39</v>
      </c>
      <c r="M27" s="93">
        <v>1.8379851724008151E-2</v>
      </c>
      <c r="N27" s="111">
        <v>6.6574409390626607E-3</v>
      </c>
      <c r="O27" s="111">
        <v>3.9698714469613747E-2</v>
      </c>
      <c r="P27" s="111">
        <v>9.8959861995876232E-3</v>
      </c>
      <c r="Q27" s="93">
        <v>9.692354987226209E-3</v>
      </c>
      <c r="R27" s="68">
        <f t="shared" si="2"/>
        <v>2.0691474618067359E-2</v>
      </c>
      <c r="T27" s="67" t="s">
        <v>40</v>
      </c>
      <c r="U27" s="115">
        <f>R28</f>
        <v>1.9807658325278386E-2</v>
      </c>
      <c r="V27">
        <f t="shared" si="0"/>
        <v>22</v>
      </c>
      <c r="W27">
        <v>20</v>
      </c>
      <c r="Z27" s="67" t="s">
        <v>36</v>
      </c>
      <c r="AA27">
        <v>25</v>
      </c>
      <c r="AB27">
        <v>22</v>
      </c>
    </row>
    <row r="28" spans="5:28">
      <c r="L28" s="67" t="s">
        <v>40</v>
      </c>
      <c r="M28" s="93">
        <v>1.4257922073337271E-2</v>
      </c>
      <c r="N28" s="111">
        <v>5.8351600337749844E-3</v>
      </c>
      <c r="O28" s="111">
        <v>2.2476338054496191E-2</v>
      </c>
      <c r="P28" s="111">
        <v>9.7970047716005454E-3</v>
      </c>
      <c r="Q28" s="93">
        <v>7.6768226532055686E-2</v>
      </c>
      <c r="R28" s="68">
        <f>$M$3*M28+$N$3*N28+$O$3*O28+$P$3*P28+$Q$3*Q28</f>
        <v>1.9807658325278386E-2</v>
      </c>
    </row>
  </sheetData>
  <autoFilter ref="Z2:AB2" xr:uid="{B80D2C2E-5EEA-2848-BF77-3356CA01D10C}">
    <sortState xmlns:xlrd2="http://schemas.microsoft.com/office/spreadsheetml/2017/richdata2" ref="Z3:AB27">
      <sortCondition ref="AA2:AA27"/>
    </sortState>
  </autoFilter>
  <mergeCells count="2">
    <mergeCell ref="B11:C11"/>
    <mergeCell ref="AA1:AB1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D28"/>
  <sheetViews>
    <sheetView topLeftCell="H1" workbookViewId="0">
      <selection activeCell="AB3" sqref="AB3:AB27"/>
    </sheetView>
  </sheetViews>
  <sheetFormatPr baseColWidth="10" defaultRowHeight="18"/>
  <cols>
    <col min="2" max="2" width="18.33203125" customWidth="1"/>
    <col min="3" max="3" width="24.1640625" customWidth="1"/>
    <col min="5" max="5" width="14.33203125" customWidth="1"/>
  </cols>
  <sheetData>
    <row r="2" spans="2:30" ht="20">
      <c r="B2" s="58" t="s">
        <v>81</v>
      </c>
      <c r="C2" s="58" t="s">
        <v>10</v>
      </c>
      <c r="E2" s="139"/>
      <c r="F2" s="140" t="s">
        <v>1</v>
      </c>
      <c r="G2" s="141" t="s">
        <v>89</v>
      </c>
      <c r="H2" s="142" t="s">
        <v>60</v>
      </c>
      <c r="I2" s="143" t="s">
        <v>2</v>
      </c>
      <c r="J2" s="144" t="s">
        <v>96</v>
      </c>
      <c r="L2" s="56" t="s">
        <v>5</v>
      </c>
      <c r="M2" s="69" t="s">
        <v>97</v>
      </c>
      <c r="N2" s="69" t="s">
        <v>89</v>
      </c>
      <c r="O2" s="69" t="s">
        <v>15</v>
      </c>
      <c r="P2" s="69" t="s">
        <v>16</v>
      </c>
      <c r="Q2" s="69" t="s">
        <v>98</v>
      </c>
      <c r="R2" s="66" t="s">
        <v>17</v>
      </c>
      <c r="T2" s="56" t="s">
        <v>81</v>
      </c>
      <c r="U2" s="88" t="s">
        <v>17</v>
      </c>
      <c r="V2" s="88" t="s">
        <v>61</v>
      </c>
      <c r="W2" s="88" t="s">
        <v>70</v>
      </c>
      <c r="X2" t="s">
        <v>72</v>
      </c>
      <c r="AB2" s="56" t="s">
        <v>81</v>
      </c>
      <c r="AC2" s="88" t="s">
        <v>61</v>
      </c>
      <c r="AD2" s="88" t="s">
        <v>70</v>
      </c>
    </row>
    <row r="3" spans="2:30">
      <c r="B3" s="59" t="s">
        <v>11</v>
      </c>
      <c r="C3" s="109">
        <v>0.28929654500958002</v>
      </c>
      <c r="E3" s="138" t="s">
        <v>19</v>
      </c>
      <c r="F3" s="134">
        <v>2.4125310407315192E-2</v>
      </c>
      <c r="G3" s="91">
        <v>2.7063470091354073E-2</v>
      </c>
      <c r="H3" s="91">
        <v>2.8129100449198502E-2</v>
      </c>
      <c r="I3" s="91">
        <v>3.9322425820483391E-2</v>
      </c>
      <c r="J3" s="91">
        <v>4.5273675774174363E-2</v>
      </c>
      <c r="L3" s="66" t="s">
        <v>18</v>
      </c>
      <c r="M3" s="92">
        <f>C3</f>
        <v>0.28929654500958002</v>
      </c>
      <c r="N3" s="92">
        <f>C4</f>
        <v>0.17281076047495067</v>
      </c>
      <c r="O3" s="92">
        <f>C5</f>
        <v>0.24739054877372152</v>
      </c>
      <c r="P3" s="92">
        <f>C6</f>
        <v>0.21321882420866306</v>
      </c>
      <c r="Q3" s="92">
        <f>C7</f>
        <v>7.7283321533084703E-2</v>
      </c>
      <c r="R3" s="68"/>
      <c r="T3" s="67" t="s">
        <v>19</v>
      </c>
      <c r="U3" s="115">
        <f>R4</f>
        <v>8.0509787054395696E-2</v>
      </c>
      <c r="V3">
        <f t="shared" ref="V3:V27" si="0">RANK(U3,$U$3:$U$27)</f>
        <v>2</v>
      </c>
      <c r="W3">
        <v>1</v>
      </c>
      <c r="X3">
        <f>CORREL(V3:V27,W3:W27)</f>
        <v>0.80618822169644788</v>
      </c>
      <c r="AB3" s="67" t="s">
        <v>23</v>
      </c>
      <c r="AC3">
        <v>1</v>
      </c>
      <c r="AD3">
        <v>7</v>
      </c>
    </row>
    <row r="4" spans="2:30">
      <c r="B4" s="60" t="s">
        <v>83</v>
      </c>
      <c r="C4" s="110">
        <v>0.17281076047495067</v>
      </c>
      <c r="E4" s="131" t="s">
        <v>20</v>
      </c>
      <c r="F4" s="135">
        <v>4.0148515567877255E-2</v>
      </c>
      <c r="G4" s="61">
        <v>4.5038100316174466E-2</v>
      </c>
      <c r="H4" s="61">
        <v>4.6811485872222981E-2</v>
      </c>
      <c r="I4" s="61">
        <v>6.543903471358764E-2</v>
      </c>
      <c r="J4" s="61">
        <v>7.5342901125256365E-2</v>
      </c>
      <c r="L4" s="67" t="s">
        <v>19</v>
      </c>
      <c r="M4" s="93">
        <v>9.1809377430566705E-2</v>
      </c>
      <c r="N4" s="111">
        <v>0.11169954413147769</v>
      </c>
      <c r="O4" s="111">
        <v>1.3764593045637891E-2</v>
      </c>
      <c r="P4" s="111">
        <v>0.14288915814050737</v>
      </c>
      <c r="Q4" s="93">
        <v>1.0026480031173738E-2</v>
      </c>
      <c r="R4" s="68">
        <f>$M$3*M4+$N$3*N4+$O$3*O4+$P$3*P4+$Q$3*Q4</f>
        <v>8.0509787054395696E-2</v>
      </c>
      <c r="T4" s="67" t="s">
        <v>20</v>
      </c>
      <c r="U4" s="115">
        <f t="shared" ref="U4:U26" si="1">R5</f>
        <v>7.87085212299522E-2</v>
      </c>
      <c r="V4">
        <f t="shared" si="0"/>
        <v>3</v>
      </c>
      <c r="W4">
        <v>3</v>
      </c>
      <c r="AB4" s="67" t="s">
        <v>19</v>
      </c>
      <c r="AC4">
        <v>2</v>
      </c>
      <c r="AD4">
        <v>1</v>
      </c>
    </row>
    <row r="5" spans="2:30">
      <c r="B5" s="59" t="s">
        <v>77</v>
      </c>
      <c r="C5" s="109">
        <v>0.24739054877372152</v>
      </c>
      <c r="E5" s="132" t="s">
        <v>43</v>
      </c>
      <c r="F5" s="134">
        <v>3.5830981755908077E-2</v>
      </c>
      <c r="G5" s="91">
        <v>4.0194745133759577E-2</v>
      </c>
      <c r="H5" s="91">
        <v>4.1777422465815298E-2</v>
      </c>
      <c r="I5" s="91">
        <v>5.840178212772628E-2</v>
      </c>
      <c r="J5" s="91">
        <v>6.7240596008889542E-2</v>
      </c>
      <c r="L5" s="67" t="s">
        <v>20</v>
      </c>
      <c r="M5" s="93">
        <v>7.8842165007177542E-2</v>
      </c>
      <c r="N5" s="111">
        <v>4.3497867646406702E-2</v>
      </c>
      <c r="O5" s="111">
        <v>0.12842496518022839</v>
      </c>
      <c r="P5" s="111">
        <v>7.427511839907118E-2</v>
      </c>
      <c r="Q5" s="93">
        <v>1.0026480031173738E-2</v>
      </c>
      <c r="R5" s="68">
        <f>$M$3*M5+$N$3*N5+$O$3*O5+$P$3*P5+$Q$3*Q5</f>
        <v>7.87085212299522E-2</v>
      </c>
      <c r="T5" s="67" t="s">
        <v>43</v>
      </c>
      <c r="U5" s="115">
        <f t="shared" si="1"/>
        <v>6.3567954882657915E-2</v>
      </c>
      <c r="V5">
        <f t="shared" si="0"/>
        <v>5</v>
      </c>
      <c r="W5">
        <v>2</v>
      </c>
      <c r="AB5" s="67" t="s">
        <v>20</v>
      </c>
      <c r="AC5">
        <v>3</v>
      </c>
      <c r="AD5">
        <v>3</v>
      </c>
    </row>
    <row r="6" spans="2:30">
      <c r="B6" s="60" t="s">
        <v>78</v>
      </c>
      <c r="C6" s="110">
        <v>0.21321882420866306</v>
      </c>
      <c r="E6" s="131" t="s">
        <v>21</v>
      </c>
      <c r="F6" s="135">
        <v>4.7118580415112882E-2</v>
      </c>
      <c r="G6" s="61">
        <v>5.2857031486103073E-2</v>
      </c>
      <c r="H6" s="61">
        <v>5.4938289254859225E-2</v>
      </c>
      <c r="I6" s="61">
        <v>7.6799711666215631E-2</v>
      </c>
      <c r="J6" s="61">
        <v>8.8422958985280117E-2</v>
      </c>
      <c r="L6" s="67" t="s">
        <v>43</v>
      </c>
      <c r="M6" s="93">
        <v>4.7008474354287628E-2</v>
      </c>
      <c r="N6" s="111">
        <v>6.3282743408390255E-2</v>
      </c>
      <c r="O6" s="111">
        <v>4.8469566780987197E-2</v>
      </c>
      <c r="P6" s="111">
        <v>0.10916945199757754</v>
      </c>
      <c r="Q6" s="93">
        <v>4.8713379013268297E-2</v>
      </c>
      <c r="R6" s="68">
        <f t="shared" ref="R6:R27" si="2">$M$3*M6+$N$3*N6+$O$3*O6+$P$3*P6+$Q$3*Q6</f>
        <v>6.3567954882657915E-2</v>
      </c>
      <c r="T6" s="67" t="s">
        <v>21</v>
      </c>
      <c r="U6" s="115">
        <f t="shared" si="1"/>
        <v>5.4133147227612123E-2</v>
      </c>
      <c r="V6">
        <f t="shared" si="0"/>
        <v>6</v>
      </c>
      <c r="W6">
        <v>4</v>
      </c>
      <c r="AB6" s="67" t="s">
        <v>42</v>
      </c>
      <c r="AC6">
        <v>4</v>
      </c>
      <c r="AD6">
        <v>6</v>
      </c>
    </row>
    <row r="7" spans="2:30">
      <c r="B7" s="59" t="s">
        <v>84</v>
      </c>
      <c r="C7" s="109">
        <v>7.7283321533084703E-2</v>
      </c>
      <c r="E7" s="132" t="s">
        <v>22</v>
      </c>
      <c r="F7" s="134">
        <v>4.9845236814041453E-2</v>
      </c>
      <c r="G7" s="91">
        <v>5.5915760375221425E-2</v>
      </c>
      <c r="H7" s="91">
        <v>5.8117456297313332E-2</v>
      </c>
      <c r="I7" s="91">
        <v>8.124395475260944E-2</v>
      </c>
      <c r="J7" s="91">
        <v>9.3539815749752633E-2</v>
      </c>
      <c r="L7" s="67" t="s">
        <v>21</v>
      </c>
      <c r="M7" s="93">
        <v>0.11089939183454346</v>
      </c>
      <c r="N7" s="111">
        <v>3.6854822830088382E-2</v>
      </c>
      <c r="O7" s="111">
        <v>2.8894601827758638E-2</v>
      </c>
      <c r="P7" s="111">
        <v>3.6460044202548829E-2</v>
      </c>
      <c r="Q7" s="93">
        <v>9.823687601498661E-3</v>
      </c>
      <c r="R7" s="68">
        <f t="shared" si="2"/>
        <v>5.4133147227612123E-2</v>
      </c>
      <c r="T7" s="67" t="s">
        <v>22</v>
      </c>
      <c r="U7" s="115">
        <f>R8</f>
        <v>4.6196801309039512E-2</v>
      </c>
      <c r="V7">
        <f t="shared" si="0"/>
        <v>7</v>
      </c>
      <c r="W7">
        <v>8</v>
      </c>
      <c r="AB7" s="67" t="s">
        <v>43</v>
      </c>
      <c r="AC7">
        <v>5</v>
      </c>
      <c r="AD7">
        <v>2</v>
      </c>
    </row>
    <row r="8" spans="2:30">
      <c r="E8" s="131" t="s">
        <v>42</v>
      </c>
      <c r="F8" s="135">
        <v>4.7118580415112882E-2</v>
      </c>
      <c r="G8" s="61">
        <v>5.2857031486103073E-2</v>
      </c>
      <c r="H8" s="61">
        <v>5.4938289254859225E-2</v>
      </c>
      <c r="I8" s="61">
        <v>7.6799711666215631E-2</v>
      </c>
      <c r="J8" s="61">
        <v>8.8422958985280117E-2</v>
      </c>
      <c r="L8" s="67" t="s">
        <v>75</v>
      </c>
      <c r="M8" s="93">
        <v>8.0843494675774553E-3</v>
      </c>
      <c r="N8" s="111">
        <v>9.4640660224817291E-2</v>
      </c>
      <c r="O8" s="111">
        <v>7.7545637087809302E-2</v>
      </c>
      <c r="P8" s="111">
        <v>1.096405632819443E-2</v>
      </c>
      <c r="Q8" s="93">
        <v>7.7394468074725539E-2</v>
      </c>
      <c r="R8" s="68">
        <f t="shared" si="2"/>
        <v>4.6196801309039512E-2</v>
      </c>
      <c r="T8" s="67" t="s">
        <v>42</v>
      </c>
      <c r="U8" s="115">
        <f t="shared" si="1"/>
        <v>7.0600460434718473E-2</v>
      </c>
      <c r="V8">
        <f t="shared" si="0"/>
        <v>4</v>
      </c>
      <c r="W8">
        <v>6</v>
      </c>
      <c r="AB8" s="67" t="s">
        <v>21</v>
      </c>
      <c r="AC8">
        <v>6</v>
      </c>
      <c r="AD8">
        <v>4</v>
      </c>
    </row>
    <row r="9" spans="2:30">
      <c r="E9" s="132" t="s">
        <v>23</v>
      </c>
      <c r="F9" s="134">
        <v>5.228391092017854E-2</v>
      </c>
      <c r="G9" s="91">
        <v>5.8651434346653049E-2</v>
      </c>
      <c r="H9" s="91">
        <v>6.0960848060413284E-2</v>
      </c>
      <c r="I9" s="91">
        <v>8.5218808548058744E-2</v>
      </c>
      <c r="J9" s="91">
        <v>9.8116243531865127E-2</v>
      </c>
      <c r="L9" s="67" t="s">
        <v>42</v>
      </c>
      <c r="M9" s="93">
        <v>0.11089939139094586</v>
      </c>
      <c r="N9" s="111">
        <v>1.4431041622553899E-2</v>
      </c>
      <c r="O9" s="111">
        <v>1.8728358739238032E-2</v>
      </c>
      <c r="P9" s="111">
        <v>0.12455342187084452</v>
      </c>
      <c r="Q9" s="93">
        <v>6.2542048917320417E-2</v>
      </c>
      <c r="R9" s="68">
        <f t="shared" si="2"/>
        <v>7.0600460434718473E-2</v>
      </c>
      <c r="T9" s="67" t="s">
        <v>23</v>
      </c>
      <c r="U9" s="115">
        <f t="shared" si="1"/>
        <v>8.082776949208785E-2</v>
      </c>
      <c r="V9">
        <f t="shared" si="0"/>
        <v>1</v>
      </c>
      <c r="W9">
        <v>7</v>
      </c>
      <c r="AB9" s="67" t="s">
        <v>22</v>
      </c>
      <c r="AC9">
        <v>7</v>
      </c>
      <c r="AD9">
        <v>8</v>
      </c>
    </row>
    <row r="10" spans="2:30">
      <c r="E10" s="131" t="s">
        <v>24</v>
      </c>
      <c r="F10" s="135">
        <v>6.4153604143667095E-2</v>
      </c>
      <c r="G10" s="61">
        <v>7.1966707067456129E-2</v>
      </c>
      <c r="H10" s="61">
        <v>7.4800412706323136E-2</v>
      </c>
      <c r="I10" s="61">
        <v>0.10456550806869987</v>
      </c>
      <c r="J10" s="61">
        <v>0.12039096802105519</v>
      </c>
      <c r="L10" s="67" t="s">
        <v>23</v>
      </c>
      <c r="M10" s="93">
        <v>0.11089939139094586</v>
      </c>
      <c r="N10" s="111">
        <v>9.2441473857589093E-2</v>
      </c>
      <c r="O10" s="111">
        <v>5.4181339615682868E-2</v>
      </c>
      <c r="P10" s="111">
        <v>6.3981114729682403E-2</v>
      </c>
      <c r="Q10" s="93">
        <v>7.4067053714490017E-2</v>
      </c>
      <c r="R10" s="68">
        <f t="shared" si="2"/>
        <v>8.082776949208785E-2</v>
      </c>
      <c r="T10" s="67" t="s">
        <v>24</v>
      </c>
      <c r="U10" s="115">
        <f t="shared" si="1"/>
        <v>4.5020288482929632E-2</v>
      </c>
      <c r="V10">
        <f t="shared" si="0"/>
        <v>8</v>
      </c>
      <c r="W10">
        <v>5</v>
      </c>
      <c r="AB10" s="67" t="s">
        <v>24</v>
      </c>
      <c r="AC10">
        <v>8</v>
      </c>
      <c r="AD10">
        <v>5</v>
      </c>
    </row>
    <row r="11" spans="2:30" ht="56" customHeight="1">
      <c r="B11" s="221" t="s">
        <v>102</v>
      </c>
      <c r="C11" s="222"/>
      <c r="E11" s="132" t="s">
        <v>25</v>
      </c>
      <c r="F11" s="134">
        <v>8.3259764438258638E-3</v>
      </c>
      <c r="G11" s="91">
        <v>9.3399757625699225E-3</v>
      </c>
      <c r="H11" s="91">
        <v>9.7077394558630955E-3</v>
      </c>
      <c r="I11" s="91">
        <v>1.3570709995762886E-2</v>
      </c>
      <c r="J11" s="91">
        <v>1.5624568208949915E-2</v>
      </c>
      <c r="L11" s="67" t="s">
        <v>24</v>
      </c>
      <c r="M11" s="93">
        <v>1.6893581777343219E-2</v>
      </c>
      <c r="N11" s="111">
        <v>7.7540296915725934E-2</v>
      </c>
      <c r="O11" s="111">
        <v>2.9779270143978447E-2</v>
      </c>
      <c r="P11" s="111">
        <v>6.3981114729682403E-2</v>
      </c>
      <c r="Q11" s="93">
        <v>7.4067053714490017E-2</v>
      </c>
      <c r="R11" s="68">
        <f t="shared" si="2"/>
        <v>4.5020288482929632E-2</v>
      </c>
      <c r="T11" s="67" t="s">
        <v>25</v>
      </c>
      <c r="U11" s="115">
        <f t="shared" si="1"/>
        <v>3.9197283789319269E-2</v>
      </c>
      <c r="V11">
        <f t="shared" si="0"/>
        <v>11</v>
      </c>
      <c r="W11">
        <v>15</v>
      </c>
      <c r="AB11" s="67" t="s">
        <v>28</v>
      </c>
      <c r="AC11">
        <v>9</v>
      </c>
      <c r="AD11">
        <v>9</v>
      </c>
    </row>
    <row r="12" spans="2:30" ht="26">
      <c r="B12" s="203" t="s">
        <v>11</v>
      </c>
      <c r="C12" s="204">
        <v>0.28929654500958002</v>
      </c>
      <c r="E12" s="131" t="s">
        <v>26</v>
      </c>
      <c r="F12" s="135">
        <v>3.7313106600005974E-2</v>
      </c>
      <c r="G12" s="61">
        <v>4.1857374161642834E-2</v>
      </c>
      <c r="H12" s="61">
        <v>4.3505517893977788E-2</v>
      </c>
      <c r="I12" s="61">
        <v>6.0817533189775348E-2</v>
      </c>
      <c r="J12" s="61">
        <v>7.0021958756793942E-2</v>
      </c>
      <c r="L12" s="67" t="s">
        <v>25</v>
      </c>
      <c r="M12" s="93">
        <v>3.5096754417812563E-2</v>
      </c>
      <c r="N12" s="111">
        <v>1.6199908092338698E-2</v>
      </c>
      <c r="O12" s="111">
        <v>4.217386137015789E-2</v>
      </c>
      <c r="P12" s="111">
        <v>3.1832501039686233E-2</v>
      </c>
      <c r="Q12" s="93">
        <v>0.11676118763475836</v>
      </c>
      <c r="R12" s="68">
        <f t="shared" si="2"/>
        <v>3.9197283789319269E-2</v>
      </c>
      <c r="T12" s="67" t="s">
        <v>26</v>
      </c>
      <c r="U12" s="115">
        <f t="shared" si="1"/>
        <v>3.7051095355866003E-2</v>
      </c>
      <c r="V12">
        <f t="shared" si="0"/>
        <v>12</v>
      </c>
      <c r="W12">
        <v>16</v>
      </c>
      <c r="AB12" s="67" t="s">
        <v>27</v>
      </c>
      <c r="AC12">
        <v>10</v>
      </c>
      <c r="AD12">
        <v>11</v>
      </c>
    </row>
    <row r="13" spans="2:30" ht="26">
      <c r="B13" s="205" t="s">
        <v>83</v>
      </c>
      <c r="C13" s="206">
        <v>0.17281076047495067</v>
      </c>
      <c r="E13" s="132" t="s">
        <v>27</v>
      </c>
      <c r="F13" s="134">
        <v>5.2228225037336859E-2</v>
      </c>
      <c r="G13" s="91">
        <v>5.8588966622949087E-2</v>
      </c>
      <c r="H13" s="91">
        <v>6.0895920655724592E-2</v>
      </c>
      <c r="I13" s="91">
        <v>8.5128044783351856E-2</v>
      </c>
      <c r="J13" s="91">
        <v>9.8011743131148688E-2</v>
      </c>
      <c r="L13" s="67" t="s">
        <v>26</v>
      </c>
      <c r="M13" s="93">
        <v>7.9341880420074784E-2</v>
      </c>
      <c r="N13" s="111">
        <v>9.1749566410251338E-3</v>
      </c>
      <c r="O13" s="111">
        <v>2.0113486021473889E-2</v>
      </c>
      <c r="P13" s="111">
        <v>3.1832501039686233E-2</v>
      </c>
      <c r="Q13" s="93">
        <v>9.6923558479077611E-3</v>
      </c>
      <c r="R13" s="68">
        <f t="shared" si="2"/>
        <v>3.7051095355866003E-2</v>
      </c>
      <c r="T13" s="67" t="s">
        <v>27</v>
      </c>
      <c r="U13" s="115">
        <f t="shared" si="1"/>
        <v>4.0515692690412081E-2</v>
      </c>
      <c r="V13">
        <f t="shared" si="0"/>
        <v>10</v>
      </c>
      <c r="W13">
        <v>11</v>
      </c>
      <c r="AB13" s="67" t="s">
        <v>25</v>
      </c>
      <c r="AC13">
        <v>11</v>
      </c>
      <c r="AD13">
        <v>15</v>
      </c>
    </row>
    <row r="14" spans="2:30" ht="26">
      <c r="B14" s="205" t="s">
        <v>77</v>
      </c>
      <c r="C14" s="206">
        <v>0.24739054877372152</v>
      </c>
      <c r="E14" s="131" t="s">
        <v>28</v>
      </c>
      <c r="F14" s="135">
        <v>4.9845236814041453E-2</v>
      </c>
      <c r="G14" s="61">
        <v>5.5915760375221425E-2</v>
      </c>
      <c r="H14" s="61">
        <v>5.8117456297313332E-2</v>
      </c>
      <c r="I14" s="61">
        <v>8.124395475260944E-2</v>
      </c>
      <c r="J14" s="61">
        <v>9.3539815749752633E-2</v>
      </c>
      <c r="L14" s="67" t="s">
        <v>27</v>
      </c>
      <c r="M14" s="93">
        <v>7.841611907392583E-3</v>
      </c>
      <c r="N14" s="111">
        <v>0.11211743938622291</v>
      </c>
      <c r="O14" s="111">
        <v>4.4978209844670242E-2</v>
      </c>
      <c r="P14" s="111">
        <v>1.0631367221383057E-2</v>
      </c>
      <c r="Q14" s="93">
        <v>7.0882691786332302E-2</v>
      </c>
      <c r="R14" s="68">
        <f t="shared" si="2"/>
        <v>4.0515692690412081E-2</v>
      </c>
      <c r="T14" s="67" t="s">
        <v>28</v>
      </c>
      <c r="U14" s="115">
        <f t="shared" si="1"/>
        <v>4.4022407973080914E-2</v>
      </c>
      <c r="V14">
        <f t="shared" si="0"/>
        <v>9</v>
      </c>
      <c r="W14">
        <v>9</v>
      </c>
      <c r="AB14" s="67" t="s">
        <v>26</v>
      </c>
      <c r="AC14">
        <v>12</v>
      </c>
      <c r="AD14">
        <v>16</v>
      </c>
    </row>
    <row r="15" spans="2:30" ht="26">
      <c r="B15" s="205" t="s">
        <v>78</v>
      </c>
      <c r="C15" s="206">
        <v>0.21321882420866306</v>
      </c>
      <c r="E15" s="132" t="s">
        <v>29</v>
      </c>
      <c r="F15" s="134">
        <v>6.0800058895542027E-2</v>
      </c>
      <c r="G15" s="91">
        <v>6.8204742143882918E-2</v>
      </c>
      <c r="H15" s="91">
        <v>7.0890319548854816E-2</v>
      </c>
      <c r="I15" s="91">
        <v>9.9099483713836117E-2</v>
      </c>
      <c r="J15" s="91">
        <v>0.11409768856913149</v>
      </c>
      <c r="L15" s="67" t="s">
        <v>28</v>
      </c>
      <c r="M15" s="93">
        <v>4.1456774193814126E-2</v>
      </c>
      <c r="N15" s="111">
        <v>4.6653676129160909E-2</v>
      </c>
      <c r="O15" s="111">
        <v>8.4108644444756228E-2</v>
      </c>
      <c r="P15" s="111">
        <v>1.1303448747707794E-2</v>
      </c>
      <c r="Q15" s="93">
        <v>9.6923554602133411E-3</v>
      </c>
      <c r="R15" s="68">
        <f t="shared" si="2"/>
        <v>4.4022407973080914E-2</v>
      </c>
      <c r="T15" s="67" t="s">
        <v>29</v>
      </c>
      <c r="U15" s="115">
        <f t="shared" si="1"/>
        <v>3.4928044993388981E-2</v>
      </c>
      <c r="V15">
        <f t="shared" si="0"/>
        <v>14</v>
      </c>
      <c r="W15">
        <v>13</v>
      </c>
      <c r="AB15" s="67" t="s">
        <v>32</v>
      </c>
      <c r="AC15">
        <v>13</v>
      </c>
      <c r="AD15">
        <v>17</v>
      </c>
    </row>
    <row r="16" spans="2:30" ht="26">
      <c r="B16" s="207" t="s">
        <v>84</v>
      </c>
      <c r="C16" s="208">
        <v>7.7283321533084703E-2</v>
      </c>
      <c r="E16" s="131" t="s">
        <v>30</v>
      </c>
      <c r="F16" s="135">
        <v>3.5606906225581818E-2</v>
      </c>
      <c r="G16" s="61">
        <v>3.9943380019246889E-2</v>
      </c>
      <c r="H16" s="61">
        <v>4.1516159792119561E-2</v>
      </c>
      <c r="I16" s="61">
        <v>5.8036556011639998E-2</v>
      </c>
      <c r="J16" s="61">
        <v>6.682009477024678E-2</v>
      </c>
      <c r="L16" s="67" t="s">
        <v>29</v>
      </c>
      <c r="M16" s="93">
        <v>7.841611907392583E-3</v>
      </c>
      <c r="N16" s="111">
        <v>4.2728354626681793E-2</v>
      </c>
      <c r="O16" s="111">
        <v>8.9978009962845093E-2</v>
      </c>
      <c r="P16" s="111">
        <v>1.0631367221383057E-2</v>
      </c>
      <c r="Q16" s="93">
        <v>9.6923554602133411E-3</v>
      </c>
      <c r="R16" s="68">
        <f t="shared" si="2"/>
        <v>3.4928044993388981E-2</v>
      </c>
      <c r="T16" s="67" t="s">
        <v>30</v>
      </c>
      <c r="U16" s="115">
        <f t="shared" si="1"/>
        <v>2.3399223102498031E-2</v>
      </c>
      <c r="V16">
        <f t="shared" si="0"/>
        <v>20</v>
      </c>
      <c r="W16">
        <v>24</v>
      </c>
      <c r="AB16" s="67" t="s">
        <v>29</v>
      </c>
      <c r="AC16">
        <v>14</v>
      </c>
      <c r="AD16">
        <v>13</v>
      </c>
    </row>
    <row r="17" spans="5:30">
      <c r="E17" s="132" t="s">
        <v>41</v>
      </c>
      <c r="F17" s="134">
        <v>3.1545880383942487E-2</v>
      </c>
      <c r="G17" s="91">
        <v>3.538777225504184E-2</v>
      </c>
      <c r="H17" s="91">
        <v>3.6781173924678605E-2</v>
      </c>
      <c r="I17" s="91">
        <v>5.1417391958749371E-2</v>
      </c>
      <c r="J17" s="91">
        <v>5.9199153768419333E-2</v>
      </c>
      <c r="L17" s="67" t="s">
        <v>30</v>
      </c>
      <c r="M17" s="93">
        <v>4.1456774193814126E-2</v>
      </c>
      <c r="N17" s="111">
        <v>6.1589035278101492E-3</v>
      </c>
      <c r="O17" s="111">
        <v>1.2437942736633902E-2</v>
      </c>
      <c r="P17" s="111">
        <v>3.0557854730498185E-2</v>
      </c>
      <c r="Q17" s="93">
        <v>9.6923554602133411E-3</v>
      </c>
      <c r="R17" s="68">
        <f t="shared" si="2"/>
        <v>2.3399223102498031E-2</v>
      </c>
      <c r="T17" s="67" t="s">
        <v>41</v>
      </c>
      <c r="U17" s="115">
        <f t="shared" si="1"/>
        <v>1.2965484123897373E-2</v>
      </c>
      <c r="V17">
        <f t="shared" si="0"/>
        <v>24</v>
      </c>
      <c r="W17">
        <v>12</v>
      </c>
      <c r="AB17" s="67" t="s">
        <v>37</v>
      </c>
      <c r="AC17">
        <v>15</v>
      </c>
      <c r="AD17">
        <v>19</v>
      </c>
    </row>
    <row r="18" spans="5:30">
      <c r="E18" s="131" t="s">
        <v>31</v>
      </c>
      <c r="F18" s="135">
        <v>2.4125310407315192E-2</v>
      </c>
      <c r="G18" s="61">
        <v>2.7063470091354073E-2</v>
      </c>
      <c r="H18" s="61">
        <v>2.8129100449198502E-2</v>
      </c>
      <c r="I18" s="61">
        <v>3.9322425820483391E-2</v>
      </c>
      <c r="J18" s="61">
        <v>4.5273675774174363E-2</v>
      </c>
      <c r="L18" s="67" t="s">
        <v>41</v>
      </c>
      <c r="M18" s="93">
        <v>1.621712401947234E-2</v>
      </c>
      <c r="N18" s="111">
        <v>6.5684394593314198E-3</v>
      </c>
      <c r="O18" s="111">
        <v>1.2437942736633902E-2</v>
      </c>
      <c r="P18" s="111">
        <v>1.0416340533762969E-2</v>
      </c>
      <c r="Q18" s="93">
        <v>2.3819366974094088E-2</v>
      </c>
      <c r="R18" s="68">
        <f t="shared" si="2"/>
        <v>1.2965484123897373E-2</v>
      </c>
      <c r="T18" s="67" t="s">
        <v>31</v>
      </c>
      <c r="U18" s="115">
        <f t="shared" si="1"/>
        <v>2.931682513496487E-2</v>
      </c>
      <c r="V18">
        <f t="shared" si="0"/>
        <v>18</v>
      </c>
      <c r="W18">
        <v>24</v>
      </c>
      <c r="AB18" s="67" t="s">
        <v>35</v>
      </c>
      <c r="AC18">
        <v>16</v>
      </c>
      <c r="AD18">
        <v>21</v>
      </c>
    </row>
    <row r="19" spans="5:30">
      <c r="E19" s="132" t="s">
        <v>32</v>
      </c>
      <c r="F19" s="134">
        <v>6.3331036266409471E-2</v>
      </c>
      <c r="G19" s="91">
        <v>7.104396075794045E-2</v>
      </c>
      <c r="H19" s="91">
        <v>7.3841333048693197E-2</v>
      </c>
      <c r="I19" s="91">
        <v>0.10322478482868021</v>
      </c>
      <c r="J19" s="91">
        <v>0.11884733311031345</v>
      </c>
      <c r="L19" s="67" t="s">
        <v>31</v>
      </c>
      <c r="M19" s="93">
        <v>7.8416119042559376E-3</v>
      </c>
      <c r="N19" s="111">
        <v>1.0122362652093157E-2</v>
      </c>
      <c r="O19" s="111">
        <v>8.5844916645266028E-2</v>
      </c>
      <c r="P19" s="111">
        <v>1.0416340533762969E-2</v>
      </c>
      <c r="Q19" s="93">
        <v>2.3819366974094088E-2</v>
      </c>
      <c r="R19" s="68">
        <f t="shared" si="2"/>
        <v>2.931682513496487E-2</v>
      </c>
      <c r="T19" s="67" t="s">
        <v>32</v>
      </c>
      <c r="U19" s="115">
        <f t="shared" si="1"/>
        <v>3.690899936182903E-2</v>
      </c>
      <c r="V19">
        <f t="shared" si="0"/>
        <v>13</v>
      </c>
      <c r="W19">
        <v>17</v>
      </c>
      <c r="AB19" s="67" t="s">
        <v>38</v>
      </c>
      <c r="AC19">
        <v>17</v>
      </c>
      <c r="AD19">
        <v>14</v>
      </c>
    </row>
    <row r="20" spans="5:30">
      <c r="E20" s="131" t="s">
        <v>33</v>
      </c>
      <c r="F20" s="135">
        <v>8.3259764438258638E-3</v>
      </c>
      <c r="G20" s="61">
        <v>9.3399757625699225E-3</v>
      </c>
      <c r="H20" s="61">
        <v>9.7077394558630955E-3</v>
      </c>
      <c r="I20" s="61">
        <v>1.3570709995762886E-2</v>
      </c>
      <c r="J20" s="61">
        <v>1.5624568208949915E-2</v>
      </c>
      <c r="L20" s="67" t="s">
        <v>32</v>
      </c>
      <c r="M20" s="93">
        <v>1.6217124012985491E-2</v>
      </c>
      <c r="N20" s="111">
        <v>4.2742366315184264E-2</v>
      </c>
      <c r="O20" s="111">
        <v>2.065547556231041E-2</v>
      </c>
      <c r="P20" s="111">
        <v>8.8979356304395893E-2</v>
      </c>
      <c r="Q20" s="93">
        <v>9.6923554524594568E-3</v>
      </c>
      <c r="R20" s="68">
        <f t="shared" si="2"/>
        <v>3.690899936182903E-2</v>
      </c>
      <c r="T20" s="67" t="s">
        <v>33</v>
      </c>
      <c r="U20" s="115">
        <f t="shared" si="1"/>
        <v>1.3638006486294207E-2</v>
      </c>
      <c r="V20">
        <f t="shared" si="0"/>
        <v>23</v>
      </c>
      <c r="W20">
        <v>23</v>
      </c>
      <c r="AB20" s="67" t="s">
        <v>31</v>
      </c>
      <c r="AC20">
        <v>18</v>
      </c>
      <c r="AD20">
        <v>24</v>
      </c>
    </row>
    <row r="21" spans="5:30">
      <c r="E21" s="132" t="s">
        <v>34</v>
      </c>
      <c r="F21" s="134">
        <v>2.4125310407315192E-2</v>
      </c>
      <c r="G21" s="91">
        <v>2.7063470091354073E-2</v>
      </c>
      <c r="H21" s="91">
        <v>2.8129100449198502E-2</v>
      </c>
      <c r="I21" s="91">
        <v>3.9322425820483391E-2</v>
      </c>
      <c r="J21" s="91">
        <v>4.5273675774174363E-2</v>
      </c>
      <c r="L21" s="67" t="s">
        <v>33</v>
      </c>
      <c r="M21" s="93">
        <v>1.6217124012985491E-2</v>
      </c>
      <c r="N21" s="111">
        <v>4.7792532479292915E-3</v>
      </c>
      <c r="O21" s="111">
        <v>5.0259586738279289E-3</v>
      </c>
      <c r="P21" s="111">
        <v>2.8740942909401334E-2</v>
      </c>
      <c r="Q21" s="93">
        <v>9.6923554524594568E-3</v>
      </c>
      <c r="R21" s="68">
        <f t="shared" si="2"/>
        <v>1.3638006486294207E-2</v>
      </c>
      <c r="T21" s="67" t="s">
        <v>34</v>
      </c>
      <c r="U21" s="115">
        <f t="shared" si="1"/>
        <v>2.3863375777755064E-2</v>
      </c>
      <c r="V21">
        <f t="shared" si="0"/>
        <v>19</v>
      </c>
      <c r="W21">
        <v>17</v>
      </c>
      <c r="AB21" s="67" t="s">
        <v>34</v>
      </c>
      <c r="AC21">
        <v>19</v>
      </c>
      <c r="AD21">
        <v>17</v>
      </c>
    </row>
    <row r="22" spans="5:30">
      <c r="E22" s="131" t="s">
        <v>35</v>
      </c>
      <c r="F22" s="135">
        <v>4.624597854692411E-2</v>
      </c>
      <c r="G22" s="61">
        <v>5.1878157674215213E-2</v>
      </c>
      <c r="H22" s="61">
        <v>5.3920872061545201E-2</v>
      </c>
      <c r="I22" s="61">
        <v>7.537743681655136E-2</v>
      </c>
      <c r="J22" s="61">
        <v>8.6785430041887199E-2</v>
      </c>
      <c r="L22" s="67" t="s">
        <v>34</v>
      </c>
      <c r="M22" s="93">
        <v>7.8416118979826484E-3</v>
      </c>
      <c r="N22" s="111">
        <v>6.7926444079112564E-3</v>
      </c>
      <c r="O22" s="111">
        <v>5.4746695429934836E-2</v>
      </c>
      <c r="P22" s="111">
        <v>2.8740942909401334E-2</v>
      </c>
      <c r="Q22" s="93">
        <v>9.6923554524594568E-3</v>
      </c>
      <c r="R22" s="68">
        <f t="shared" si="2"/>
        <v>2.3863375777755064E-2</v>
      </c>
      <c r="T22" s="67" t="s">
        <v>35</v>
      </c>
      <c r="U22" s="115">
        <f>R23</f>
        <v>3.4776716277315343E-2</v>
      </c>
      <c r="V22">
        <f t="shared" si="0"/>
        <v>16</v>
      </c>
      <c r="W22">
        <v>21</v>
      </c>
      <c r="AB22" s="67" t="s">
        <v>30</v>
      </c>
      <c r="AC22">
        <v>20</v>
      </c>
      <c r="AD22">
        <v>24</v>
      </c>
    </row>
    <row r="23" spans="5:30">
      <c r="E23" s="132" t="s">
        <v>36</v>
      </c>
      <c r="F23" s="134">
        <v>3.5695961604404185E-2</v>
      </c>
      <c r="G23" s="91">
        <v>4.0043281224269422E-2</v>
      </c>
      <c r="H23" s="91">
        <v>4.1619994630061219E-2</v>
      </c>
      <c r="I23" s="91">
        <v>5.8181709523389046E-2</v>
      </c>
      <c r="J23" s="91">
        <v>6.6987216530699972E-2</v>
      </c>
      <c r="L23" s="67" t="s">
        <v>35</v>
      </c>
      <c r="M23" s="93">
        <v>5.1119176833160397E-2</v>
      </c>
      <c r="N23" s="111">
        <v>1.1167597779989323E-2</v>
      </c>
      <c r="O23" s="111">
        <v>1.9633225806755791E-2</v>
      </c>
      <c r="P23" s="111">
        <v>2.8740942909401334E-2</v>
      </c>
      <c r="Q23" s="93">
        <v>9.152103287071367E-2</v>
      </c>
      <c r="R23" s="68">
        <f t="shared" si="2"/>
        <v>3.4776716277315343E-2</v>
      </c>
      <c r="T23" s="67" t="s">
        <v>36</v>
      </c>
      <c r="U23" s="115">
        <f t="shared" si="1"/>
        <v>7.7587539174492869E-3</v>
      </c>
      <c r="V23">
        <f t="shared" si="0"/>
        <v>25</v>
      </c>
      <c r="W23">
        <v>22</v>
      </c>
      <c r="AB23" s="67" t="s">
        <v>39</v>
      </c>
      <c r="AC23">
        <v>21</v>
      </c>
      <c r="AD23">
        <v>10</v>
      </c>
    </row>
    <row r="24" spans="5:30">
      <c r="E24" s="131" t="s">
        <v>37</v>
      </c>
      <c r="F24" s="135">
        <v>3.2417540253828758E-2</v>
      </c>
      <c r="G24" s="61">
        <v>3.6365589345069733E-2</v>
      </c>
      <c r="H24" s="61">
        <v>3.7797492787466441E-2</v>
      </c>
      <c r="I24" s="61">
        <v>5.2838131422640461E-2</v>
      </c>
      <c r="J24" s="61">
        <v>6.083491495318006E-2</v>
      </c>
      <c r="L24" s="67" t="s">
        <v>36</v>
      </c>
      <c r="M24" s="93">
        <v>7.8416115843180229E-3</v>
      </c>
      <c r="N24" s="111">
        <v>6.7926444079112564E-3</v>
      </c>
      <c r="O24" s="111">
        <v>5.8906566097417035E-3</v>
      </c>
      <c r="P24" s="111">
        <v>9.8959861995876232E-3</v>
      </c>
      <c r="Q24" s="93">
        <v>9.6923554136900333E-3</v>
      </c>
      <c r="R24" s="68">
        <f t="shared" si="2"/>
        <v>7.7587539174492869E-3</v>
      </c>
      <c r="T24" s="67" t="s">
        <v>37</v>
      </c>
      <c r="U24" s="115">
        <f t="shared" si="1"/>
        <v>3.490748704107096E-2</v>
      </c>
      <c r="V24">
        <f t="shared" si="0"/>
        <v>15</v>
      </c>
      <c r="W24">
        <v>19</v>
      </c>
      <c r="AB24" s="67" t="s">
        <v>40</v>
      </c>
      <c r="AC24">
        <v>22</v>
      </c>
      <c r="AD24">
        <v>20</v>
      </c>
    </row>
    <row r="25" spans="5:30">
      <c r="E25" s="132" t="s">
        <v>38</v>
      </c>
      <c r="F25" s="134">
        <v>6.1351400207011686E-2</v>
      </c>
      <c r="G25" s="91">
        <v>6.8823229899736327E-2</v>
      </c>
      <c r="H25" s="91">
        <v>7.1533160402310544E-2</v>
      </c>
      <c r="I25" s="91">
        <v>9.9998128226839358E-2</v>
      </c>
      <c r="J25" s="91">
        <v>0.11513233837694566</v>
      </c>
      <c r="L25" s="67" t="s">
        <v>37</v>
      </c>
      <c r="M25" s="93">
        <v>3.7315460519797901E-2</v>
      </c>
      <c r="N25" s="111">
        <v>6.2670317442576465E-2</v>
      </c>
      <c r="O25" s="111">
        <v>1.87891360607472E-2</v>
      </c>
      <c r="P25" s="111">
        <v>1.1417650131057498E-2</v>
      </c>
      <c r="Q25" s="93">
        <v>8.0216989650445381E-2</v>
      </c>
      <c r="R25" s="68">
        <f t="shared" si="2"/>
        <v>3.490748704107096E-2</v>
      </c>
      <c r="T25" s="67" t="s">
        <v>38</v>
      </c>
      <c r="U25" s="115">
        <f t="shared" si="1"/>
        <v>2.9322625125167597E-2</v>
      </c>
      <c r="V25">
        <f t="shared" si="0"/>
        <v>17</v>
      </c>
      <c r="W25">
        <v>14</v>
      </c>
      <c r="AB25" s="67" t="s">
        <v>33</v>
      </c>
      <c r="AC25">
        <v>23</v>
      </c>
      <c r="AD25">
        <v>23</v>
      </c>
    </row>
    <row r="26" spans="5:30">
      <c r="E26" s="131" t="s">
        <v>39</v>
      </c>
      <c r="F26" s="135">
        <v>3.1545880383942487E-2</v>
      </c>
      <c r="G26" s="61">
        <v>3.538777225504184E-2</v>
      </c>
      <c r="H26" s="61">
        <v>3.6781173924678605E-2</v>
      </c>
      <c r="I26" s="61">
        <v>5.1417391958749371E-2</v>
      </c>
      <c r="J26" s="61">
        <v>5.9199153768419333E-2</v>
      </c>
      <c r="L26" s="67" t="s">
        <v>38</v>
      </c>
      <c r="M26" s="93">
        <v>1.8379851724008151E-2</v>
      </c>
      <c r="N26" s="111">
        <v>6.8450084273947165E-2</v>
      </c>
      <c r="O26" s="111">
        <v>2.1222453148814161E-2</v>
      </c>
      <c r="P26" s="111">
        <v>9.8959861995876232E-3</v>
      </c>
      <c r="Q26" s="93">
        <v>6.2319287492523461E-2</v>
      </c>
      <c r="R26" s="68">
        <f t="shared" si="2"/>
        <v>2.9322625125167597E-2</v>
      </c>
      <c r="T26" s="67" t="s">
        <v>39</v>
      </c>
      <c r="U26" s="115">
        <f t="shared" si="1"/>
        <v>1.9147859720041273E-2</v>
      </c>
      <c r="V26">
        <f t="shared" si="0"/>
        <v>21</v>
      </c>
      <c r="W26">
        <v>10</v>
      </c>
      <c r="AB26" s="67" t="s">
        <v>41</v>
      </c>
      <c r="AC26">
        <v>24</v>
      </c>
      <c r="AD26">
        <v>12</v>
      </c>
    </row>
    <row r="27" spans="5:30">
      <c r="E27" s="133" t="s">
        <v>40</v>
      </c>
      <c r="F27" s="136">
        <v>3.6545494639533063E-2</v>
      </c>
      <c r="G27" s="137">
        <v>4.0996276709080105E-2</v>
      </c>
      <c r="H27" s="137">
        <v>4.2610514531218925E-2</v>
      </c>
      <c r="I27" s="137">
        <v>5.9566383925164876E-2</v>
      </c>
      <c r="J27" s="137">
        <v>6.8581454388887811E-2</v>
      </c>
      <c r="L27" s="67" t="s">
        <v>39</v>
      </c>
      <c r="M27" s="93">
        <v>1.8379851724008151E-2</v>
      </c>
      <c r="N27" s="111">
        <v>6.6574409390626607E-3</v>
      </c>
      <c r="O27" s="111">
        <v>3.9698714469613747E-2</v>
      </c>
      <c r="P27" s="111">
        <v>9.8959861995876232E-3</v>
      </c>
      <c r="Q27" s="93">
        <v>9.692354987226209E-3</v>
      </c>
      <c r="R27" s="68">
        <f t="shared" si="2"/>
        <v>1.9147859720041273E-2</v>
      </c>
      <c r="T27" s="67" t="s">
        <v>40</v>
      </c>
      <c r="U27" s="115">
        <f>R28</f>
        <v>1.871538901625636E-2</v>
      </c>
      <c r="V27">
        <f t="shared" si="0"/>
        <v>22</v>
      </c>
      <c r="W27">
        <v>20</v>
      </c>
      <c r="AB27" s="67" t="s">
        <v>36</v>
      </c>
      <c r="AC27">
        <v>25</v>
      </c>
      <c r="AD27">
        <v>22</v>
      </c>
    </row>
    <row r="28" spans="5:30">
      <c r="L28" s="67" t="s">
        <v>40</v>
      </c>
      <c r="M28" s="93">
        <v>1.4257922073337271E-2</v>
      </c>
      <c r="N28" s="111">
        <v>5.8351600337749844E-3</v>
      </c>
      <c r="O28" s="111">
        <v>2.2476338054496191E-2</v>
      </c>
      <c r="P28" s="111">
        <v>9.7970047716005454E-3</v>
      </c>
      <c r="Q28" s="93">
        <v>7.6768226532055686E-2</v>
      </c>
      <c r="R28" s="68">
        <f>$M$3*M28+$N$3*N28+$O$3*O28+$P$3*P28+$Q$3*Q28</f>
        <v>1.871538901625636E-2</v>
      </c>
    </row>
  </sheetData>
  <autoFilter ref="AB2:AD2" xr:uid="{282D199D-CEA2-5E45-BF93-F45EF5440387}">
    <sortState xmlns:xlrd2="http://schemas.microsoft.com/office/spreadsheetml/2017/richdata2" ref="AB3:AD27">
      <sortCondition ref="AC2:AC27"/>
    </sortState>
  </autoFilter>
  <mergeCells count="1">
    <mergeCell ref="B11:C11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D28"/>
  <sheetViews>
    <sheetView topLeftCell="M1" workbookViewId="0">
      <selection activeCell="AB3" sqref="AB3:AB27"/>
    </sheetView>
  </sheetViews>
  <sheetFormatPr baseColWidth="10" defaultRowHeight="18"/>
  <cols>
    <col min="2" max="2" width="18.33203125" customWidth="1"/>
    <col min="3" max="3" width="24.1640625" customWidth="1"/>
    <col min="5" max="5" width="14.33203125" customWidth="1"/>
  </cols>
  <sheetData>
    <row r="2" spans="2:30" ht="20">
      <c r="B2" s="58" t="s">
        <v>103</v>
      </c>
      <c r="C2" s="58" t="s">
        <v>10</v>
      </c>
      <c r="E2" s="139"/>
      <c r="F2" s="140" t="s">
        <v>1</v>
      </c>
      <c r="G2" s="141" t="s">
        <v>89</v>
      </c>
      <c r="H2" s="142" t="s">
        <v>60</v>
      </c>
      <c r="I2" s="143" t="s">
        <v>2</v>
      </c>
      <c r="J2" s="144" t="s">
        <v>96</v>
      </c>
      <c r="L2" s="56" t="s">
        <v>104</v>
      </c>
      <c r="M2" s="69" t="s">
        <v>97</v>
      </c>
      <c r="N2" s="69" t="s">
        <v>89</v>
      </c>
      <c r="O2" s="69" t="s">
        <v>15</v>
      </c>
      <c r="P2" s="69" t="s">
        <v>16</v>
      </c>
      <c r="Q2" s="69" t="s">
        <v>98</v>
      </c>
      <c r="R2" s="66" t="s">
        <v>17</v>
      </c>
      <c r="T2" s="56" t="s">
        <v>103</v>
      </c>
      <c r="U2" s="88" t="s">
        <v>17</v>
      </c>
      <c r="V2" s="88" t="s">
        <v>61</v>
      </c>
      <c r="W2" s="88" t="s">
        <v>70</v>
      </c>
      <c r="X2" t="s">
        <v>72</v>
      </c>
      <c r="AB2" s="56" t="s">
        <v>103</v>
      </c>
      <c r="AC2" s="88" t="s">
        <v>61</v>
      </c>
      <c r="AD2" s="88" t="s">
        <v>70</v>
      </c>
    </row>
    <row r="3" spans="2:30">
      <c r="B3" s="59" t="s">
        <v>11</v>
      </c>
      <c r="C3" s="109">
        <v>0.37411541208261218</v>
      </c>
      <c r="E3" s="138" t="s">
        <v>19</v>
      </c>
      <c r="F3" s="134">
        <v>2.4125310407315192E-2</v>
      </c>
      <c r="G3" s="91">
        <v>2.7063470091354073E-2</v>
      </c>
      <c r="H3" s="91">
        <v>2.8129100449198502E-2</v>
      </c>
      <c r="I3" s="91">
        <v>3.9322425820483391E-2</v>
      </c>
      <c r="J3" s="91">
        <v>4.5273675774174363E-2</v>
      </c>
      <c r="L3" s="66" t="s">
        <v>18</v>
      </c>
      <c r="M3" s="92">
        <f>C3</f>
        <v>0.37411541208261218</v>
      </c>
      <c r="N3" s="92">
        <f>C4</f>
        <v>0.15629281358154826</v>
      </c>
      <c r="O3" s="92">
        <f>C5</f>
        <v>0.20177315471107893</v>
      </c>
      <c r="P3" s="92">
        <f>C6</f>
        <v>0.17758292163104972</v>
      </c>
      <c r="Q3" s="92">
        <f>C7</f>
        <v>9.0235697993710881E-2</v>
      </c>
      <c r="R3" s="68"/>
      <c r="T3" s="67" t="s">
        <v>19</v>
      </c>
      <c r="U3" s="115">
        <f>R4</f>
        <v>8.0861885056727381E-2</v>
      </c>
      <c r="V3">
        <f t="shared" ref="V3:V27" si="0">RANK(U3,$U$3:$U$27)</f>
        <v>2</v>
      </c>
      <c r="W3">
        <v>1</v>
      </c>
      <c r="X3">
        <f>CORREL(V3:V27,W3:W27)</f>
        <v>0.75867374679453181</v>
      </c>
      <c r="AB3" s="67" t="s">
        <v>23</v>
      </c>
      <c r="AC3">
        <v>1</v>
      </c>
      <c r="AD3">
        <v>7</v>
      </c>
    </row>
    <row r="4" spans="2:30">
      <c r="B4" s="60" t="s">
        <v>83</v>
      </c>
      <c r="C4" s="110">
        <v>0.15629281358154826</v>
      </c>
      <c r="E4" s="131" t="s">
        <v>20</v>
      </c>
      <c r="F4" s="135">
        <v>4.0148515567877255E-2</v>
      </c>
      <c r="G4" s="61">
        <v>4.5038100316174466E-2</v>
      </c>
      <c r="H4" s="61">
        <v>4.6811485872222981E-2</v>
      </c>
      <c r="I4" s="61">
        <v>6.543903471358764E-2</v>
      </c>
      <c r="J4" s="61">
        <v>7.5342901125256365E-2</v>
      </c>
      <c r="L4" s="67" t="s">
        <v>19</v>
      </c>
      <c r="M4" s="93">
        <v>9.1809377430566705E-2</v>
      </c>
      <c r="N4" s="111">
        <v>0.11169954413147769</v>
      </c>
      <c r="O4" s="111">
        <v>1.3764593045637891E-2</v>
      </c>
      <c r="P4" s="111">
        <v>0.14288915814050737</v>
      </c>
      <c r="Q4" s="93">
        <v>1.0026480031173738E-2</v>
      </c>
      <c r="R4" s="68">
        <f>$M$3*M4+$N$3*N4+$O$3*O4+$P$3*P4+$Q$3*Q4</f>
        <v>8.0861885056727381E-2</v>
      </c>
      <c r="T4" s="67" t="s">
        <v>20</v>
      </c>
      <c r="U4" s="115">
        <f t="shared" ref="U4:U26" si="1">R5</f>
        <v>7.630192249230755E-2</v>
      </c>
      <c r="V4">
        <f t="shared" si="0"/>
        <v>3</v>
      </c>
      <c r="W4">
        <v>3</v>
      </c>
      <c r="AB4" s="67" t="s">
        <v>19</v>
      </c>
      <c r="AC4">
        <v>2</v>
      </c>
      <c r="AD4">
        <v>1</v>
      </c>
    </row>
    <row r="5" spans="2:30">
      <c r="B5" s="59" t="s">
        <v>77</v>
      </c>
      <c r="C5" s="109">
        <v>0.20177315471107893</v>
      </c>
      <c r="E5" s="132" t="s">
        <v>43</v>
      </c>
      <c r="F5" s="134">
        <v>3.5830981755908077E-2</v>
      </c>
      <c r="G5" s="91">
        <v>4.0194745133759577E-2</v>
      </c>
      <c r="H5" s="91">
        <v>4.1777422465815298E-2</v>
      </c>
      <c r="I5" s="91">
        <v>5.840178212772628E-2</v>
      </c>
      <c r="J5" s="91">
        <v>6.7240596008889542E-2</v>
      </c>
      <c r="L5" s="67" t="s">
        <v>20</v>
      </c>
      <c r="M5" s="93">
        <v>7.8842165007177542E-2</v>
      </c>
      <c r="N5" s="111">
        <v>4.3497867646406702E-2</v>
      </c>
      <c r="O5" s="111">
        <v>0.12842496518022839</v>
      </c>
      <c r="P5" s="111">
        <v>7.427511839907118E-2</v>
      </c>
      <c r="Q5" s="93">
        <v>1.0026480031173738E-2</v>
      </c>
      <c r="R5" s="68">
        <f t="shared" ref="R5:R27" si="2">$M$3*M5+$N$3*N5+$O$3*O5+$P$3*P5+$Q$3*Q5</f>
        <v>7.630192249230755E-2</v>
      </c>
      <c r="T5" s="67" t="s">
        <v>43</v>
      </c>
      <c r="U5" s="115">
        <f t="shared" si="1"/>
        <v>6.1039406165249721E-2</v>
      </c>
      <c r="V5">
        <f t="shared" si="0"/>
        <v>5</v>
      </c>
      <c r="W5">
        <v>2</v>
      </c>
      <c r="AB5" s="67" t="s">
        <v>20</v>
      </c>
      <c r="AC5">
        <v>3</v>
      </c>
      <c r="AD5">
        <v>3</v>
      </c>
    </row>
    <row r="6" spans="2:30">
      <c r="B6" s="60" t="s">
        <v>78</v>
      </c>
      <c r="C6" s="110">
        <v>0.17758292163104972</v>
      </c>
      <c r="E6" s="131" t="s">
        <v>21</v>
      </c>
      <c r="F6" s="135">
        <v>4.7118580415112882E-2</v>
      </c>
      <c r="G6" s="61">
        <v>5.2857031486103073E-2</v>
      </c>
      <c r="H6" s="61">
        <v>5.4938289254859225E-2</v>
      </c>
      <c r="I6" s="61">
        <v>7.6799711666215631E-2</v>
      </c>
      <c r="J6" s="61">
        <v>8.8422958985280117E-2</v>
      </c>
      <c r="L6" s="67" t="s">
        <v>43</v>
      </c>
      <c r="M6" s="93">
        <v>4.7008474354287628E-2</v>
      </c>
      <c r="N6" s="111">
        <v>6.3282743408390255E-2</v>
      </c>
      <c r="O6" s="111">
        <v>4.8469566780987197E-2</v>
      </c>
      <c r="P6" s="111">
        <v>0.10916945199757754</v>
      </c>
      <c r="Q6" s="93">
        <v>4.8713379013268283E-2</v>
      </c>
      <c r="R6" s="68">
        <f t="shared" si="2"/>
        <v>6.1039406165249721E-2</v>
      </c>
      <c r="T6" s="67" t="s">
        <v>21</v>
      </c>
      <c r="U6" s="115">
        <f t="shared" si="1"/>
        <v>6.0440599074841894E-2</v>
      </c>
      <c r="V6">
        <f t="shared" si="0"/>
        <v>6</v>
      </c>
      <c r="W6">
        <v>4</v>
      </c>
      <c r="AB6" s="67" t="s">
        <v>42</v>
      </c>
      <c r="AC6">
        <v>4</v>
      </c>
      <c r="AD6">
        <v>6</v>
      </c>
    </row>
    <row r="7" spans="2:30">
      <c r="B7" s="59" t="s">
        <v>84</v>
      </c>
      <c r="C7" s="109">
        <v>9.0235697993710881E-2</v>
      </c>
      <c r="E7" s="132" t="s">
        <v>22</v>
      </c>
      <c r="F7" s="134">
        <v>4.9845236814041453E-2</v>
      </c>
      <c r="G7" s="91">
        <v>5.5915760375221425E-2</v>
      </c>
      <c r="H7" s="91">
        <v>5.8117456297313332E-2</v>
      </c>
      <c r="I7" s="91">
        <v>8.124395475260944E-2</v>
      </c>
      <c r="J7" s="91">
        <v>9.3539815749752633E-2</v>
      </c>
      <c r="L7" s="67" t="s">
        <v>21</v>
      </c>
      <c r="M7" s="93">
        <v>0.11089939183454346</v>
      </c>
      <c r="N7" s="111">
        <v>3.6854822830088382E-2</v>
      </c>
      <c r="O7" s="111">
        <v>2.8894601827758638E-2</v>
      </c>
      <c r="P7" s="111">
        <v>3.6460044202548829E-2</v>
      </c>
      <c r="Q7" s="93">
        <v>9.823687601498661E-3</v>
      </c>
      <c r="R7" s="68">
        <f t="shared" si="2"/>
        <v>6.0440599074841894E-2</v>
      </c>
      <c r="T7" s="67" t="s">
        <v>22</v>
      </c>
      <c r="U7" s="115">
        <f t="shared" si="1"/>
        <v>4.239353563078533E-2</v>
      </c>
      <c r="V7">
        <f t="shared" si="0"/>
        <v>9</v>
      </c>
      <c r="W7">
        <v>8</v>
      </c>
      <c r="AB7" s="67" t="s">
        <v>43</v>
      </c>
      <c r="AC7">
        <v>5</v>
      </c>
      <c r="AD7">
        <v>2</v>
      </c>
    </row>
    <row r="8" spans="2:30">
      <c r="E8" s="131" t="s">
        <v>42</v>
      </c>
      <c r="F8" s="135">
        <v>4.7118580415112882E-2</v>
      </c>
      <c r="G8" s="61">
        <v>5.2857031486103073E-2</v>
      </c>
      <c r="H8" s="61">
        <v>5.4938289254859225E-2</v>
      </c>
      <c r="I8" s="61">
        <v>7.6799711666215631E-2</v>
      </c>
      <c r="J8" s="61">
        <v>8.8422958985280117E-2</v>
      </c>
      <c r="L8" s="67" t="s">
        <v>75</v>
      </c>
      <c r="M8" s="93">
        <v>8.0843494675774553E-3</v>
      </c>
      <c r="N8" s="111">
        <v>9.4640660224817291E-2</v>
      </c>
      <c r="O8" s="111">
        <v>7.7545637087809302E-2</v>
      </c>
      <c r="P8" s="111">
        <v>1.096405632819443E-2</v>
      </c>
      <c r="Q8" s="93">
        <v>7.7394468074725539E-2</v>
      </c>
      <c r="R8" s="68">
        <f t="shared" si="2"/>
        <v>4.239353563078533E-2</v>
      </c>
      <c r="T8" s="67" t="s">
        <v>42</v>
      </c>
      <c r="U8" s="115">
        <f t="shared" si="1"/>
        <v>7.5285605626393318E-2</v>
      </c>
      <c r="V8">
        <f t="shared" si="0"/>
        <v>4</v>
      </c>
      <c r="W8">
        <v>6</v>
      </c>
      <c r="AB8" s="67" t="s">
        <v>21</v>
      </c>
      <c r="AC8">
        <v>6</v>
      </c>
      <c r="AD8">
        <v>4</v>
      </c>
    </row>
    <row r="9" spans="2:30">
      <c r="E9" s="132" t="s">
        <v>23</v>
      </c>
      <c r="F9" s="134">
        <v>5.228391092017854E-2</v>
      </c>
      <c r="G9" s="91">
        <v>5.8651434346653049E-2</v>
      </c>
      <c r="H9" s="91">
        <v>6.0960848060413284E-2</v>
      </c>
      <c r="I9" s="91">
        <v>8.5218808548058744E-2</v>
      </c>
      <c r="J9" s="91">
        <v>9.8116243531865127E-2</v>
      </c>
      <c r="L9" s="67" t="s">
        <v>42</v>
      </c>
      <c r="M9" s="93">
        <v>0.11089939139094586</v>
      </c>
      <c r="N9" s="111">
        <v>1.4431041622553899E-2</v>
      </c>
      <c r="O9" s="111">
        <v>1.8728358739238032E-2</v>
      </c>
      <c r="P9" s="111">
        <v>0.12455342187084452</v>
      </c>
      <c r="Q9" s="93">
        <v>6.2542048917320417E-2</v>
      </c>
      <c r="R9" s="68">
        <f t="shared" si="2"/>
        <v>7.5285605626393318E-2</v>
      </c>
      <c r="T9" s="67" t="s">
        <v>23</v>
      </c>
      <c r="U9" s="115">
        <f t="shared" si="1"/>
        <v>8.4914894944664102E-2</v>
      </c>
      <c r="V9">
        <f t="shared" si="0"/>
        <v>1</v>
      </c>
      <c r="W9">
        <v>7</v>
      </c>
      <c r="AB9" s="67" t="s">
        <v>28</v>
      </c>
      <c r="AC9">
        <v>7</v>
      </c>
      <c r="AD9">
        <v>9</v>
      </c>
    </row>
    <row r="10" spans="2:30">
      <c r="E10" s="131" t="s">
        <v>24</v>
      </c>
      <c r="F10" s="135">
        <v>6.4153604143667095E-2</v>
      </c>
      <c r="G10" s="61">
        <v>7.1966707067456129E-2</v>
      </c>
      <c r="H10" s="61">
        <v>7.4800412706323136E-2</v>
      </c>
      <c r="I10" s="61">
        <v>0.10456550806869987</v>
      </c>
      <c r="J10" s="61">
        <v>0.12039096802105519</v>
      </c>
      <c r="L10" s="67" t="s">
        <v>23</v>
      </c>
      <c r="M10" s="93">
        <v>0.11089939139094586</v>
      </c>
      <c r="N10" s="111">
        <v>9.2441473857589093E-2</v>
      </c>
      <c r="O10" s="111">
        <v>5.4181339615682868E-2</v>
      </c>
      <c r="P10" s="111">
        <v>6.3981114729682403E-2</v>
      </c>
      <c r="Q10" s="93">
        <v>7.4067053714490017E-2</v>
      </c>
      <c r="R10" s="68">
        <f t="shared" si="2"/>
        <v>8.4914894944664102E-2</v>
      </c>
      <c r="T10" s="67" t="s">
        <v>24</v>
      </c>
      <c r="U10" s="115">
        <f t="shared" si="1"/>
        <v>4.2493243334206565E-2</v>
      </c>
      <c r="V10">
        <f t="shared" si="0"/>
        <v>8</v>
      </c>
      <c r="W10">
        <v>5</v>
      </c>
      <c r="AB10" s="67" t="s">
        <v>24</v>
      </c>
      <c r="AC10">
        <v>8</v>
      </c>
      <c r="AD10">
        <v>5</v>
      </c>
    </row>
    <row r="11" spans="2:30" ht="56" customHeight="1">
      <c r="B11" s="221" t="s">
        <v>105</v>
      </c>
      <c r="C11" s="222"/>
      <c r="E11" s="132" t="s">
        <v>25</v>
      </c>
      <c r="F11" s="134">
        <v>8.3259764438258638E-3</v>
      </c>
      <c r="G11" s="91">
        <v>9.3399757625699225E-3</v>
      </c>
      <c r="H11" s="91">
        <v>9.7077394558630955E-3</v>
      </c>
      <c r="I11" s="91">
        <v>1.3570709995762886E-2</v>
      </c>
      <c r="J11" s="91">
        <v>1.5624568208949915E-2</v>
      </c>
      <c r="L11" s="67" t="s">
        <v>24</v>
      </c>
      <c r="M11" s="93">
        <v>1.6893581777343219E-2</v>
      </c>
      <c r="N11" s="111">
        <v>7.7540296915725934E-2</v>
      </c>
      <c r="O11" s="111">
        <v>2.9779270143978447E-2</v>
      </c>
      <c r="P11" s="111">
        <v>6.3981114729682403E-2</v>
      </c>
      <c r="Q11" s="93">
        <v>7.4067053714490017E-2</v>
      </c>
      <c r="R11" s="68">
        <f t="shared" si="2"/>
        <v>4.2493243334206565E-2</v>
      </c>
      <c r="T11" s="67" t="s">
        <v>25</v>
      </c>
      <c r="U11" s="115">
        <f t="shared" si="1"/>
        <v>4.036065481454873E-2</v>
      </c>
      <c r="V11">
        <f t="shared" si="0"/>
        <v>11</v>
      </c>
      <c r="W11">
        <v>15</v>
      </c>
      <c r="AB11" s="67" t="s">
        <v>22</v>
      </c>
      <c r="AC11">
        <v>9</v>
      </c>
      <c r="AD11">
        <v>8</v>
      </c>
    </row>
    <row r="12" spans="2:30" ht="26">
      <c r="B12" s="203" t="s">
        <v>11</v>
      </c>
      <c r="C12" s="204">
        <v>0.37411541208261218</v>
      </c>
      <c r="E12" s="131" t="s">
        <v>26</v>
      </c>
      <c r="F12" s="135">
        <v>3.7313106600005974E-2</v>
      </c>
      <c r="G12" s="61">
        <v>4.1857374161642834E-2</v>
      </c>
      <c r="H12" s="61">
        <v>4.3505517893977788E-2</v>
      </c>
      <c r="I12" s="61">
        <v>6.0817533189775348E-2</v>
      </c>
      <c r="J12" s="61">
        <v>7.0021958756793942E-2</v>
      </c>
      <c r="L12" s="67" t="s">
        <v>25</v>
      </c>
      <c r="M12" s="93">
        <v>3.5096754417812563E-2</v>
      </c>
      <c r="N12" s="111">
        <v>1.6199908092338698E-2</v>
      </c>
      <c r="O12" s="111">
        <v>4.217386137015789E-2</v>
      </c>
      <c r="P12" s="111">
        <v>3.1832501039686233E-2</v>
      </c>
      <c r="Q12" s="93">
        <v>0.11676118763475836</v>
      </c>
      <c r="R12" s="68">
        <f t="shared" si="2"/>
        <v>4.036065481454873E-2</v>
      </c>
      <c r="T12" s="67" t="s">
        <v>26</v>
      </c>
      <c r="U12" s="115">
        <f t="shared" si="1"/>
        <v>4.1702866636060411E-2</v>
      </c>
      <c r="V12">
        <f t="shared" si="0"/>
        <v>10</v>
      </c>
      <c r="W12">
        <v>16</v>
      </c>
      <c r="AB12" s="67" t="s">
        <v>26</v>
      </c>
      <c r="AC12">
        <v>10</v>
      </c>
      <c r="AD12">
        <v>16</v>
      </c>
    </row>
    <row r="13" spans="2:30" ht="26">
      <c r="B13" s="205" t="s">
        <v>83</v>
      </c>
      <c r="C13" s="206">
        <v>0.15629281358154826</v>
      </c>
      <c r="E13" s="132" t="s">
        <v>27</v>
      </c>
      <c r="F13" s="134">
        <v>5.2228225037336859E-2</v>
      </c>
      <c r="G13" s="91">
        <v>5.8588966622949087E-2</v>
      </c>
      <c r="H13" s="91">
        <v>6.0895920655724592E-2</v>
      </c>
      <c r="I13" s="91">
        <v>8.5128044783351856E-2</v>
      </c>
      <c r="J13" s="91">
        <v>9.8011743131148688E-2</v>
      </c>
      <c r="L13" s="67" t="s">
        <v>26</v>
      </c>
      <c r="M13" s="93">
        <v>7.9341880420074784E-2</v>
      </c>
      <c r="N13" s="111">
        <v>9.1749566410251338E-3</v>
      </c>
      <c r="O13" s="111">
        <v>2.0113486021473889E-2</v>
      </c>
      <c r="P13" s="111">
        <v>3.1832501039686233E-2</v>
      </c>
      <c r="Q13" s="93">
        <v>9.6923558479077611E-3</v>
      </c>
      <c r="R13" s="68">
        <f t="shared" si="2"/>
        <v>4.1702866636060411E-2</v>
      </c>
      <c r="T13" s="67" t="s">
        <v>27</v>
      </c>
      <c r="U13" s="115">
        <f t="shared" si="1"/>
        <v>3.781631163809214E-2</v>
      </c>
      <c r="V13">
        <f t="shared" si="0"/>
        <v>13</v>
      </c>
      <c r="W13">
        <v>11</v>
      </c>
      <c r="AB13" s="67" t="s">
        <v>25</v>
      </c>
      <c r="AC13">
        <v>11</v>
      </c>
      <c r="AD13">
        <v>15</v>
      </c>
    </row>
    <row r="14" spans="2:30" ht="26">
      <c r="B14" s="205" t="s">
        <v>77</v>
      </c>
      <c r="C14" s="206">
        <v>0.20177315471107893</v>
      </c>
      <c r="E14" s="131" t="s">
        <v>28</v>
      </c>
      <c r="F14" s="135">
        <v>4.9845236814041453E-2</v>
      </c>
      <c r="G14" s="61">
        <v>5.5915760375221425E-2</v>
      </c>
      <c r="H14" s="61">
        <v>5.8117456297313332E-2</v>
      </c>
      <c r="I14" s="61">
        <v>8.124395475260944E-2</v>
      </c>
      <c r="J14" s="61">
        <v>9.3539815749752633E-2</v>
      </c>
      <c r="L14" s="67" t="s">
        <v>27</v>
      </c>
      <c r="M14" s="93">
        <v>7.841611907392583E-3</v>
      </c>
      <c r="N14" s="111">
        <v>0.11211743938622291</v>
      </c>
      <c r="O14" s="111">
        <v>4.4978209844670242E-2</v>
      </c>
      <c r="P14" s="111">
        <v>1.0631367221383057E-2</v>
      </c>
      <c r="Q14" s="93">
        <v>7.0882691786332302E-2</v>
      </c>
      <c r="R14" s="68">
        <f t="shared" si="2"/>
        <v>3.781631163809214E-2</v>
      </c>
      <c r="T14" s="67" t="s">
        <v>28</v>
      </c>
      <c r="U14" s="115">
        <f t="shared" si="1"/>
        <v>4.2654014908654656E-2</v>
      </c>
      <c r="V14">
        <f t="shared" si="0"/>
        <v>7</v>
      </c>
      <c r="W14">
        <v>9</v>
      </c>
      <c r="AB14" s="67" t="s">
        <v>35</v>
      </c>
      <c r="AC14">
        <v>12</v>
      </c>
      <c r="AD14">
        <v>21</v>
      </c>
    </row>
    <row r="15" spans="2:30" ht="26">
      <c r="B15" s="205" t="s">
        <v>78</v>
      </c>
      <c r="C15" s="206">
        <v>0.17758292163104972</v>
      </c>
      <c r="E15" s="132" t="s">
        <v>29</v>
      </c>
      <c r="F15" s="134">
        <v>6.0800058895542027E-2</v>
      </c>
      <c r="G15" s="91">
        <v>6.8204742143882918E-2</v>
      </c>
      <c r="H15" s="91">
        <v>7.0890319548854816E-2</v>
      </c>
      <c r="I15" s="91">
        <v>9.9099483713836117E-2</v>
      </c>
      <c r="J15" s="91">
        <v>0.11409768856913149</v>
      </c>
      <c r="L15" s="67" t="s">
        <v>28</v>
      </c>
      <c r="M15" s="93">
        <v>4.1456774193814126E-2</v>
      </c>
      <c r="N15" s="111">
        <v>4.6653676129160909E-2</v>
      </c>
      <c r="O15" s="111">
        <v>8.4108644444756228E-2</v>
      </c>
      <c r="P15" s="111">
        <v>1.1303448747707794E-2</v>
      </c>
      <c r="Q15" s="93">
        <v>9.6923554602133411E-3</v>
      </c>
      <c r="R15" s="68">
        <f t="shared" si="2"/>
        <v>4.2654014908654656E-2</v>
      </c>
      <c r="T15" s="67" t="s">
        <v>29</v>
      </c>
      <c r="U15" s="115">
        <f t="shared" si="1"/>
        <v>3.0529495271529785E-2</v>
      </c>
      <c r="V15">
        <f t="shared" si="0"/>
        <v>16</v>
      </c>
      <c r="W15">
        <v>13</v>
      </c>
      <c r="AB15" s="67" t="s">
        <v>27</v>
      </c>
      <c r="AC15">
        <v>13</v>
      </c>
      <c r="AD15">
        <v>11</v>
      </c>
    </row>
    <row r="16" spans="2:30" ht="26">
      <c r="B16" s="207" t="s">
        <v>84</v>
      </c>
      <c r="C16" s="208">
        <v>9.0235697993710881E-2</v>
      </c>
      <c r="E16" s="131" t="s">
        <v>30</v>
      </c>
      <c r="F16" s="135">
        <v>3.5606906225581818E-2</v>
      </c>
      <c r="G16" s="61">
        <v>3.9943380019246889E-2</v>
      </c>
      <c r="H16" s="61">
        <v>4.1516159792119561E-2</v>
      </c>
      <c r="I16" s="61">
        <v>5.8036556011639998E-2</v>
      </c>
      <c r="J16" s="61">
        <v>6.682009477024678E-2</v>
      </c>
      <c r="L16" s="67" t="s">
        <v>29</v>
      </c>
      <c r="M16" s="93">
        <v>7.841611907392583E-3</v>
      </c>
      <c r="N16" s="111">
        <v>4.2728354626681793E-2</v>
      </c>
      <c r="O16" s="111">
        <v>8.9978009962845093E-2</v>
      </c>
      <c r="P16" s="111">
        <v>1.0631367221383057E-2</v>
      </c>
      <c r="Q16" s="93">
        <v>9.6923554602133411E-3</v>
      </c>
      <c r="R16" s="68">
        <f t="shared" si="2"/>
        <v>3.0529495271529785E-2</v>
      </c>
      <c r="T16" s="67" t="s">
        <v>30</v>
      </c>
      <c r="U16" s="115">
        <f t="shared" si="1"/>
        <v>2.5283003048134283E-2</v>
      </c>
      <c r="V16">
        <f t="shared" si="0"/>
        <v>19</v>
      </c>
      <c r="W16">
        <v>24</v>
      </c>
      <c r="AB16" s="67" t="s">
        <v>37</v>
      </c>
      <c r="AC16">
        <v>14</v>
      </c>
      <c r="AD16">
        <v>19</v>
      </c>
    </row>
    <row r="17" spans="5:30">
      <c r="E17" s="132" t="s">
        <v>41</v>
      </c>
      <c r="F17" s="134">
        <v>3.1545880383942487E-2</v>
      </c>
      <c r="G17" s="91">
        <v>3.538777225504184E-2</v>
      </c>
      <c r="H17" s="91">
        <v>3.6781173924678605E-2</v>
      </c>
      <c r="I17" s="91">
        <v>5.1417391958749371E-2</v>
      </c>
      <c r="J17" s="91">
        <v>5.9199153768419333E-2</v>
      </c>
      <c r="L17" s="67" t="s">
        <v>30</v>
      </c>
      <c r="M17" s="93">
        <v>4.1456774193814126E-2</v>
      </c>
      <c r="N17" s="111">
        <v>6.1589035278101492E-3</v>
      </c>
      <c r="O17" s="111">
        <v>1.2437942736633902E-2</v>
      </c>
      <c r="P17" s="111">
        <v>3.0557854730498185E-2</v>
      </c>
      <c r="Q17" s="93">
        <v>9.6923554602133411E-3</v>
      </c>
      <c r="R17" s="68">
        <f t="shared" si="2"/>
        <v>2.5283003048134283E-2</v>
      </c>
      <c r="T17" s="67" t="s">
        <v>41</v>
      </c>
      <c r="U17" s="115">
        <f t="shared" si="1"/>
        <v>1.3602440252730347E-2</v>
      </c>
      <c r="V17">
        <f t="shared" si="0"/>
        <v>24</v>
      </c>
      <c r="W17">
        <v>12</v>
      </c>
      <c r="AB17" s="67" t="s">
        <v>32</v>
      </c>
      <c r="AC17">
        <v>15</v>
      </c>
      <c r="AD17">
        <v>17</v>
      </c>
    </row>
    <row r="18" spans="5:30">
      <c r="E18" s="131" t="s">
        <v>31</v>
      </c>
      <c r="F18" s="135">
        <v>2.4125310407315192E-2</v>
      </c>
      <c r="G18" s="61">
        <v>2.7063470091354073E-2</v>
      </c>
      <c r="H18" s="61">
        <v>2.8129100449198502E-2</v>
      </c>
      <c r="I18" s="61">
        <v>3.9322425820483391E-2</v>
      </c>
      <c r="J18" s="61">
        <v>4.5273675774174363E-2</v>
      </c>
      <c r="L18" s="67" t="s">
        <v>41</v>
      </c>
      <c r="M18" s="93">
        <v>1.621712401947234E-2</v>
      </c>
      <c r="N18" s="111">
        <v>6.5684394593314198E-3</v>
      </c>
      <c r="O18" s="111">
        <v>1.2437942736633902E-2</v>
      </c>
      <c r="P18" s="111">
        <v>1.0416340533762969E-2</v>
      </c>
      <c r="Q18" s="93">
        <v>2.3819366974094088E-2</v>
      </c>
      <c r="R18" s="68">
        <f t="shared" si="2"/>
        <v>1.3602440252730347E-2</v>
      </c>
      <c r="T18" s="67" t="s">
        <v>31</v>
      </c>
      <c r="U18" s="115">
        <f t="shared" si="1"/>
        <v>2.5836041444731266E-2</v>
      </c>
      <c r="V18">
        <f t="shared" si="0"/>
        <v>18</v>
      </c>
      <c r="W18">
        <v>24</v>
      </c>
      <c r="AB18" s="67" t="s">
        <v>29</v>
      </c>
      <c r="AC18">
        <v>16</v>
      </c>
      <c r="AD18">
        <v>13</v>
      </c>
    </row>
    <row r="19" spans="5:30">
      <c r="E19" s="132" t="s">
        <v>32</v>
      </c>
      <c r="F19" s="134">
        <v>6.3331036266409471E-2</v>
      </c>
      <c r="G19" s="91">
        <v>7.104396075794045E-2</v>
      </c>
      <c r="H19" s="91">
        <v>7.3841333048693197E-2</v>
      </c>
      <c r="I19" s="91">
        <v>0.10322478482868021</v>
      </c>
      <c r="J19" s="91">
        <v>0.11884733311031345</v>
      </c>
      <c r="L19" s="67" t="s">
        <v>31</v>
      </c>
      <c r="M19" s="93">
        <v>7.8416119042559376E-3</v>
      </c>
      <c r="N19" s="111">
        <v>1.0122362652093157E-2</v>
      </c>
      <c r="O19" s="111">
        <v>8.5844916645266028E-2</v>
      </c>
      <c r="P19" s="111">
        <v>1.0416340533762969E-2</v>
      </c>
      <c r="Q19" s="93">
        <v>2.3819366974094088E-2</v>
      </c>
      <c r="R19" s="68">
        <f t="shared" si="2"/>
        <v>2.5836041444731266E-2</v>
      </c>
      <c r="T19" s="67" t="s">
        <v>32</v>
      </c>
      <c r="U19" s="115">
        <f t="shared" si="1"/>
        <v>3.3590931706551815E-2</v>
      </c>
      <c r="V19">
        <f t="shared" si="0"/>
        <v>15</v>
      </c>
      <c r="W19">
        <v>17</v>
      </c>
      <c r="AB19" s="67" t="s">
        <v>38</v>
      </c>
      <c r="AC19">
        <v>17</v>
      </c>
      <c r="AD19">
        <v>14</v>
      </c>
    </row>
    <row r="20" spans="5:30">
      <c r="E20" s="131" t="s">
        <v>33</v>
      </c>
      <c r="F20" s="135">
        <v>8.3259764438258638E-3</v>
      </c>
      <c r="G20" s="61">
        <v>9.3399757625699225E-3</v>
      </c>
      <c r="H20" s="61">
        <v>9.7077394558630955E-3</v>
      </c>
      <c r="I20" s="61">
        <v>1.3570709995762886E-2</v>
      </c>
      <c r="J20" s="61">
        <v>1.5624568208949915E-2</v>
      </c>
      <c r="L20" s="67" t="s">
        <v>32</v>
      </c>
      <c r="M20" s="93">
        <v>1.6217124012985491E-2</v>
      </c>
      <c r="N20" s="111">
        <v>4.2742366315184264E-2</v>
      </c>
      <c r="O20" s="111">
        <v>2.065547556231041E-2</v>
      </c>
      <c r="P20" s="111">
        <v>8.8979356304395893E-2</v>
      </c>
      <c r="Q20" s="93">
        <v>9.6923554524594568E-3</v>
      </c>
      <c r="R20" s="68">
        <f t="shared" si="2"/>
        <v>3.3590931706551815E-2</v>
      </c>
      <c r="T20" s="67" t="s">
        <v>33</v>
      </c>
      <c r="U20" s="115">
        <f t="shared" si="1"/>
        <v>1.3806639578654807E-2</v>
      </c>
      <c r="V20">
        <f t="shared" si="0"/>
        <v>23</v>
      </c>
      <c r="W20">
        <v>23</v>
      </c>
      <c r="AB20" s="67" t="s">
        <v>31</v>
      </c>
      <c r="AC20">
        <v>18</v>
      </c>
      <c r="AD20">
        <v>24</v>
      </c>
    </row>
    <row r="21" spans="5:30">
      <c r="E21" s="132" t="s">
        <v>34</v>
      </c>
      <c r="F21" s="134">
        <v>2.4125310407315192E-2</v>
      </c>
      <c r="G21" s="91">
        <v>2.7063470091354073E-2</v>
      </c>
      <c r="H21" s="91">
        <v>2.8129100449198502E-2</v>
      </c>
      <c r="I21" s="91">
        <v>3.9322425820483391E-2</v>
      </c>
      <c r="J21" s="91">
        <v>4.5273675774174363E-2</v>
      </c>
      <c r="L21" s="67" t="s">
        <v>33</v>
      </c>
      <c r="M21" s="93">
        <v>1.6217124012985491E-2</v>
      </c>
      <c r="N21" s="111">
        <v>4.7792532479292915E-3</v>
      </c>
      <c r="O21" s="111">
        <v>5.0259586738279289E-3</v>
      </c>
      <c r="P21" s="111">
        <v>2.8740942909401334E-2</v>
      </c>
      <c r="Q21" s="93">
        <v>9.6923554524594568E-3</v>
      </c>
      <c r="R21" s="68">
        <f t="shared" si="2"/>
        <v>1.3806639578654807E-2</v>
      </c>
      <c r="T21" s="67" t="s">
        <v>34</v>
      </c>
      <c r="U21" s="115">
        <f t="shared" si="1"/>
        <v>2.1020219891420194E-2</v>
      </c>
      <c r="V21">
        <f t="shared" si="0"/>
        <v>20</v>
      </c>
      <c r="W21">
        <v>17</v>
      </c>
      <c r="AB21" s="67" t="s">
        <v>30</v>
      </c>
      <c r="AC21">
        <v>19</v>
      </c>
      <c r="AD21">
        <v>24</v>
      </c>
    </row>
    <row r="22" spans="5:30">
      <c r="E22" s="131" t="s">
        <v>35</v>
      </c>
      <c r="F22" s="135">
        <v>4.624597854692411E-2</v>
      </c>
      <c r="G22" s="61">
        <v>5.1878157674215213E-2</v>
      </c>
      <c r="H22" s="61">
        <v>5.3920872061545201E-2</v>
      </c>
      <c r="I22" s="61">
        <v>7.537743681655136E-2</v>
      </c>
      <c r="J22" s="61">
        <v>8.6785430041887199E-2</v>
      </c>
      <c r="L22" s="67" t="s">
        <v>34</v>
      </c>
      <c r="M22" s="93">
        <v>7.8416118979826484E-3</v>
      </c>
      <c r="N22" s="111">
        <v>6.7926444079112564E-3</v>
      </c>
      <c r="O22" s="111">
        <v>5.4746695429934836E-2</v>
      </c>
      <c r="P22" s="111">
        <v>2.8740942909401334E-2</v>
      </c>
      <c r="Q22" s="93">
        <v>9.6923554524594568E-3</v>
      </c>
      <c r="R22" s="68">
        <f t="shared" si="2"/>
        <v>2.1020219891420194E-2</v>
      </c>
      <c r="T22" s="67" t="s">
        <v>35</v>
      </c>
      <c r="U22" s="115">
        <f>R23</f>
        <v>3.8193709986904287E-2</v>
      </c>
      <c r="V22">
        <f t="shared" si="0"/>
        <v>12</v>
      </c>
      <c r="W22">
        <v>21</v>
      </c>
      <c r="AB22" s="67" t="s">
        <v>34</v>
      </c>
      <c r="AC22">
        <v>20</v>
      </c>
      <c r="AD22">
        <v>17</v>
      </c>
    </row>
    <row r="23" spans="5:30">
      <c r="E23" s="132" t="s">
        <v>36</v>
      </c>
      <c r="F23" s="134">
        <v>3.5695961604404185E-2</v>
      </c>
      <c r="G23" s="91">
        <v>4.0043281224269422E-2</v>
      </c>
      <c r="H23" s="91">
        <v>4.1619994630061219E-2</v>
      </c>
      <c r="I23" s="91">
        <v>5.8181709523389046E-2</v>
      </c>
      <c r="J23" s="91">
        <v>6.6987216530699972E-2</v>
      </c>
      <c r="L23" s="67" t="s">
        <v>35</v>
      </c>
      <c r="M23" s="93">
        <v>5.1119176833160397E-2</v>
      </c>
      <c r="N23" s="111">
        <v>1.1167597779989323E-2</v>
      </c>
      <c r="O23" s="111">
        <v>1.9633225806755791E-2</v>
      </c>
      <c r="P23" s="111">
        <v>2.8740942909401334E-2</v>
      </c>
      <c r="Q23" s="93">
        <v>9.152103287071367E-2</v>
      </c>
      <c r="R23" s="68">
        <f t="shared" si="2"/>
        <v>3.8193709986904287E-2</v>
      </c>
      <c r="T23" s="67" t="s">
        <v>36</v>
      </c>
      <c r="U23" s="115">
        <f t="shared" si="1"/>
        <v>7.8158402205983548E-3</v>
      </c>
      <c r="V23">
        <f t="shared" si="0"/>
        <v>25</v>
      </c>
      <c r="W23">
        <v>22</v>
      </c>
      <c r="AB23" s="67" t="s">
        <v>40</v>
      </c>
      <c r="AC23">
        <v>21</v>
      </c>
      <c r="AD23">
        <v>20</v>
      </c>
    </row>
    <row r="24" spans="5:30">
      <c r="E24" s="131" t="s">
        <v>37</v>
      </c>
      <c r="F24" s="135">
        <v>3.2417540253828758E-2</v>
      </c>
      <c r="G24" s="61">
        <v>3.6365589345069733E-2</v>
      </c>
      <c r="H24" s="61">
        <v>3.7797492787466441E-2</v>
      </c>
      <c r="I24" s="61">
        <v>5.2838131422640461E-2</v>
      </c>
      <c r="J24" s="61">
        <v>6.083491495318006E-2</v>
      </c>
      <c r="L24" s="67" t="s">
        <v>36</v>
      </c>
      <c r="M24" s="93">
        <v>7.8416115843180229E-3</v>
      </c>
      <c r="N24" s="111">
        <v>6.7926444079112564E-3</v>
      </c>
      <c r="O24" s="111">
        <v>5.8906566097417035E-3</v>
      </c>
      <c r="P24" s="111">
        <v>9.8959861995876232E-3</v>
      </c>
      <c r="Q24" s="93">
        <v>9.6923554136900333E-3</v>
      </c>
      <c r="R24" s="68">
        <f t="shared" si="2"/>
        <v>7.8158402205983548E-3</v>
      </c>
      <c r="T24" s="67" t="s">
        <v>37</v>
      </c>
      <c r="U24" s="115">
        <f t="shared" si="1"/>
        <v>3.6812368108334902E-2</v>
      </c>
      <c r="V24">
        <f t="shared" si="0"/>
        <v>14</v>
      </c>
      <c r="W24">
        <v>19</v>
      </c>
      <c r="AB24" s="67" t="s">
        <v>39</v>
      </c>
      <c r="AC24">
        <v>22</v>
      </c>
      <c r="AD24">
        <v>10</v>
      </c>
    </row>
    <row r="25" spans="5:30">
      <c r="E25" s="132" t="s">
        <v>38</v>
      </c>
      <c r="F25" s="134">
        <v>6.1351400207011686E-2</v>
      </c>
      <c r="G25" s="91">
        <v>6.8823229899736327E-2</v>
      </c>
      <c r="H25" s="91">
        <v>7.1533160402310544E-2</v>
      </c>
      <c r="I25" s="91">
        <v>9.9998128226839358E-2</v>
      </c>
      <c r="J25" s="91">
        <v>0.11513233837694566</v>
      </c>
      <c r="L25" s="67" t="s">
        <v>37</v>
      </c>
      <c r="M25" s="93">
        <v>3.7315460519797901E-2</v>
      </c>
      <c r="N25" s="111">
        <v>6.2670317442576465E-2</v>
      </c>
      <c r="O25" s="111">
        <v>1.87891360607472E-2</v>
      </c>
      <c r="P25" s="111">
        <v>1.1417650131057498E-2</v>
      </c>
      <c r="Q25" s="93">
        <v>8.0216989650445381E-2</v>
      </c>
      <c r="R25" s="68">
        <f t="shared" si="2"/>
        <v>3.6812368108334902E-2</v>
      </c>
      <c r="T25" s="67" t="s">
        <v>38</v>
      </c>
      <c r="U25" s="115">
        <f t="shared" si="1"/>
        <v>2.9237345932460128E-2</v>
      </c>
      <c r="V25">
        <f t="shared" si="0"/>
        <v>17</v>
      </c>
      <c r="W25">
        <v>14</v>
      </c>
      <c r="AB25" s="67" t="s">
        <v>33</v>
      </c>
      <c r="AC25">
        <v>23</v>
      </c>
      <c r="AD25">
        <v>23</v>
      </c>
    </row>
    <row r="26" spans="5:30">
      <c r="E26" s="131" t="s">
        <v>39</v>
      </c>
      <c r="F26" s="135">
        <v>3.1545880383942487E-2</v>
      </c>
      <c r="G26" s="61">
        <v>3.538777225504184E-2</v>
      </c>
      <c r="H26" s="61">
        <v>3.6781173924678605E-2</v>
      </c>
      <c r="I26" s="61">
        <v>5.1417391958749371E-2</v>
      </c>
      <c r="J26" s="61">
        <v>5.9199153768419333E-2</v>
      </c>
      <c r="L26" s="67" t="s">
        <v>38</v>
      </c>
      <c r="M26" s="93">
        <v>1.8379851724008151E-2</v>
      </c>
      <c r="N26" s="111">
        <v>6.8450084273947165E-2</v>
      </c>
      <c r="O26" s="111">
        <v>2.1222453148814161E-2</v>
      </c>
      <c r="P26" s="111">
        <v>9.8959861995876232E-3</v>
      </c>
      <c r="Q26" s="93">
        <v>6.2319287492523461E-2</v>
      </c>
      <c r="R26" s="68">
        <f t="shared" si="2"/>
        <v>2.9237345932460128E-2</v>
      </c>
      <c r="T26" s="67" t="s">
        <v>39</v>
      </c>
      <c r="U26" s="115">
        <f t="shared" si="1"/>
        <v>1.855878539309053E-2</v>
      </c>
      <c r="V26">
        <f t="shared" si="0"/>
        <v>22</v>
      </c>
      <c r="W26">
        <v>10</v>
      </c>
      <c r="AB26" s="67" t="s">
        <v>41</v>
      </c>
      <c r="AC26">
        <v>24</v>
      </c>
      <c r="AD26">
        <v>12</v>
      </c>
    </row>
    <row r="27" spans="5:30">
      <c r="E27" s="133" t="s">
        <v>40</v>
      </c>
      <c r="F27" s="136">
        <v>3.6545494639533063E-2</v>
      </c>
      <c r="G27" s="137">
        <v>4.0996276709080105E-2</v>
      </c>
      <c r="H27" s="137">
        <v>4.2610514531218925E-2</v>
      </c>
      <c r="I27" s="137">
        <v>5.9566383925164876E-2</v>
      </c>
      <c r="J27" s="137">
        <v>6.8581454388887811E-2</v>
      </c>
      <c r="L27" s="67" t="s">
        <v>39</v>
      </c>
      <c r="M27" s="93">
        <v>1.8379851724008151E-2</v>
      </c>
      <c r="N27" s="111">
        <v>6.6574409390626607E-3</v>
      </c>
      <c r="O27" s="111">
        <v>3.9698714469613747E-2</v>
      </c>
      <c r="P27" s="111">
        <v>9.8959861995876232E-3</v>
      </c>
      <c r="Q27" s="93">
        <v>9.692354987226209E-3</v>
      </c>
      <c r="R27" s="68">
        <f t="shared" si="2"/>
        <v>1.855878539309053E-2</v>
      </c>
      <c r="T27" s="67" t="s">
        <v>40</v>
      </c>
      <c r="U27" s="115">
        <f>R28</f>
        <v>1.944823884232753E-2</v>
      </c>
      <c r="V27">
        <f t="shared" si="0"/>
        <v>21</v>
      </c>
      <c r="W27">
        <v>20</v>
      </c>
      <c r="AB27" s="67" t="s">
        <v>36</v>
      </c>
      <c r="AC27">
        <v>25</v>
      </c>
      <c r="AD27">
        <v>22</v>
      </c>
    </row>
    <row r="28" spans="5:30">
      <c r="L28" s="67" t="s">
        <v>40</v>
      </c>
      <c r="M28" s="93">
        <v>1.4257922073337271E-2</v>
      </c>
      <c r="N28" s="111">
        <v>5.8351600337749844E-3</v>
      </c>
      <c r="O28" s="111">
        <v>2.2476338054496191E-2</v>
      </c>
      <c r="P28" s="111">
        <v>9.7970047716005454E-3</v>
      </c>
      <c r="Q28" s="93">
        <v>7.6768226532055686E-2</v>
      </c>
      <c r="R28" s="68">
        <f>$M$3*M28+$N$3*N28+$O$3*O28+$P$3*P28+$Q$3*Q28</f>
        <v>1.944823884232753E-2</v>
      </c>
    </row>
  </sheetData>
  <autoFilter ref="AB2:AD2" xr:uid="{88330332-D974-4C4C-8F4B-F5E95B07B59E}">
    <sortState xmlns:xlrd2="http://schemas.microsoft.com/office/spreadsheetml/2017/richdata2" ref="AB3:AD27">
      <sortCondition ref="AC2:AC27"/>
    </sortState>
  </autoFilter>
  <mergeCells count="1">
    <mergeCell ref="B11:C11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B28"/>
  <sheetViews>
    <sheetView topLeftCell="I1" workbookViewId="0">
      <selection activeCell="S37" sqref="S37"/>
    </sheetView>
  </sheetViews>
  <sheetFormatPr baseColWidth="10" defaultRowHeight="18"/>
  <cols>
    <col min="2" max="2" width="18.33203125" customWidth="1"/>
    <col min="3" max="3" width="24.1640625" customWidth="1"/>
    <col min="5" max="5" width="14.33203125" customWidth="1"/>
  </cols>
  <sheetData>
    <row r="2" spans="2:28" ht="20">
      <c r="B2" s="58" t="s">
        <v>63</v>
      </c>
      <c r="C2" s="58" t="s">
        <v>10</v>
      </c>
      <c r="E2" s="139"/>
      <c r="F2" s="140" t="s">
        <v>1</v>
      </c>
      <c r="G2" s="141" t="s">
        <v>89</v>
      </c>
      <c r="H2" s="142" t="s">
        <v>60</v>
      </c>
      <c r="I2" s="143" t="s">
        <v>2</v>
      </c>
      <c r="J2" s="144" t="s">
        <v>96</v>
      </c>
      <c r="L2" s="56" t="s">
        <v>64</v>
      </c>
      <c r="M2" s="69" t="s">
        <v>97</v>
      </c>
      <c r="N2" s="69" t="s">
        <v>89</v>
      </c>
      <c r="O2" s="69" t="s">
        <v>15</v>
      </c>
      <c r="P2" s="69" t="s">
        <v>16</v>
      </c>
      <c r="Q2" s="69" t="s">
        <v>98</v>
      </c>
      <c r="R2" s="66" t="s">
        <v>17</v>
      </c>
      <c r="T2" s="56" t="s">
        <v>63</v>
      </c>
      <c r="U2" s="88" t="s">
        <v>17</v>
      </c>
      <c r="V2" s="88" t="s">
        <v>61</v>
      </c>
      <c r="W2" s="88" t="s">
        <v>70</v>
      </c>
      <c r="X2" t="s">
        <v>72</v>
      </c>
      <c r="Z2" s="56" t="s">
        <v>63</v>
      </c>
      <c r="AA2" s="88" t="s">
        <v>61</v>
      </c>
      <c r="AB2" s="88" t="s">
        <v>70</v>
      </c>
    </row>
    <row r="3" spans="2:28">
      <c r="B3" s="59" t="s">
        <v>11</v>
      </c>
      <c r="C3" s="109">
        <v>0.27828198935936505</v>
      </c>
      <c r="E3" s="138" t="s">
        <v>19</v>
      </c>
      <c r="F3" s="134">
        <v>2.4125310407315192E-2</v>
      </c>
      <c r="G3" s="91">
        <v>2.7063470091354073E-2</v>
      </c>
      <c r="H3" s="91">
        <v>2.8129100449198502E-2</v>
      </c>
      <c r="I3" s="91">
        <v>3.9322425820483391E-2</v>
      </c>
      <c r="J3" s="91">
        <v>4.5273675774174363E-2</v>
      </c>
      <c r="L3" s="66" t="s">
        <v>18</v>
      </c>
      <c r="M3" s="92">
        <f>C3</f>
        <v>0.27828198935936505</v>
      </c>
      <c r="N3" s="92">
        <f>C4</f>
        <v>0.16981751980774595</v>
      </c>
      <c r="O3" s="92">
        <f>C5</f>
        <v>0.30044322270067919</v>
      </c>
      <c r="P3" s="92">
        <f>C6</f>
        <v>0.16981751980774595</v>
      </c>
      <c r="Q3" s="92">
        <f>C7</f>
        <v>8.1639748324463815E-2</v>
      </c>
      <c r="R3" s="68"/>
      <c r="T3" s="67" t="s">
        <v>19</v>
      </c>
      <c r="U3" s="115">
        <f>R4</f>
        <v>7.3736556184244142E-2</v>
      </c>
      <c r="V3">
        <f t="shared" ref="V3:V27" si="0">RANK(U3,$U$3:$U$27)</f>
        <v>3</v>
      </c>
      <c r="W3">
        <v>1</v>
      </c>
      <c r="X3">
        <f>CORREL(V3:V27,W3:W27)</f>
        <v>0.80618822169644799</v>
      </c>
      <c r="Z3" s="67" t="s">
        <v>20</v>
      </c>
      <c r="AA3">
        <v>1</v>
      </c>
      <c r="AB3">
        <v>3</v>
      </c>
    </row>
    <row r="4" spans="2:28">
      <c r="B4" s="60" t="s">
        <v>83</v>
      </c>
      <c r="C4" s="110">
        <v>0.16981751980774595</v>
      </c>
      <c r="E4" s="131" t="s">
        <v>20</v>
      </c>
      <c r="F4" s="135">
        <v>4.0148515567877255E-2</v>
      </c>
      <c r="G4" s="61">
        <v>4.5038100316174466E-2</v>
      </c>
      <c r="H4" s="61">
        <v>4.6811485872222981E-2</v>
      </c>
      <c r="I4" s="61">
        <v>6.543903471358764E-2</v>
      </c>
      <c r="J4" s="61">
        <v>7.5342901125256365E-2</v>
      </c>
      <c r="L4" s="67" t="s">
        <v>19</v>
      </c>
      <c r="M4" s="93">
        <v>9.1809377430566705E-2</v>
      </c>
      <c r="N4" s="111">
        <v>0.11169954413147769</v>
      </c>
      <c r="O4" s="111">
        <v>1.3764593045637891E-2</v>
      </c>
      <c r="P4" s="111">
        <v>0.14288915814050737</v>
      </c>
      <c r="Q4" s="93">
        <v>1.0026480031173738E-2</v>
      </c>
      <c r="R4" s="68">
        <f>$M$3*M4+$N$3*N4+$O$3*O4+$P$3*P4+$Q$3*Q4</f>
        <v>7.3736556184244142E-2</v>
      </c>
      <c r="T4" s="67" t="s">
        <v>20</v>
      </c>
      <c r="U4" s="115">
        <f t="shared" ref="U4:U26" si="1">R5</f>
        <v>8.1343240634487626E-2</v>
      </c>
      <c r="V4">
        <f t="shared" si="0"/>
        <v>1</v>
      </c>
      <c r="W4">
        <v>3</v>
      </c>
      <c r="Z4" s="67" t="s">
        <v>23</v>
      </c>
      <c r="AA4">
        <v>2</v>
      </c>
      <c r="AB4">
        <v>7</v>
      </c>
    </row>
    <row r="5" spans="2:28">
      <c r="B5" s="59" t="s">
        <v>77</v>
      </c>
      <c r="C5" s="109">
        <v>0.30044322270067919</v>
      </c>
      <c r="E5" s="132" t="s">
        <v>43</v>
      </c>
      <c r="F5" s="134">
        <v>3.5830981755908077E-2</v>
      </c>
      <c r="G5" s="91">
        <v>4.0194745133759577E-2</v>
      </c>
      <c r="H5" s="91">
        <v>4.1777422465815298E-2</v>
      </c>
      <c r="I5" s="91">
        <v>5.840178212772628E-2</v>
      </c>
      <c r="J5" s="91">
        <v>6.7240596008889542E-2</v>
      </c>
      <c r="L5" s="67" t="s">
        <v>20</v>
      </c>
      <c r="M5" s="93">
        <v>7.8842165007177542E-2</v>
      </c>
      <c r="N5" s="111">
        <v>4.3497867646406702E-2</v>
      </c>
      <c r="O5" s="111">
        <v>0.12842496518022839</v>
      </c>
      <c r="P5" s="111">
        <v>7.427511839907118E-2</v>
      </c>
      <c r="Q5" s="93">
        <v>1.0026480031173738E-2</v>
      </c>
      <c r="R5" s="68">
        <f t="shared" ref="R5:R27" si="2">$M$3*M5+$N$3*N5+$O$3*O5+$P$3*P5+$Q$3*Q5</f>
        <v>8.1343240634487626E-2</v>
      </c>
      <c r="T5" s="67" t="s">
        <v>43</v>
      </c>
      <c r="U5" s="115">
        <f t="shared" si="1"/>
        <v>6.0906316718565091E-2</v>
      </c>
      <c r="V5">
        <f t="shared" si="0"/>
        <v>5</v>
      </c>
      <c r="W5">
        <v>2</v>
      </c>
      <c r="Z5" s="67" t="s">
        <v>19</v>
      </c>
      <c r="AA5">
        <v>3</v>
      </c>
      <c r="AB5">
        <v>1</v>
      </c>
    </row>
    <row r="6" spans="2:28">
      <c r="B6" s="60" t="s">
        <v>78</v>
      </c>
      <c r="C6" s="110">
        <v>0.16981751980774595</v>
      </c>
      <c r="E6" s="131" t="s">
        <v>21</v>
      </c>
      <c r="F6" s="135">
        <v>4.7118580415112882E-2</v>
      </c>
      <c r="G6" s="61">
        <v>5.2857031486103073E-2</v>
      </c>
      <c r="H6" s="61">
        <v>5.4938289254859225E-2</v>
      </c>
      <c r="I6" s="61">
        <v>7.6799711666215631E-2</v>
      </c>
      <c r="J6" s="61">
        <v>8.8422958985280117E-2</v>
      </c>
      <c r="L6" s="67" t="s">
        <v>43</v>
      </c>
      <c r="M6" s="93">
        <v>4.7008474354287628E-2</v>
      </c>
      <c r="N6" s="111">
        <v>6.3282743408390255E-2</v>
      </c>
      <c r="O6" s="111">
        <v>4.8469566780987197E-2</v>
      </c>
      <c r="P6" s="111">
        <v>0.10916945199757754</v>
      </c>
      <c r="Q6" s="93">
        <v>4.8713379013268283E-2</v>
      </c>
      <c r="R6" s="68">
        <f t="shared" si="2"/>
        <v>6.0906316718565091E-2</v>
      </c>
      <c r="T6" s="67" t="s">
        <v>21</v>
      </c>
      <c r="U6" s="115">
        <f t="shared" si="1"/>
        <v>5.2794642938166859E-2</v>
      </c>
      <c r="V6">
        <f t="shared" si="0"/>
        <v>6</v>
      </c>
      <c r="W6">
        <v>4</v>
      </c>
      <c r="Z6" s="67" t="s">
        <v>42</v>
      </c>
      <c r="AA6">
        <v>4</v>
      </c>
      <c r="AB6">
        <v>6</v>
      </c>
    </row>
    <row r="7" spans="2:28">
      <c r="B7" s="59" t="s">
        <v>84</v>
      </c>
      <c r="C7" s="109">
        <v>8.1639748324463815E-2</v>
      </c>
      <c r="E7" s="132" t="s">
        <v>22</v>
      </c>
      <c r="F7" s="134">
        <v>4.9845236814041453E-2</v>
      </c>
      <c r="G7" s="91">
        <v>5.5915760375221425E-2</v>
      </c>
      <c r="H7" s="91">
        <v>5.8117456297313332E-2</v>
      </c>
      <c r="I7" s="91">
        <v>8.124395475260944E-2</v>
      </c>
      <c r="J7" s="91">
        <v>9.3539815749752633E-2</v>
      </c>
      <c r="L7" s="67" t="s">
        <v>21</v>
      </c>
      <c r="M7" s="93">
        <v>0.11089939183454346</v>
      </c>
      <c r="N7" s="111">
        <v>3.6854822830088382E-2</v>
      </c>
      <c r="O7" s="111">
        <v>2.8894601827758638E-2</v>
      </c>
      <c r="P7" s="111">
        <v>3.6460044202548829E-2</v>
      </c>
      <c r="Q7" s="93">
        <v>9.823687601498661E-3</v>
      </c>
      <c r="R7" s="68">
        <f t="shared" si="2"/>
        <v>5.2794642938166859E-2</v>
      </c>
      <c r="T7" s="67" t="s">
        <v>22</v>
      </c>
      <c r="U7" s="115">
        <f t="shared" si="1"/>
        <v>4.9799785905911324E-2</v>
      </c>
      <c r="V7">
        <f t="shared" si="0"/>
        <v>7</v>
      </c>
      <c r="W7">
        <v>8</v>
      </c>
      <c r="Z7" s="67" t="s">
        <v>43</v>
      </c>
      <c r="AA7">
        <v>5</v>
      </c>
      <c r="AB7">
        <v>2</v>
      </c>
    </row>
    <row r="8" spans="2:28">
      <c r="E8" s="131" t="s">
        <v>42</v>
      </c>
      <c r="F8" s="135">
        <v>4.7118580415112882E-2</v>
      </c>
      <c r="G8" s="61">
        <v>5.2857031486103073E-2</v>
      </c>
      <c r="H8" s="61">
        <v>5.4938289254859225E-2</v>
      </c>
      <c r="I8" s="61">
        <v>7.6799711666215631E-2</v>
      </c>
      <c r="J8" s="61">
        <v>8.8422958985280117E-2</v>
      </c>
      <c r="L8" s="67" t="s">
        <v>75</v>
      </c>
      <c r="M8" s="93">
        <v>8.0843494675774553E-3</v>
      </c>
      <c r="N8" s="111">
        <v>9.4640660224817291E-2</v>
      </c>
      <c r="O8" s="111">
        <v>7.7545637087809302E-2</v>
      </c>
      <c r="P8" s="111">
        <v>1.096405632819443E-2</v>
      </c>
      <c r="Q8" s="93">
        <v>7.7394468074725539E-2</v>
      </c>
      <c r="R8" s="68">
        <f t="shared" si="2"/>
        <v>4.9799785905911324E-2</v>
      </c>
      <c r="T8" s="67" t="s">
        <v>42</v>
      </c>
      <c r="U8" s="115">
        <f t="shared" si="1"/>
        <v>6.519602572609183E-2</v>
      </c>
      <c r="V8">
        <f t="shared" si="0"/>
        <v>4</v>
      </c>
      <c r="W8">
        <v>6</v>
      </c>
      <c r="Z8" s="67" t="s">
        <v>21</v>
      </c>
      <c r="AA8">
        <v>6</v>
      </c>
      <c r="AB8">
        <v>4</v>
      </c>
    </row>
    <row r="9" spans="2:28">
      <c r="E9" s="132" t="s">
        <v>23</v>
      </c>
      <c r="F9" s="134">
        <v>5.228391092017854E-2</v>
      </c>
      <c r="G9" s="91">
        <v>5.8651434346653049E-2</v>
      </c>
      <c r="H9" s="91">
        <v>6.0960848060413284E-2</v>
      </c>
      <c r="I9" s="91">
        <v>8.5218808548058744E-2</v>
      </c>
      <c r="J9" s="91">
        <v>9.8116243531865127E-2</v>
      </c>
      <c r="L9" s="67" t="s">
        <v>42</v>
      </c>
      <c r="M9" s="93">
        <v>0.11089939139094586</v>
      </c>
      <c r="N9" s="111">
        <v>1.4431041622553899E-2</v>
      </c>
      <c r="O9" s="111">
        <v>1.8728358739238032E-2</v>
      </c>
      <c r="P9" s="111">
        <v>0.12455342187084452</v>
      </c>
      <c r="Q9" s="93">
        <v>6.2542048917320417E-2</v>
      </c>
      <c r="R9" s="68">
        <f t="shared" si="2"/>
        <v>6.519602572609183E-2</v>
      </c>
      <c r="T9" s="67" t="s">
        <v>23</v>
      </c>
      <c r="U9" s="115">
        <f t="shared" si="1"/>
        <v>7.9749831199574378E-2</v>
      </c>
      <c r="V9">
        <f t="shared" si="0"/>
        <v>2</v>
      </c>
      <c r="W9">
        <v>7</v>
      </c>
      <c r="Z9" s="67" t="s">
        <v>22</v>
      </c>
      <c r="AA9">
        <v>7</v>
      </c>
      <c r="AB9">
        <v>8</v>
      </c>
    </row>
    <row r="10" spans="2:28">
      <c r="E10" s="131" t="s">
        <v>24</v>
      </c>
      <c r="F10" s="135">
        <v>6.4153604143667095E-2</v>
      </c>
      <c r="G10" s="61">
        <v>7.1966707067456129E-2</v>
      </c>
      <c r="H10" s="61">
        <v>7.4800412706323136E-2</v>
      </c>
      <c r="I10" s="61">
        <v>0.10456550806869987</v>
      </c>
      <c r="J10" s="61">
        <v>0.12039096802105519</v>
      </c>
      <c r="L10" s="67" t="s">
        <v>23</v>
      </c>
      <c r="M10" s="93">
        <v>0.11089939139094586</v>
      </c>
      <c r="N10" s="111">
        <v>9.2441473857589093E-2</v>
      </c>
      <c r="O10" s="111">
        <v>5.4181339615682868E-2</v>
      </c>
      <c r="P10" s="111">
        <v>6.3981114729682403E-2</v>
      </c>
      <c r="Q10" s="93">
        <v>7.4067053714490017E-2</v>
      </c>
      <c r="R10" s="68">
        <f t="shared" si="2"/>
        <v>7.9749831199574378E-2</v>
      </c>
      <c r="T10" s="67" t="s">
        <v>24</v>
      </c>
      <c r="U10" s="115">
        <f t="shared" si="1"/>
        <v>4.3727790185835003E-2</v>
      </c>
      <c r="V10">
        <f t="shared" si="0"/>
        <v>9</v>
      </c>
      <c r="W10">
        <v>5</v>
      </c>
      <c r="Z10" s="67" t="s">
        <v>28</v>
      </c>
      <c r="AA10">
        <v>8</v>
      </c>
      <c r="AB10">
        <v>9</v>
      </c>
    </row>
    <row r="11" spans="2:28" ht="56" customHeight="1">
      <c r="B11" s="221" t="s">
        <v>82</v>
      </c>
      <c r="C11" s="222"/>
      <c r="E11" s="132" t="s">
        <v>25</v>
      </c>
      <c r="F11" s="134">
        <v>8.3259764438258638E-3</v>
      </c>
      <c r="G11" s="91">
        <v>9.3399757625699225E-3</v>
      </c>
      <c r="H11" s="91">
        <v>9.7077394558630955E-3</v>
      </c>
      <c r="I11" s="91">
        <v>1.3570709995762886E-2</v>
      </c>
      <c r="J11" s="91">
        <v>1.5624568208949915E-2</v>
      </c>
      <c r="L11" s="67" t="s">
        <v>24</v>
      </c>
      <c r="M11" s="93">
        <v>1.6893581777343219E-2</v>
      </c>
      <c r="N11" s="111">
        <v>7.7540296915725934E-2</v>
      </c>
      <c r="O11" s="111">
        <v>2.9779270143978447E-2</v>
      </c>
      <c r="P11" s="111">
        <v>6.3981114729682403E-2</v>
      </c>
      <c r="Q11" s="93">
        <v>7.4067053714490017E-2</v>
      </c>
      <c r="R11" s="68">
        <f t="shared" si="2"/>
        <v>4.3727790185835003E-2</v>
      </c>
      <c r="T11" s="67" t="s">
        <v>25</v>
      </c>
      <c r="U11" s="115">
        <f t="shared" si="1"/>
        <v>4.0126744024986449E-2</v>
      </c>
      <c r="V11">
        <f t="shared" si="0"/>
        <v>11</v>
      </c>
      <c r="W11">
        <v>15</v>
      </c>
      <c r="Z11" s="67" t="s">
        <v>24</v>
      </c>
      <c r="AA11">
        <v>9</v>
      </c>
      <c r="AB11">
        <v>5</v>
      </c>
    </row>
    <row r="12" spans="2:28" ht="26">
      <c r="B12" s="203" t="s">
        <v>11</v>
      </c>
      <c r="C12" s="204">
        <v>0.27828198935936505</v>
      </c>
      <c r="E12" s="131" t="s">
        <v>26</v>
      </c>
      <c r="F12" s="135">
        <v>3.7313106600005974E-2</v>
      </c>
      <c r="G12" s="61">
        <v>4.1857374161642834E-2</v>
      </c>
      <c r="H12" s="61">
        <v>4.3505517893977788E-2</v>
      </c>
      <c r="I12" s="61">
        <v>6.0817533189775348E-2</v>
      </c>
      <c r="J12" s="61">
        <v>7.0021958756793942E-2</v>
      </c>
      <c r="L12" s="67" t="s">
        <v>25</v>
      </c>
      <c r="M12" s="93">
        <v>3.5096754417812563E-2</v>
      </c>
      <c r="N12" s="111">
        <v>1.6199908092338698E-2</v>
      </c>
      <c r="O12" s="111">
        <v>4.217386137015789E-2</v>
      </c>
      <c r="P12" s="111">
        <v>3.1832501039686233E-2</v>
      </c>
      <c r="Q12" s="93">
        <v>0.11676118763475836</v>
      </c>
      <c r="R12" s="68">
        <f t="shared" si="2"/>
        <v>4.0126744024986449E-2</v>
      </c>
      <c r="T12" s="67" t="s">
        <v>26</v>
      </c>
      <c r="U12" s="115">
        <f t="shared" si="1"/>
        <v>3.5877443131901783E-2</v>
      </c>
      <c r="V12">
        <f t="shared" si="0"/>
        <v>13</v>
      </c>
      <c r="W12">
        <v>16</v>
      </c>
      <c r="Z12" s="67" t="s">
        <v>27</v>
      </c>
      <c r="AA12">
        <v>10</v>
      </c>
      <c r="AB12">
        <v>11</v>
      </c>
    </row>
    <row r="13" spans="2:28" ht="26">
      <c r="B13" s="205" t="s">
        <v>83</v>
      </c>
      <c r="C13" s="206">
        <v>0.16981751980774595</v>
      </c>
      <c r="E13" s="132" t="s">
        <v>27</v>
      </c>
      <c r="F13" s="134">
        <v>5.2228225037336859E-2</v>
      </c>
      <c r="G13" s="91">
        <v>5.8588966622949087E-2</v>
      </c>
      <c r="H13" s="91">
        <v>6.0895920655724592E-2</v>
      </c>
      <c r="I13" s="91">
        <v>8.5128044783351856E-2</v>
      </c>
      <c r="J13" s="91">
        <v>9.8011743131148688E-2</v>
      </c>
      <c r="L13" s="67" t="s">
        <v>26</v>
      </c>
      <c r="M13" s="93">
        <v>7.9341880420074784E-2</v>
      </c>
      <c r="N13" s="111">
        <v>9.1749566410251338E-3</v>
      </c>
      <c r="O13" s="111">
        <v>2.0113486021473889E-2</v>
      </c>
      <c r="P13" s="111">
        <v>3.1832501039686233E-2</v>
      </c>
      <c r="Q13" s="93">
        <v>9.6923558479077611E-3</v>
      </c>
      <c r="R13" s="68">
        <f t="shared" si="2"/>
        <v>3.5877443131901783E-2</v>
      </c>
      <c r="T13" s="67" t="s">
        <v>27</v>
      </c>
      <c r="U13" s="115">
        <f t="shared" si="1"/>
        <v>4.2327320693874446E-2</v>
      </c>
      <c r="V13">
        <f t="shared" si="0"/>
        <v>10</v>
      </c>
      <c r="W13">
        <v>11</v>
      </c>
      <c r="Z13" s="67" t="s">
        <v>25</v>
      </c>
      <c r="AA13">
        <v>11</v>
      </c>
      <c r="AB13">
        <v>15</v>
      </c>
    </row>
    <row r="14" spans="2:28" ht="26">
      <c r="B14" s="205" t="s">
        <v>77</v>
      </c>
      <c r="C14" s="206">
        <v>0.30044322270067919</v>
      </c>
      <c r="E14" s="131" t="s">
        <v>28</v>
      </c>
      <c r="F14" s="135">
        <v>4.9845236814041453E-2</v>
      </c>
      <c r="G14" s="61">
        <v>5.5915760375221425E-2</v>
      </c>
      <c r="H14" s="61">
        <v>5.8117456297313332E-2</v>
      </c>
      <c r="I14" s="61">
        <v>8.124395475260944E-2</v>
      </c>
      <c r="J14" s="61">
        <v>9.3539815749752633E-2</v>
      </c>
      <c r="L14" s="67" t="s">
        <v>27</v>
      </c>
      <c r="M14" s="93">
        <v>7.841611907392583E-3</v>
      </c>
      <c r="N14" s="111">
        <v>0.11211743938622291</v>
      </c>
      <c r="O14" s="111">
        <v>4.4978209844670242E-2</v>
      </c>
      <c r="P14" s="111">
        <v>1.0631367221383057E-2</v>
      </c>
      <c r="Q14" s="93">
        <v>7.0882691786332302E-2</v>
      </c>
      <c r="R14" s="68">
        <f t="shared" si="2"/>
        <v>4.2327320693874446E-2</v>
      </c>
      <c r="T14" s="67" t="s">
        <v>28</v>
      </c>
      <c r="U14" s="115">
        <f t="shared" si="1"/>
        <v>4.743996245126543E-2</v>
      </c>
      <c r="V14">
        <f t="shared" si="0"/>
        <v>8</v>
      </c>
      <c r="W14">
        <v>9</v>
      </c>
      <c r="Z14" s="67" t="s">
        <v>29</v>
      </c>
      <c r="AA14">
        <v>12</v>
      </c>
      <c r="AB14">
        <v>13</v>
      </c>
    </row>
    <row r="15" spans="2:28" ht="26">
      <c r="B15" s="205" t="s">
        <v>78</v>
      </c>
      <c r="C15" s="206">
        <v>0.16981751980774595</v>
      </c>
      <c r="E15" s="132" t="s">
        <v>29</v>
      </c>
      <c r="F15" s="134">
        <v>6.0800058895542027E-2</v>
      </c>
      <c r="G15" s="91">
        <v>6.8204742143882918E-2</v>
      </c>
      <c r="H15" s="91">
        <v>7.0890319548854816E-2</v>
      </c>
      <c r="I15" s="91">
        <v>9.9099483713836117E-2</v>
      </c>
      <c r="J15" s="91">
        <v>0.11409768856913149</v>
      </c>
      <c r="L15" s="67" t="s">
        <v>28</v>
      </c>
      <c r="M15" s="93">
        <v>4.1456774193814126E-2</v>
      </c>
      <c r="N15" s="111">
        <v>4.6653676129160909E-2</v>
      </c>
      <c r="O15" s="111">
        <v>8.4108644444756228E-2</v>
      </c>
      <c r="P15" s="111">
        <v>1.1303448747707794E-2</v>
      </c>
      <c r="Q15" s="93">
        <v>9.6923554602133411E-3</v>
      </c>
      <c r="R15" s="68">
        <f t="shared" si="2"/>
        <v>4.743996245126543E-2</v>
      </c>
      <c r="T15" s="67" t="s">
        <v>29</v>
      </c>
      <c r="U15" s="115">
        <f t="shared" si="1"/>
        <v>3.9068159729116918E-2</v>
      </c>
      <c r="V15">
        <f t="shared" si="0"/>
        <v>12</v>
      </c>
      <c r="W15">
        <v>13</v>
      </c>
      <c r="Z15" s="67" t="s">
        <v>26</v>
      </c>
      <c r="AA15">
        <v>13</v>
      </c>
      <c r="AB15">
        <v>16</v>
      </c>
    </row>
    <row r="16" spans="2:28" ht="26">
      <c r="B16" s="207" t="s">
        <v>84</v>
      </c>
      <c r="C16" s="208">
        <v>8.1639748324463815E-2</v>
      </c>
      <c r="E16" s="131" t="s">
        <v>30</v>
      </c>
      <c r="F16" s="135">
        <v>3.5606906225581818E-2</v>
      </c>
      <c r="G16" s="61">
        <v>3.9943380019246889E-2</v>
      </c>
      <c r="H16" s="61">
        <v>4.1516159792119561E-2</v>
      </c>
      <c r="I16" s="61">
        <v>5.8036556011639998E-2</v>
      </c>
      <c r="J16" s="61">
        <v>6.682009477024678E-2</v>
      </c>
      <c r="L16" s="67" t="s">
        <v>29</v>
      </c>
      <c r="M16" s="93">
        <v>7.841611907392583E-3</v>
      </c>
      <c r="N16" s="111">
        <v>4.2728354626681793E-2</v>
      </c>
      <c r="O16" s="111">
        <v>8.9978009962845093E-2</v>
      </c>
      <c r="P16" s="111">
        <v>1.0631367221383057E-2</v>
      </c>
      <c r="Q16" s="93">
        <v>9.6923554602133411E-3</v>
      </c>
      <c r="R16" s="68">
        <f t="shared" si="2"/>
        <v>3.9068159729116918E-2</v>
      </c>
      <c r="T16" s="67" t="s">
        <v>30</v>
      </c>
      <c r="U16" s="115">
        <f t="shared" si="1"/>
        <v>2.2299999477886932E-2</v>
      </c>
      <c r="V16">
        <f t="shared" si="0"/>
        <v>20</v>
      </c>
      <c r="W16">
        <v>24</v>
      </c>
      <c r="Z16" s="67" t="s">
        <v>37</v>
      </c>
      <c r="AA16">
        <v>14</v>
      </c>
      <c r="AB16">
        <v>19</v>
      </c>
    </row>
    <row r="17" spans="5:28">
      <c r="E17" s="132" t="s">
        <v>41</v>
      </c>
      <c r="F17" s="134">
        <v>3.1545880383942487E-2</v>
      </c>
      <c r="G17" s="91">
        <v>3.538777225504184E-2</v>
      </c>
      <c r="H17" s="91">
        <v>3.6781173924678605E-2</v>
      </c>
      <c r="I17" s="91">
        <v>5.1417391958749371E-2</v>
      </c>
      <c r="J17" s="91">
        <v>5.9199153768419333E-2</v>
      </c>
      <c r="L17" s="67" t="s">
        <v>30</v>
      </c>
      <c r="M17" s="93">
        <v>4.1456774193814126E-2</v>
      </c>
      <c r="N17" s="111">
        <v>6.1589035278101492E-3</v>
      </c>
      <c r="O17" s="111">
        <v>1.2437942736633902E-2</v>
      </c>
      <c r="P17" s="111">
        <v>3.0557854730498185E-2</v>
      </c>
      <c r="Q17" s="93">
        <v>9.6923554602133411E-3</v>
      </c>
      <c r="R17" s="68">
        <f t="shared" si="2"/>
        <v>2.2299999477886932E-2</v>
      </c>
      <c r="T17" s="67" t="s">
        <v>41</v>
      </c>
      <c r="U17" s="115">
        <f t="shared" si="1"/>
        <v>1.30787494713077E-2</v>
      </c>
      <c r="V17">
        <f t="shared" si="0"/>
        <v>23</v>
      </c>
      <c r="W17">
        <v>12</v>
      </c>
      <c r="Z17" s="67" t="s">
        <v>35</v>
      </c>
      <c r="AA17">
        <v>15</v>
      </c>
      <c r="AB17">
        <v>21</v>
      </c>
    </row>
    <row r="18" spans="5:28">
      <c r="E18" s="131" t="s">
        <v>31</v>
      </c>
      <c r="F18" s="135">
        <v>2.4125310407315192E-2</v>
      </c>
      <c r="G18" s="61">
        <v>2.7063470091354073E-2</v>
      </c>
      <c r="H18" s="61">
        <v>2.8129100449198502E-2</v>
      </c>
      <c r="I18" s="61">
        <v>3.9322425820483391E-2</v>
      </c>
      <c r="J18" s="61">
        <v>4.5273675774174363E-2</v>
      </c>
      <c r="L18" s="67" t="s">
        <v>41</v>
      </c>
      <c r="M18" s="93">
        <v>1.621712401947234E-2</v>
      </c>
      <c r="N18" s="111">
        <v>6.5684394593314198E-3</v>
      </c>
      <c r="O18" s="111">
        <v>1.2437942736633902E-2</v>
      </c>
      <c r="P18" s="111">
        <v>1.0416340533762969E-2</v>
      </c>
      <c r="Q18" s="93">
        <v>2.3819366974094088E-2</v>
      </c>
      <c r="R18" s="68">
        <f t="shared" si="2"/>
        <v>1.30787494713077E-2</v>
      </c>
      <c r="T18" s="67" t="s">
        <v>31</v>
      </c>
      <c r="U18" s="115">
        <f t="shared" si="1"/>
        <v>3.3406141529977944E-2</v>
      </c>
      <c r="V18">
        <f t="shared" si="0"/>
        <v>17</v>
      </c>
      <c r="W18">
        <v>24</v>
      </c>
      <c r="Z18" s="67" t="s">
        <v>32</v>
      </c>
      <c r="AA18">
        <v>16</v>
      </c>
      <c r="AB18">
        <v>17</v>
      </c>
    </row>
    <row r="19" spans="5:28">
      <c r="E19" s="132" t="s">
        <v>32</v>
      </c>
      <c r="F19" s="134">
        <v>6.3331036266409471E-2</v>
      </c>
      <c r="G19" s="91">
        <v>7.104396075794045E-2</v>
      </c>
      <c r="H19" s="91">
        <v>7.3841333048693197E-2</v>
      </c>
      <c r="I19" s="91">
        <v>0.10322478482868021</v>
      </c>
      <c r="J19" s="91">
        <v>0.11884733311031345</v>
      </c>
      <c r="L19" s="67" t="s">
        <v>31</v>
      </c>
      <c r="M19" s="93">
        <v>7.8416119042559376E-3</v>
      </c>
      <c r="N19" s="111">
        <v>1.0122362652093157E-2</v>
      </c>
      <c r="O19" s="111">
        <v>8.5844916645266028E-2</v>
      </c>
      <c r="P19" s="111">
        <v>1.0416340533762969E-2</v>
      </c>
      <c r="Q19" s="93">
        <v>2.3819366974094088E-2</v>
      </c>
      <c r="R19" s="68">
        <f t="shared" si="2"/>
        <v>3.3406141529977944E-2</v>
      </c>
      <c r="T19" s="67" t="s">
        <v>32</v>
      </c>
      <c r="U19" s="115">
        <f t="shared" si="1"/>
        <v>3.3878668876247804E-2</v>
      </c>
      <c r="V19">
        <f t="shared" si="0"/>
        <v>16</v>
      </c>
      <c r="W19">
        <v>17</v>
      </c>
      <c r="Z19" s="67" t="s">
        <v>31</v>
      </c>
      <c r="AA19">
        <v>17</v>
      </c>
      <c r="AB19">
        <v>24</v>
      </c>
    </row>
    <row r="20" spans="5:28">
      <c r="E20" s="131" t="s">
        <v>33</v>
      </c>
      <c r="F20" s="135">
        <v>8.3259764438258638E-3</v>
      </c>
      <c r="G20" s="61">
        <v>9.3399757625699225E-3</v>
      </c>
      <c r="H20" s="61">
        <v>9.7077394558630955E-3</v>
      </c>
      <c r="I20" s="61">
        <v>1.3570709995762886E-2</v>
      </c>
      <c r="J20" s="61">
        <v>1.5624568208949915E-2</v>
      </c>
      <c r="L20" s="67" t="s">
        <v>32</v>
      </c>
      <c r="M20" s="93">
        <v>1.6217124012985491E-2</v>
      </c>
      <c r="N20" s="111">
        <v>4.2742366315184264E-2</v>
      </c>
      <c r="O20" s="111">
        <v>2.065547556231041E-2</v>
      </c>
      <c r="P20" s="111">
        <v>8.8979356304395893E-2</v>
      </c>
      <c r="Q20" s="93">
        <v>9.6923554524594568E-3</v>
      </c>
      <c r="R20" s="68">
        <f t="shared" si="2"/>
        <v>3.3878668876247804E-2</v>
      </c>
      <c r="T20" s="67" t="s">
        <v>33</v>
      </c>
      <c r="U20" s="115">
        <f t="shared" si="1"/>
        <v>1.2506546787863485E-2</v>
      </c>
      <c r="V20">
        <f t="shared" si="0"/>
        <v>24</v>
      </c>
      <c r="W20">
        <v>23</v>
      </c>
      <c r="Z20" s="67" t="s">
        <v>38</v>
      </c>
      <c r="AA20">
        <v>18</v>
      </c>
      <c r="AB20">
        <v>14</v>
      </c>
    </row>
    <row r="21" spans="5:28">
      <c r="E21" s="132" t="s">
        <v>34</v>
      </c>
      <c r="F21" s="134">
        <v>2.4125310407315192E-2</v>
      </c>
      <c r="G21" s="91">
        <v>2.7063470091354073E-2</v>
      </c>
      <c r="H21" s="91">
        <v>2.8129100449198502E-2</v>
      </c>
      <c r="I21" s="91">
        <v>3.9322425820483391E-2</v>
      </c>
      <c r="J21" s="91">
        <v>4.5273675774174363E-2</v>
      </c>
      <c r="L21" s="67" t="s">
        <v>33</v>
      </c>
      <c r="M21" s="93">
        <v>1.6217124012985491E-2</v>
      </c>
      <c r="N21" s="111">
        <v>4.7792532479292915E-3</v>
      </c>
      <c r="O21" s="111">
        <v>5.0259586738279289E-3</v>
      </c>
      <c r="P21" s="111">
        <v>2.8740942909401334E-2</v>
      </c>
      <c r="Q21" s="93">
        <v>9.6923554524594568E-3</v>
      </c>
      <c r="R21" s="68">
        <f t="shared" si="2"/>
        <v>1.2506546787863485E-2</v>
      </c>
      <c r="T21" s="67" t="s">
        <v>34</v>
      </c>
      <c r="U21" s="115">
        <f t="shared" si="1"/>
        <v>2.5455960093844883E-2</v>
      </c>
      <c r="V21">
        <f t="shared" si="0"/>
        <v>19</v>
      </c>
      <c r="W21">
        <v>17</v>
      </c>
      <c r="Z21" s="67" t="s">
        <v>34</v>
      </c>
      <c r="AA21">
        <v>19</v>
      </c>
      <c r="AB21">
        <v>17</v>
      </c>
    </row>
    <row r="22" spans="5:28">
      <c r="E22" s="131" t="s">
        <v>35</v>
      </c>
      <c r="F22" s="135">
        <v>4.624597854692411E-2</v>
      </c>
      <c r="G22" s="61">
        <v>5.1878157674215213E-2</v>
      </c>
      <c r="H22" s="61">
        <v>5.3920872061545201E-2</v>
      </c>
      <c r="I22" s="61">
        <v>7.537743681655136E-2</v>
      </c>
      <c r="J22" s="61">
        <v>8.6785430041887199E-2</v>
      </c>
      <c r="L22" s="67" t="s">
        <v>34</v>
      </c>
      <c r="M22" s="93">
        <v>7.8416118979826484E-3</v>
      </c>
      <c r="N22" s="111">
        <v>6.7926444079112564E-3</v>
      </c>
      <c r="O22" s="111">
        <v>5.4746695429934836E-2</v>
      </c>
      <c r="P22" s="111">
        <v>2.8740942909401334E-2</v>
      </c>
      <c r="Q22" s="93">
        <v>9.6923554524594568E-3</v>
      </c>
      <c r="R22" s="68">
        <f t="shared" si="2"/>
        <v>2.5455960093844883E-2</v>
      </c>
      <c r="T22" s="67" t="s">
        <v>35</v>
      </c>
      <c r="U22" s="115">
        <f>R23</f>
        <v>3.4373139345915772E-2</v>
      </c>
      <c r="V22">
        <f t="shared" si="0"/>
        <v>15</v>
      </c>
      <c r="W22">
        <v>21</v>
      </c>
      <c r="Z22" s="67" t="s">
        <v>30</v>
      </c>
      <c r="AA22">
        <v>20</v>
      </c>
      <c r="AB22">
        <v>24</v>
      </c>
    </row>
    <row r="23" spans="5:28">
      <c r="E23" s="132" t="s">
        <v>36</v>
      </c>
      <c r="F23" s="134">
        <v>3.5695961604404185E-2</v>
      </c>
      <c r="G23" s="91">
        <v>4.0043281224269422E-2</v>
      </c>
      <c r="H23" s="91">
        <v>4.1619994630061219E-2</v>
      </c>
      <c r="I23" s="91">
        <v>5.8181709523389046E-2</v>
      </c>
      <c r="J23" s="91">
        <v>6.6987216530699972E-2</v>
      </c>
      <c r="L23" s="67" t="s">
        <v>35</v>
      </c>
      <c r="M23" s="93">
        <v>5.1119176833160397E-2</v>
      </c>
      <c r="N23" s="111">
        <v>1.1167597779989323E-2</v>
      </c>
      <c r="O23" s="111">
        <v>1.9633225806755791E-2</v>
      </c>
      <c r="P23" s="111">
        <v>2.8740942909401334E-2</v>
      </c>
      <c r="Q23" s="93">
        <v>9.152103287071367E-2</v>
      </c>
      <c r="R23" s="68">
        <f t="shared" si="2"/>
        <v>3.4373139345915772E-2</v>
      </c>
      <c r="T23" s="67" t="s">
        <v>36</v>
      </c>
      <c r="U23" s="115">
        <f t="shared" si="1"/>
        <v>7.5772904425193211E-3</v>
      </c>
      <c r="V23">
        <f t="shared" si="0"/>
        <v>25</v>
      </c>
      <c r="W23">
        <v>22</v>
      </c>
      <c r="Z23" s="67" t="s">
        <v>39</v>
      </c>
      <c r="AA23">
        <v>21</v>
      </c>
      <c r="AB23">
        <v>10</v>
      </c>
    </row>
    <row r="24" spans="5:28">
      <c r="E24" s="131" t="s">
        <v>37</v>
      </c>
      <c r="F24" s="135">
        <v>3.2417540253828758E-2</v>
      </c>
      <c r="G24" s="61">
        <v>3.6365589345069733E-2</v>
      </c>
      <c r="H24" s="61">
        <v>3.7797492787466441E-2</v>
      </c>
      <c r="I24" s="61">
        <v>5.2838131422640461E-2</v>
      </c>
      <c r="J24" s="61">
        <v>6.083491495318006E-2</v>
      </c>
      <c r="L24" s="67" t="s">
        <v>36</v>
      </c>
      <c r="M24" s="93">
        <v>7.8416115843180229E-3</v>
      </c>
      <c r="N24" s="111">
        <v>6.7926444079112564E-3</v>
      </c>
      <c r="O24" s="111">
        <v>5.8906566097417035E-3</v>
      </c>
      <c r="P24" s="111">
        <v>9.8959861995876232E-3</v>
      </c>
      <c r="Q24" s="93">
        <v>9.6923554136900333E-3</v>
      </c>
      <c r="R24" s="68">
        <f t="shared" si="2"/>
        <v>7.5772904425193211E-3</v>
      </c>
      <c r="T24" s="67" t="s">
        <v>37</v>
      </c>
      <c r="U24" s="115">
        <f t="shared" si="1"/>
        <v>3.5159618924522344E-2</v>
      </c>
      <c r="V24">
        <f t="shared" si="0"/>
        <v>14</v>
      </c>
      <c r="W24">
        <v>19</v>
      </c>
      <c r="Z24" s="67" t="s">
        <v>40</v>
      </c>
      <c r="AA24">
        <v>22</v>
      </c>
      <c r="AB24">
        <v>20</v>
      </c>
    </row>
    <row r="25" spans="5:28">
      <c r="E25" s="132" t="s">
        <v>38</v>
      </c>
      <c r="F25" s="134">
        <v>6.1351400207011686E-2</v>
      </c>
      <c r="G25" s="91">
        <v>6.8823229899736327E-2</v>
      </c>
      <c r="H25" s="91">
        <v>7.1533160402310544E-2</v>
      </c>
      <c r="I25" s="91">
        <v>9.9998128226839358E-2</v>
      </c>
      <c r="J25" s="91">
        <v>0.11513233837694566</v>
      </c>
      <c r="L25" s="67" t="s">
        <v>37</v>
      </c>
      <c r="M25" s="93">
        <v>3.7315460519797901E-2</v>
      </c>
      <c r="N25" s="111">
        <v>6.2670317442576465E-2</v>
      </c>
      <c r="O25" s="111">
        <v>1.87891360607472E-2</v>
      </c>
      <c r="P25" s="111">
        <v>1.1417650131057498E-2</v>
      </c>
      <c r="Q25" s="93">
        <v>8.0216989650445381E-2</v>
      </c>
      <c r="R25" s="68">
        <f t="shared" si="2"/>
        <v>3.5159618924522344E-2</v>
      </c>
      <c r="T25" s="67" t="s">
        <v>38</v>
      </c>
      <c r="U25" s="115">
        <f t="shared" si="1"/>
        <v>2.9883190240679123E-2</v>
      </c>
      <c r="V25">
        <f t="shared" si="0"/>
        <v>18</v>
      </c>
      <c r="W25">
        <v>14</v>
      </c>
      <c r="Z25" s="67" t="s">
        <v>41</v>
      </c>
      <c r="AA25">
        <v>23</v>
      </c>
      <c r="AB25">
        <v>12</v>
      </c>
    </row>
    <row r="26" spans="5:28">
      <c r="E26" s="131" t="s">
        <v>39</v>
      </c>
      <c r="F26" s="135">
        <v>3.1545880383942487E-2</v>
      </c>
      <c r="G26" s="61">
        <v>3.538777225504184E-2</v>
      </c>
      <c r="H26" s="61">
        <v>3.6781173924678605E-2</v>
      </c>
      <c r="I26" s="61">
        <v>5.1417391958749371E-2</v>
      </c>
      <c r="J26" s="61">
        <v>5.9199153768419333E-2</v>
      </c>
      <c r="L26" s="67" t="s">
        <v>38</v>
      </c>
      <c r="M26" s="93">
        <v>1.8379851724008151E-2</v>
      </c>
      <c r="N26" s="111">
        <v>6.8450084273947165E-2</v>
      </c>
      <c r="O26" s="111">
        <v>2.1222453148814161E-2</v>
      </c>
      <c r="P26" s="111">
        <v>9.8959861995876232E-3</v>
      </c>
      <c r="Q26" s="93">
        <v>6.2319287492523461E-2</v>
      </c>
      <c r="R26" s="68">
        <f t="shared" si="2"/>
        <v>2.9883190240679123E-2</v>
      </c>
      <c r="T26" s="67" t="s">
        <v>39</v>
      </c>
      <c r="U26" s="115">
        <f t="shared" si="1"/>
        <v>2.0644334777044318E-2</v>
      </c>
      <c r="V26">
        <f t="shared" si="0"/>
        <v>21</v>
      </c>
      <c r="W26">
        <v>10</v>
      </c>
      <c r="Z26" s="67" t="s">
        <v>33</v>
      </c>
      <c r="AA26">
        <v>24</v>
      </c>
      <c r="AB26">
        <v>23</v>
      </c>
    </row>
    <row r="27" spans="5:28">
      <c r="E27" s="133" t="s">
        <v>40</v>
      </c>
      <c r="F27" s="136">
        <v>3.6545494639533063E-2</v>
      </c>
      <c r="G27" s="137">
        <v>4.0996276709080105E-2</v>
      </c>
      <c r="H27" s="137">
        <v>4.2610514531218925E-2</v>
      </c>
      <c r="I27" s="137">
        <v>5.9566383925164876E-2</v>
      </c>
      <c r="J27" s="137">
        <v>6.8581454388887811E-2</v>
      </c>
      <c r="L27" s="67" t="s">
        <v>39</v>
      </c>
      <c r="M27" s="93">
        <v>1.8379851724008151E-2</v>
      </c>
      <c r="N27" s="111">
        <v>6.6574409390626607E-3</v>
      </c>
      <c r="O27" s="111">
        <v>3.9698714469613747E-2</v>
      </c>
      <c r="P27" s="111">
        <v>9.8959861995876232E-3</v>
      </c>
      <c r="Q27" s="93">
        <v>9.692354987226209E-3</v>
      </c>
      <c r="R27" s="68">
        <f t="shared" si="2"/>
        <v>2.0644334777044318E-2</v>
      </c>
      <c r="T27" s="67" t="s">
        <v>40</v>
      </c>
      <c r="U27" s="115">
        <f>R28</f>
        <v>1.9642540508169107E-2</v>
      </c>
      <c r="V27">
        <f t="shared" si="0"/>
        <v>22</v>
      </c>
      <c r="W27">
        <v>20</v>
      </c>
      <c r="Z27" s="67" t="s">
        <v>36</v>
      </c>
      <c r="AA27">
        <v>25</v>
      </c>
      <c r="AB27">
        <v>22</v>
      </c>
    </row>
    <row r="28" spans="5:28">
      <c r="L28" s="67" t="s">
        <v>40</v>
      </c>
      <c r="M28" s="93">
        <v>1.4257922073337271E-2</v>
      </c>
      <c r="N28" s="111">
        <v>5.8351600337749844E-3</v>
      </c>
      <c r="O28" s="111">
        <v>2.2476338054496191E-2</v>
      </c>
      <c r="P28" s="111">
        <v>9.7970047716005454E-3</v>
      </c>
      <c r="Q28" s="93">
        <v>7.6768226532055686E-2</v>
      </c>
      <c r="R28" s="68">
        <f>$M$3*M28+$N$3*N28+$O$3*O28+$P$3*P28+$Q$3*Q28</f>
        <v>1.9642540508169107E-2</v>
      </c>
    </row>
  </sheetData>
  <autoFilter ref="Z2:AB2" xr:uid="{A36C75FC-BCA5-8A4E-8FF7-1EB1FE4FF115}">
    <sortState xmlns:xlrd2="http://schemas.microsoft.com/office/spreadsheetml/2017/richdata2" ref="Z3:AB27">
      <sortCondition ref="AA2:AA27"/>
    </sortState>
  </autoFilter>
  <mergeCells count="1">
    <mergeCell ref="B11:C11"/>
  </mergeCells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D28"/>
  <sheetViews>
    <sheetView zoomScale="120" zoomScaleNormal="120" workbookViewId="0">
      <selection activeCell="Z17" sqref="Z17"/>
    </sheetView>
  </sheetViews>
  <sheetFormatPr baseColWidth="10" defaultRowHeight="18"/>
  <cols>
    <col min="2" max="2" width="18.33203125" customWidth="1"/>
    <col min="3" max="3" width="24.1640625" customWidth="1"/>
    <col min="5" max="5" width="14.33203125" customWidth="1"/>
  </cols>
  <sheetData>
    <row r="2" spans="2:30" ht="20">
      <c r="B2" s="58" t="s">
        <v>79</v>
      </c>
      <c r="C2" s="58" t="s">
        <v>10</v>
      </c>
      <c r="E2" s="139"/>
      <c r="F2" s="140" t="s">
        <v>1</v>
      </c>
      <c r="G2" s="141" t="s">
        <v>89</v>
      </c>
      <c r="H2" s="142" t="s">
        <v>60</v>
      </c>
      <c r="I2" s="143" t="s">
        <v>2</v>
      </c>
      <c r="J2" s="144" t="s">
        <v>96</v>
      </c>
      <c r="L2" s="56" t="s">
        <v>106</v>
      </c>
      <c r="M2" s="69" t="s">
        <v>97</v>
      </c>
      <c r="N2" s="69" t="s">
        <v>89</v>
      </c>
      <c r="O2" s="69" t="s">
        <v>15</v>
      </c>
      <c r="P2" s="69" t="s">
        <v>16</v>
      </c>
      <c r="Q2" s="69" t="s">
        <v>98</v>
      </c>
      <c r="R2" s="66" t="s">
        <v>17</v>
      </c>
      <c r="T2" s="56" t="s">
        <v>79</v>
      </c>
      <c r="U2" s="88" t="s">
        <v>17</v>
      </c>
      <c r="V2" s="88" t="s">
        <v>61</v>
      </c>
      <c r="W2" s="88" t="s">
        <v>70</v>
      </c>
      <c r="X2" t="s">
        <v>72</v>
      </c>
      <c r="AB2" s="56" t="s">
        <v>79</v>
      </c>
      <c r="AC2" s="88" t="s">
        <v>61</v>
      </c>
      <c r="AD2" s="88" t="s">
        <v>70</v>
      </c>
    </row>
    <row r="3" spans="2:30">
      <c r="B3" s="59" t="s">
        <v>11</v>
      </c>
      <c r="C3" s="109">
        <v>0.19428475944461093</v>
      </c>
      <c r="E3" s="138" t="s">
        <v>19</v>
      </c>
      <c r="F3" s="134">
        <v>2.4125310407315192E-2</v>
      </c>
      <c r="G3" s="91">
        <v>2.7063470091354073E-2</v>
      </c>
      <c r="H3" s="91">
        <v>2.8129100449198502E-2</v>
      </c>
      <c r="I3" s="91">
        <v>3.9322425820483391E-2</v>
      </c>
      <c r="J3" s="91">
        <v>4.5273675774174363E-2</v>
      </c>
      <c r="L3" s="66" t="s">
        <v>18</v>
      </c>
      <c r="M3" s="92">
        <f>C3</f>
        <v>0.19428475944461093</v>
      </c>
      <c r="N3" s="92">
        <f>C4</f>
        <v>0.24007406781193655</v>
      </c>
      <c r="O3" s="92">
        <f>C5</f>
        <v>0.26806044537558665</v>
      </c>
      <c r="P3" s="92">
        <f>C6</f>
        <v>0.20684125884414581</v>
      </c>
      <c r="Q3" s="92">
        <f>C7</f>
        <v>9.0739468523720071E-2</v>
      </c>
      <c r="R3" s="68"/>
      <c r="T3" s="67" t="s">
        <v>19</v>
      </c>
      <c r="U3" s="115">
        <f>R4</f>
        <v>7.8808240497622473E-2</v>
      </c>
      <c r="V3">
        <f t="shared" ref="V3:V27" si="0">RANK(U3,$U$3:$U$27)</f>
        <v>1</v>
      </c>
      <c r="W3">
        <v>1</v>
      </c>
      <c r="X3">
        <f>CORREL(V3:V27,W3:W27)</f>
        <v>0.79450433442548507</v>
      </c>
      <c r="AB3" s="67" t="s">
        <v>19</v>
      </c>
      <c r="AC3">
        <v>1</v>
      </c>
      <c r="AD3">
        <v>1</v>
      </c>
    </row>
    <row r="4" spans="2:30">
      <c r="B4" s="60" t="s">
        <v>83</v>
      </c>
      <c r="C4" s="110">
        <v>0.24007406781193655</v>
      </c>
      <c r="E4" s="131" t="s">
        <v>20</v>
      </c>
      <c r="F4" s="135">
        <v>4.0148515567877255E-2</v>
      </c>
      <c r="G4" s="61">
        <v>4.5038100316174466E-2</v>
      </c>
      <c r="H4" s="61">
        <v>4.6811485872222981E-2</v>
      </c>
      <c r="I4" s="61">
        <v>6.543903471358764E-2</v>
      </c>
      <c r="J4" s="61">
        <v>7.5342901125256365E-2</v>
      </c>
      <c r="L4" s="67" t="s">
        <v>19</v>
      </c>
      <c r="M4" s="93">
        <v>9.1809377430566705E-2</v>
      </c>
      <c r="N4" s="111">
        <v>0.11169954413147769</v>
      </c>
      <c r="O4" s="111">
        <v>1.3764593045637891E-2</v>
      </c>
      <c r="P4" s="111">
        <v>0.14288915814050737</v>
      </c>
      <c r="Q4" s="93">
        <v>1.0026480031173738E-2</v>
      </c>
      <c r="R4" s="68">
        <f>$M$3*M4+$N$3*N4+$O$3*O4+$P$3*P4+$Q$3*Q4</f>
        <v>7.8808240497622473E-2</v>
      </c>
      <c r="T4" s="67" t="s">
        <v>20</v>
      </c>
      <c r="U4" s="115">
        <f t="shared" ref="U4:U26" si="1">R5</f>
        <v>7.6459150912740373E-2</v>
      </c>
      <c r="V4">
        <f t="shared" si="0"/>
        <v>3</v>
      </c>
      <c r="W4">
        <v>3</v>
      </c>
      <c r="AB4" s="67" t="s">
        <v>23</v>
      </c>
      <c r="AC4">
        <v>2</v>
      </c>
      <c r="AD4">
        <v>7</v>
      </c>
    </row>
    <row r="5" spans="2:30">
      <c r="B5" s="59" t="s">
        <v>77</v>
      </c>
      <c r="C5" s="109">
        <v>0.26806044537558665</v>
      </c>
      <c r="E5" s="132" t="s">
        <v>43</v>
      </c>
      <c r="F5" s="134">
        <v>3.5830981755908077E-2</v>
      </c>
      <c r="G5" s="91">
        <v>4.0194745133759577E-2</v>
      </c>
      <c r="H5" s="91">
        <v>4.1777422465815298E-2</v>
      </c>
      <c r="I5" s="91">
        <v>5.840178212772628E-2</v>
      </c>
      <c r="J5" s="91">
        <v>6.7240596008889542E-2</v>
      </c>
      <c r="L5" s="67" t="s">
        <v>20</v>
      </c>
      <c r="M5" s="93">
        <v>7.8842165007177542E-2</v>
      </c>
      <c r="N5" s="111">
        <v>4.3497867646406702E-2</v>
      </c>
      <c r="O5" s="111">
        <v>0.12842496518022839</v>
      </c>
      <c r="P5" s="111">
        <v>7.427511839907118E-2</v>
      </c>
      <c r="Q5" s="93">
        <v>1.0026480031173738E-2</v>
      </c>
      <c r="R5" s="68">
        <f t="shared" ref="R5:R27" si="2">$M$3*M5+$N$3*N5+$O$3*O5+$P$3*P5+$Q$3*Q5</f>
        <v>7.6459150912740373E-2</v>
      </c>
      <c r="T5" s="67" t="s">
        <v>43</v>
      </c>
      <c r="U5" s="115">
        <f t="shared" si="1"/>
        <v>6.431932242276836E-2</v>
      </c>
      <c r="V5">
        <f t="shared" si="0"/>
        <v>4</v>
      </c>
      <c r="W5">
        <v>2</v>
      </c>
      <c r="AB5" s="67" t="s">
        <v>20</v>
      </c>
      <c r="AC5">
        <v>3</v>
      </c>
      <c r="AD5">
        <v>3</v>
      </c>
    </row>
    <row r="6" spans="2:30">
      <c r="B6" s="60" t="s">
        <v>78</v>
      </c>
      <c r="C6" s="110">
        <v>0.20684125884414581</v>
      </c>
      <c r="E6" s="131" t="s">
        <v>21</v>
      </c>
      <c r="F6" s="135">
        <v>4.7118580415112882E-2</v>
      </c>
      <c r="G6" s="61">
        <v>5.2857031486103073E-2</v>
      </c>
      <c r="H6" s="61">
        <v>5.4938289254859225E-2</v>
      </c>
      <c r="I6" s="61">
        <v>7.6799711666215631E-2</v>
      </c>
      <c r="J6" s="61">
        <v>8.8422958985280117E-2</v>
      </c>
      <c r="L6" s="67" t="s">
        <v>43</v>
      </c>
      <c r="M6" s="93">
        <v>4.7008474354287628E-2</v>
      </c>
      <c r="N6" s="111">
        <v>6.3282743408390255E-2</v>
      </c>
      <c r="O6" s="111">
        <v>4.8469566780987197E-2</v>
      </c>
      <c r="P6" s="111">
        <v>0.10916945199757754</v>
      </c>
      <c r="Q6" s="93">
        <v>4.8713379013268283E-2</v>
      </c>
      <c r="R6" s="68">
        <f t="shared" si="2"/>
        <v>6.431932242276836E-2</v>
      </c>
      <c r="T6" s="67" t="s">
        <v>21</v>
      </c>
      <c r="U6" s="115">
        <f t="shared" si="1"/>
        <v>4.6572286367606137E-2</v>
      </c>
      <c r="V6">
        <f t="shared" si="0"/>
        <v>9</v>
      </c>
      <c r="W6">
        <v>4</v>
      </c>
      <c r="AB6" s="67" t="s">
        <v>43</v>
      </c>
      <c r="AC6">
        <v>4</v>
      </c>
      <c r="AD6">
        <v>2</v>
      </c>
    </row>
    <row r="7" spans="2:30">
      <c r="B7" s="59" t="s">
        <v>84</v>
      </c>
      <c r="C7" s="109">
        <v>9.0739468523720071E-2</v>
      </c>
      <c r="E7" s="132" t="s">
        <v>22</v>
      </c>
      <c r="F7" s="134">
        <v>4.9845236814041453E-2</v>
      </c>
      <c r="G7" s="91">
        <v>5.5915760375221425E-2</v>
      </c>
      <c r="H7" s="91">
        <v>5.8117456297313332E-2</v>
      </c>
      <c r="I7" s="91">
        <v>8.124395475260944E-2</v>
      </c>
      <c r="J7" s="91">
        <v>9.3539815749752633E-2</v>
      </c>
      <c r="L7" s="67" t="s">
        <v>21</v>
      </c>
      <c r="M7" s="93">
        <v>0.11089939183454346</v>
      </c>
      <c r="N7" s="111">
        <v>3.6854822830088382E-2</v>
      </c>
      <c r="O7" s="111">
        <v>2.8894601827758638E-2</v>
      </c>
      <c r="P7" s="111">
        <v>3.6460044202548829E-2</v>
      </c>
      <c r="Q7" s="93">
        <v>9.823687601498661E-3</v>
      </c>
      <c r="R7" s="68">
        <f t="shared" si="2"/>
        <v>4.6572286367606137E-2</v>
      </c>
      <c r="T7" s="67" t="s">
        <v>22</v>
      </c>
      <c r="U7" s="115">
        <f t="shared" si="1"/>
        <v>5.4368904299583937E-2</v>
      </c>
      <c r="V7">
        <f t="shared" si="0"/>
        <v>6</v>
      </c>
      <c r="W7">
        <v>8</v>
      </c>
      <c r="AB7" s="67" t="s">
        <v>42</v>
      </c>
      <c r="AC7">
        <v>5</v>
      </c>
      <c r="AD7">
        <v>6</v>
      </c>
    </row>
    <row r="8" spans="2:30">
      <c r="E8" s="131" t="s">
        <v>42</v>
      </c>
      <c r="F8" s="135">
        <v>4.7118580415112882E-2</v>
      </c>
      <c r="G8" s="61">
        <v>5.2857031486103073E-2</v>
      </c>
      <c r="H8" s="61">
        <v>5.4938289254859225E-2</v>
      </c>
      <c r="I8" s="61">
        <v>7.6799711666215631E-2</v>
      </c>
      <c r="J8" s="61">
        <v>8.8422958985280117E-2</v>
      </c>
      <c r="L8" s="67" t="s">
        <v>75</v>
      </c>
      <c r="M8" s="93">
        <v>8.0843494675774553E-3</v>
      </c>
      <c r="N8" s="111">
        <v>9.4640660224817291E-2</v>
      </c>
      <c r="O8" s="111">
        <v>7.7545637087809302E-2</v>
      </c>
      <c r="P8" s="111">
        <v>1.096405632819443E-2</v>
      </c>
      <c r="Q8" s="93">
        <v>7.7394468074725539E-2</v>
      </c>
      <c r="R8" s="68">
        <f t="shared" si="2"/>
        <v>5.4368904299583937E-2</v>
      </c>
      <c r="T8" s="67" t="s">
        <v>42</v>
      </c>
      <c r="U8" s="115">
        <f t="shared" si="1"/>
        <v>6.1468731481081069E-2</v>
      </c>
      <c r="V8">
        <f t="shared" si="0"/>
        <v>5</v>
      </c>
      <c r="W8">
        <v>6</v>
      </c>
      <c r="AB8" s="67" t="s">
        <v>22</v>
      </c>
      <c r="AC8">
        <v>6</v>
      </c>
      <c r="AD8">
        <v>8</v>
      </c>
    </row>
    <row r="9" spans="2:30">
      <c r="E9" s="132" t="s">
        <v>23</v>
      </c>
      <c r="F9" s="134">
        <v>5.228391092017854E-2</v>
      </c>
      <c r="G9" s="91">
        <v>5.8651434346653049E-2</v>
      </c>
      <c r="H9" s="91">
        <v>6.0960848060413284E-2</v>
      </c>
      <c r="I9" s="91">
        <v>8.5218808548058744E-2</v>
      </c>
      <c r="J9" s="91">
        <v>9.8116243531865127E-2</v>
      </c>
      <c r="L9" s="67" t="s">
        <v>42</v>
      </c>
      <c r="M9" s="93">
        <v>0.11089939139094586</v>
      </c>
      <c r="N9" s="111">
        <v>1.4431041622553899E-2</v>
      </c>
      <c r="O9" s="111">
        <v>1.8728358739238032E-2</v>
      </c>
      <c r="P9" s="111">
        <v>0.12455342187084452</v>
      </c>
      <c r="Q9" s="93">
        <v>6.2542048917320417E-2</v>
      </c>
      <c r="R9" s="68">
        <f t="shared" si="2"/>
        <v>6.1468731481081069E-2</v>
      </c>
      <c r="T9" s="67" t="s">
        <v>23</v>
      </c>
      <c r="U9" s="115">
        <f t="shared" si="1"/>
        <v>7.8217475673001621E-2</v>
      </c>
      <c r="V9">
        <f t="shared" si="0"/>
        <v>2</v>
      </c>
      <c r="W9">
        <v>7</v>
      </c>
      <c r="AB9" s="67" t="s">
        <v>24</v>
      </c>
      <c r="AC9">
        <v>7</v>
      </c>
      <c r="AD9">
        <v>5</v>
      </c>
    </row>
    <row r="10" spans="2:30">
      <c r="E10" s="131" t="s">
        <v>24</v>
      </c>
      <c r="F10" s="135">
        <v>6.4153604143667095E-2</v>
      </c>
      <c r="G10" s="61">
        <v>7.1966707067456129E-2</v>
      </c>
      <c r="H10" s="61">
        <v>7.4800412706323136E-2</v>
      </c>
      <c r="I10" s="61">
        <v>0.10456550806869987</v>
      </c>
      <c r="J10" s="61">
        <v>0.12039096802105519</v>
      </c>
      <c r="L10" s="67" t="s">
        <v>23</v>
      </c>
      <c r="M10" s="93">
        <v>0.11089939139094586</v>
      </c>
      <c r="N10" s="111">
        <v>9.2441473857589093E-2</v>
      </c>
      <c r="O10" s="111">
        <v>5.4181339615682868E-2</v>
      </c>
      <c r="P10" s="111">
        <v>6.3981114729682403E-2</v>
      </c>
      <c r="Q10" s="93">
        <v>7.4067053714490017E-2</v>
      </c>
      <c r="R10" s="68">
        <f t="shared" si="2"/>
        <v>7.8217475673001621E-2</v>
      </c>
      <c r="T10" s="67" t="s">
        <v>24</v>
      </c>
      <c r="U10" s="115">
        <f t="shared" si="1"/>
        <v>4.9834963791537325E-2</v>
      </c>
      <c r="V10">
        <f t="shared" si="0"/>
        <v>7</v>
      </c>
      <c r="W10">
        <v>5</v>
      </c>
      <c r="AB10" s="67" t="s">
        <v>27</v>
      </c>
      <c r="AC10">
        <v>8</v>
      </c>
      <c r="AD10">
        <v>11</v>
      </c>
    </row>
    <row r="11" spans="2:30" ht="56" customHeight="1">
      <c r="B11" s="221" t="s">
        <v>107</v>
      </c>
      <c r="C11" s="222"/>
      <c r="E11" s="132" t="s">
        <v>25</v>
      </c>
      <c r="F11" s="134">
        <v>8.3259764438258638E-3</v>
      </c>
      <c r="G11" s="91">
        <v>9.3399757625699225E-3</v>
      </c>
      <c r="H11" s="91">
        <v>9.7077394558630955E-3</v>
      </c>
      <c r="I11" s="91">
        <v>1.3570709995762886E-2</v>
      </c>
      <c r="J11" s="91">
        <v>1.5624568208949915E-2</v>
      </c>
      <c r="L11" s="67" t="s">
        <v>24</v>
      </c>
      <c r="M11" s="93">
        <v>1.6893581777343219E-2</v>
      </c>
      <c r="N11" s="111">
        <v>7.7540296915725934E-2</v>
      </c>
      <c r="O11" s="111">
        <v>2.9779270143978447E-2</v>
      </c>
      <c r="P11" s="111">
        <v>6.3981114729682403E-2</v>
      </c>
      <c r="Q11" s="93">
        <v>7.4067053714490017E-2</v>
      </c>
      <c r="R11" s="68">
        <f t="shared" si="2"/>
        <v>4.9834963791537325E-2</v>
      </c>
      <c r="T11" s="67" t="s">
        <v>25</v>
      </c>
      <c r="U11" s="115">
        <f t="shared" si="1"/>
        <v>3.9192209082733943E-2</v>
      </c>
      <c r="V11">
        <f t="shared" si="0"/>
        <v>11</v>
      </c>
      <c r="W11">
        <v>15</v>
      </c>
      <c r="AB11" s="67" t="s">
        <v>21</v>
      </c>
      <c r="AC11">
        <v>9</v>
      </c>
      <c r="AD11">
        <v>4</v>
      </c>
    </row>
    <row r="12" spans="2:30" ht="26">
      <c r="B12" s="203" t="s">
        <v>11</v>
      </c>
      <c r="C12" s="204">
        <v>0.19428475944461093</v>
      </c>
      <c r="E12" s="131" t="s">
        <v>26</v>
      </c>
      <c r="F12" s="135">
        <v>3.7313106600005974E-2</v>
      </c>
      <c r="G12" s="61">
        <v>4.1857374161642834E-2</v>
      </c>
      <c r="H12" s="61">
        <v>4.3505517893977788E-2</v>
      </c>
      <c r="I12" s="61">
        <v>6.0817533189775348E-2</v>
      </c>
      <c r="J12" s="61">
        <v>7.0021958756793942E-2</v>
      </c>
      <c r="L12" s="67" t="s">
        <v>25</v>
      </c>
      <c r="M12" s="93">
        <v>3.5096754417812563E-2</v>
      </c>
      <c r="N12" s="111">
        <v>1.6199908092338698E-2</v>
      </c>
      <c r="O12" s="111">
        <v>4.217386137015789E-2</v>
      </c>
      <c r="P12" s="111">
        <v>3.1832501039686233E-2</v>
      </c>
      <c r="Q12" s="93">
        <v>0.11676118763475836</v>
      </c>
      <c r="R12" s="68">
        <f t="shared" si="2"/>
        <v>3.9192209082733943E-2</v>
      </c>
      <c r="T12" s="67" t="s">
        <v>26</v>
      </c>
      <c r="U12" s="115">
        <f t="shared" si="1"/>
        <v>3.047297114066649E-2</v>
      </c>
      <c r="V12">
        <f t="shared" si="0"/>
        <v>18</v>
      </c>
      <c r="W12">
        <v>16</v>
      </c>
      <c r="AB12" s="67" t="s">
        <v>28</v>
      </c>
      <c r="AC12">
        <v>10</v>
      </c>
      <c r="AD12">
        <v>9</v>
      </c>
    </row>
    <row r="13" spans="2:30" ht="26">
      <c r="B13" s="205" t="s">
        <v>83</v>
      </c>
      <c r="C13" s="206">
        <v>0.24007406781193655</v>
      </c>
      <c r="E13" s="132" t="s">
        <v>27</v>
      </c>
      <c r="F13" s="134">
        <v>5.2228225037336859E-2</v>
      </c>
      <c r="G13" s="91">
        <v>5.8588966622949087E-2</v>
      </c>
      <c r="H13" s="91">
        <v>6.0895920655724592E-2</v>
      </c>
      <c r="I13" s="91">
        <v>8.5128044783351856E-2</v>
      </c>
      <c r="J13" s="91">
        <v>9.8011743131148688E-2</v>
      </c>
      <c r="L13" s="67" t="s">
        <v>26</v>
      </c>
      <c r="M13" s="93">
        <v>7.9341880420074784E-2</v>
      </c>
      <c r="N13" s="111">
        <v>9.1749566410251338E-3</v>
      </c>
      <c r="O13" s="111">
        <v>2.0113486021473889E-2</v>
      </c>
      <c r="P13" s="111">
        <v>3.1832501039686233E-2</v>
      </c>
      <c r="Q13" s="93">
        <v>9.6923558479077611E-3</v>
      </c>
      <c r="R13" s="68">
        <f t="shared" si="2"/>
        <v>3.047297114066649E-2</v>
      </c>
      <c r="T13" s="67" t="s">
        <v>27</v>
      </c>
      <c r="U13" s="115">
        <f t="shared" si="1"/>
        <v>4.9127737551881136E-2</v>
      </c>
      <c r="V13">
        <f t="shared" si="0"/>
        <v>8</v>
      </c>
      <c r="W13">
        <v>11</v>
      </c>
      <c r="AB13" s="67" t="s">
        <v>25</v>
      </c>
      <c r="AC13">
        <v>11</v>
      </c>
      <c r="AD13">
        <v>15</v>
      </c>
    </row>
    <row r="14" spans="2:30" ht="26">
      <c r="B14" s="205" t="s">
        <v>77</v>
      </c>
      <c r="C14" s="206">
        <v>0.26806044537558665</v>
      </c>
      <c r="E14" s="131" t="s">
        <v>28</v>
      </c>
      <c r="F14" s="135">
        <v>4.9845236814041453E-2</v>
      </c>
      <c r="G14" s="61">
        <v>5.5915760375221425E-2</v>
      </c>
      <c r="H14" s="61">
        <v>5.8117456297313332E-2</v>
      </c>
      <c r="I14" s="61">
        <v>8.124395475260944E-2</v>
      </c>
      <c r="J14" s="61">
        <v>9.3539815749752633E-2</v>
      </c>
      <c r="L14" s="67" t="s">
        <v>27</v>
      </c>
      <c r="M14" s="93">
        <v>7.841611907392583E-3</v>
      </c>
      <c r="N14" s="111">
        <v>0.11211743938622291</v>
      </c>
      <c r="O14" s="111">
        <v>4.4978209844670242E-2</v>
      </c>
      <c r="P14" s="111">
        <v>1.0631367221383057E-2</v>
      </c>
      <c r="Q14" s="93">
        <v>7.0882691786332302E-2</v>
      </c>
      <c r="R14" s="68">
        <f t="shared" si="2"/>
        <v>4.9127737551881136E-2</v>
      </c>
      <c r="T14" s="67" t="s">
        <v>28</v>
      </c>
      <c r="U14" s="115">
        <f t="shared" si="1"/>
        <v>4.501845664956014E-2</v>
      </c>
      <c r="V14">
        <f t="shared" si="0"/>
        <v>10</v>
      </c>
      <c r="W14">
        <v>9</v>
      </c>
      <c r="AB14" s="67" t="s">
        <v>29</v>
      </c>
      <c r="AC14">
        <v>12</v>
      </c>
      <c r="AD14">
        <v>13</v>
      </c>
    </row>
    <row r="15" spans="2:30" ht="26">
      <c r="B15" s="205" t="s">
        <v>78</v>
      </c>
      <c r="C15" s="206">
        <v>0.20684125884414581</v>
      </c>
      <c r="E15" s="132" t="s">
        <v>29</v>
      </c>
      <c r="F15" s="134">
        <v>6.0800058895542027E-2</v>
      </c>
      <c r="G15" s="91">
        <v>6.8204742143882918E-2</v>
      </c>
      <c r="H15" s="91">
        <v>7.0890319548854816E-2</v>
      </c>
      <c r="I15" s="91">
        <v>9.9099483713836117E-2</v>
      </c>
      <c r="J15" s="91">
        <v>0.11409768856913149</v>
      </c>
      <c r="L15" s="67" t="s">
        <v>28</v>
      </c>
      <c r="M15" s="93">
        <v>4.1456774193814126E-2</v>
      </c>
      <c r="N15" s="111">
        <v>4.6653676129160909E-2</v>
      </c>
      <c r="O15" s="111">
        <v>8.4108644444756228E-2</v>
      </c>
      <c r="P15" s="111">
        <v>1.1303448747707794E-2</v>
      </c>
      <c r="Q15" s="93">
        <v>9.6923554602133411E-3</v>
      </c>
      <c r="R15" s="68">
        <f t="shared" si="2"/>
        <v>4.501845664956014E-2</v>
      </c>
      <c r="T15" s="67" t="s">
        <v>29</v>
      </c>
      <c r="U15" s="115">
        <f t="shared" si="1"/>
        <v>3.8979505576381461E-2</v>
      </c>
      <c r="V15">
        <f t="shared" si="0"/>
        <v>12</v>
      </c>
      <c r="W15">
        <v>13</v>
      </c>
      <c r="AB15" s="67" t="s">
        <v>32</v>
      </c>
      <c r="AC15">
        <v>13</v>
      </c>
      <c r="AD15">
        <v>17</v>
      </c>
    </row>
    <row r="16" spans="2:30" ht="26">
      <c r="B16" s="207" t="s">
        <v>84</v>
      </c>
      <c r="C16" s="208">
        <v>9.0739468523720071E-2</v>
      </c>
      <c r="E16" s="131" t="s">
        <v>30</v>
      </c>
      <c r="F16" s="135">
        <v>3.5606906225581818E-2</v>
      </c>
      <c r="G16" s="61">
        <v>3.9943380019246889E-2</v>
      </c>
      <c r="H16" s="61">
        <v>4.1516159792119561E-2</v>
      </c>
      <c r="I16" s="61">
        <v>5.8036556011639998E-2</v>
      </c>
      <c r="J16" s="61">
        <v>6.682009477024678E-2</v>
      </c>
      <c r="L16" s="67" t="s">
        <v>29</v>
      </c>
      <c r="M16" s="93">
        <v>7.841611907392583E-3</v>
      </c>
      <c r="N16" s="111">
        <v>4.2728354626681793E-2</v>
      </c>
      <c r="O16" s="111">
        <v>8.9978009962845093E-2</v>
      </c>
      <c r="P16" s="111">
        <v>1.0631367221383057E-2</v>
      </c>
      <c r="Q16" s="93">
        <v>9.6923554602133411E-3</v>
      </c>
      <c r="R16" s="68">
        <f t="shared" si="2"/>
        <v>3.8979505576381461E-2</v>
      </c>
      <c r="T16" s="67" t="s">
        <v>30</v>
      </c>
      <c r="U16" s="115">
        <f t="shared" si="1"/>
        <v>2.0067237217551041E-2</v>
      </c>
      <c r="V16">
        <f t="shared" si="0"/>
        <v>20</v>
      </c>
      <c r="W16">
        <v>24</v>
      </c>
      <c r="AB16" s="67" t="s">
        <v>37</v>
      </c>
      <c r="AC16">
        <v>14</v>
      </c>
      <c r="AD16">
        <v>19</v>
      </c>
    </row>
    <row r="17" spans="5:30">
      <c r="E17" s="132" t="s">
        <v>41</v>
      </c>
      <c r="F17" s="134">
        <v>3.1545880383942487E-2</v>
      </c>
      <c r="G17" s="91">
        <v>3.538777225504184E-2</v>
      </c>
      <c r="H17" s="91">
        <v>3.6781173924678605E-2</v>
      </c>
      <c r="I17" s="91">
        <v>5.1417391958749371E-2</v>
      </c>
      <c r="J17" s="91">
        <v>5.9199153768419333E-2</v>
      </c>
      <c r="L17" s="67" t="s">
        <v>30</v>
      </c>
      <c r="M17" s="93">
        <v>4.1456774193814126E-2</v>
      </c>
      <c r="N17" s="111">
        <v>6.1589035278101492E-3</v>
      </c>
      <c r="O17" s="111">
        <v>1.2437942736633902E-2</v>
      </c>
      <c r="P17" s="111">
        <v>3.0557854730498185E-2</v>
      </c>
      <c r="Q17" s="93">
        <v>9.6923554602133411E-3</v>
      </c>
      <c r="R17" s="68">
        <f t="shared" si="2"/>
        <v>2.0067237217551041E-2</v>
      </c>
      <c r="T17" s="67" t="s">
        <v>41</v>
      </c>
      <c r="U17" s="115">
        <f t="shared" si="1"/>
        <v>1.2377658177076447E-2</v>
      </c>
      <c r="V17">
        <f t="shared" si="0"/>
        <v>24</v>
      </c>
      <c r="W17">
        <v>12</v>
      </c>
      <c r="AB17" s="67" t="s">
        <v>38</v>
      </c>
      <c r="AC17">
        <v>15</v>
      </c>
      <c r="AD17">
        <v>14</v>
      </c>
    </row>
    <row r="18" spans="5:30">
      <c r="E18" s="131" t="s">
        <v>31</v>
      </c>
      <c r="F18" s="135">
        <v>2.4125310407315192E-2</v>
      </c>
      <c r="G18" s="61">
        <v>2.7063470091354073E-2</v>
      </c>
      <c r="H18" s="61">
        <v>2.8129100449198502E-2</v>
      </c>
      <c r="I18" s="61">
        <v>3.9322425820483391E-2</v>
      </c>
      <c r="J18" s="61">
        <v>4.5273675774174363E-2</v>
      </c>
      <c r="L18" s="67" t="s">
        <v>41</v>
      </c>
      <c r="M18" s="93">
        <v>1.621712401947234E-2</v>
      </c>
      <c r="N18" s="111">
        <v>6.5684394593314198E-3</v>
      </c>
      <c r="O18" s="111">
        <v>1.2437942736633902E-2</v>
      </c>
      <c r="P18" s="111">
        <v>1.0416340533762969E-2</v>
      </c>
      <c r="Q18" s="93">
        <v>2.3819366974094088E-2</v>
      </c>
      <c r="R18" s="68">
        <f t="shared" si="2"/>
        <v>1.2377658177076447E-2</v>
      </c>
      <c r="T18" s="67" t="s">
        <v>31</v>
      </c>
      <c r="U18" s="115">
        <f t="shared" si="1"/>
        <v>3.1281134737745693E-2</v>
      </c>
      <c r="V18">
        <f t="shared" si="0"/>
        <v>17</v>
      </c>
      <c r="W18">
        <v>24</v>
      </c>
      <c r="AB18" s="67" t="s">
        <v>35</v>
      </c>
      <c r="AC18">
        <v>16</v>
      </c>
      <c r="AD18">
        <v>21</v>
      </c>
    </row>
    <row r="19" spans="5:30">
      <c r="E19" s="132" t="s">
        <v>32</v>
      </c>
      <c r="F19" s="134">
        <v>6.3331036266409471E-2</v>
      </c>
      <c r="G19" s="91">
        <v>7.104396075794045E-2</v>
      </c>
      <c r="H19" s="91">
        <v>7.3841333048693197E-2</v>
      </c>
      <c r="I19" s="91">
        <v>0.10322478482868021</v>
      </c>
      <c r="J19" s="91">
        <v>0.11884733311031345</v>
      </c>
      <c r="L19" s="67" t="s">
        <v>31</v>
      </c>
      <c r="M19" s="93">
        <v>7.8416119042559376E-3</v>
      </c>
      <c r="N19" s="111">
        <v>1.0122362652093157E-2</v>
      </c>
      <c r="O19" s="111">
        <v>8.5844916645266028E-2</v>
      </c>
      <c r="P19" s="111">
        <v>1.0416340533762969E-2</v>
      </c>
      <c r="Q19" s="93">
        <v>2.3819366974094088E-2</v>
      </c>
      <c r="R19" s="68">
        <f t="shared" si="2"/>
        <v>3.1281134737745693E-2</v>
      </c>
      <c r="T19" s="67" t="s">
        <v>32</v>
      </c>
      <c r="U19" s="115">
        <f t="shared" si="1"/>
        <v>3.8233071017260138E-2</v>
      </c>
      <c r="V19">
        <f t="shared" si="0"/>
        <v>13</v>
      </c>
      <c r="W19">
        <v>17</v>
      </c>
      <c r="AB19" s="67" t="s">
        <v>31</v>
      </c>
      <c r="AC19">
        <v>17</v>
      </c>
      <c r="AD19">
        <v>24</v>
      </c>
    </row>
    <row r="20" spans="5:30">
      <c r="E20" s="131" t="s">
        <v>33</v>
      </c>
      <c r="F20" s="135">
        <v>8.3259764438258638E-3</v>
      </c>
      <c r="G20" s="61">
        <v>9.3399757625699225E-3</v>
      </c>
      <c r="H20" s="61">
        <v>9.7077394558630955E-3</v>
      </c>
      <c r="I20" s="61">
        <v>1.3570709995762886E-2</v>
      </c>
      <c r="J20" s="61">
        <v>1.5624568208949915E-2</v>
      </c>
      <c r="L20" s="67" t="s">
        <v>32</v>
      </c>
      <c r="M20" s="93">
        <v>1.6217124012985491E-2</v>
      </c>
      <c r="N20" s="111">
        <v>4.2742366315184264E-2</v>
      </c>
      <c r="O20" s="111">
        <v>2.065547556231041E-2</v>
      </c>
      <c r="P20" s="111">
        <v>8.8979356304395893E-2</v>
      </c>
      <c r="Q20" s="93">
        <v>9.6923554524594568E-3</v>
      </c>
      <c r="R20" s="68">
        <f t="shared" si="2"/>
        <v>3.8233071017260138E-2</v>
      </c>
      <c r="T20" s="67" t="s">
        <v>33</v>
      </c>
      <c r="U20" s="115">
        <f t="shared" si="1"/>
        <v>1.2469667520873163E-2</v>
      </c>
      <c r="V20">
        <f t="shared" si="0"/>
        <v>23</v>
      </c>
      <c r="W20">
        <v>23</v>
      </c>
      <c r="AB20" s="67" t="s">
        <v>26</v>
      </c>
      <c r="AC20">
        <v>18</v>
      </c>
      <c r="AD20">
        <v>16</v>
      </c>
    </row>
    <row r="21" spans="5:30">
      <c r="E21" s="132" t="s">
        <v>34</v>
      </c>
      <c r="F21" s="134">
        <v>2.4125310407315192E-2</v>
      </c>
      <c r="G21" s="91">
        <v>2.7063470091354073E-2</v>
      </c>
      <c r="H21" s="91">
        <v>2.8129100449198502E-2</v>
      </c>
      <c r="I21" s="91">
        <v>3.9322425820483391E-2</v>
      </c>
      <c r="J21" s="91">
        <v>4.5273675774174363E-2</v>
      </c>
      <c r="L21" s="67" t="s">
        <v>33</v>
      </c>
      <c r="M21" s="93">
        <v>1.6217124012985491E-2</v>
      </c>
      <c r="N21" s="111">
        <v>4.7792532479292915E-3</v>
      </c>
      <c r="O21" s="111">
        <v>5.0259586738279289E-3</v>
      </c>
      <c r="P21" s="111">
        <v>2.8740942909401334E-2</v>
      </c>
      <c r="Q21" s="93">
        <v>9.6923554524594568E-3</v>
      </c>
      <c r="R21" s="68">
        <f t="shared" si="2"/>
        <v>1.2469667520873163E-2</v>
      </c>
      <c r="T21" s="67" t="s">
        <v>34</v>
      </c>
      <c r="U21" s="115">
        <f t="shared" si="1"/>
        <v>2.465395900950219E-2</v>
      </c>
      <c r="V21">
        <f t="shared" si="0"/>
        <v>19</v>
      </c>
      <c r="W21">
        <v>17</v>
      </c>
      <c r="AB21" s="67" t="s">
        <v>34</v>
      </c>
      <c r="AC21">
        <v>19</v>
      </c>
      <c r="AD21">
        <v>17</v>
      </c>
    </row>
    <row r="22" spans="5:30">
      <c r="E22" s="131" t="s">
        <v>35</v>
      </c>
      <c r="F22" s="135">
        <v>4.624597854692411E-2</v>
      </c>
      <c r="G22" s="61">
        <v>5.1878157674215213E-2</v>
      </c>
      <c r="H22" s="61">
        <v>5.3920872061545201E-2</v>
      </c>
      <c r="I22" s="61">
        <v>7.537743681655136E-2</v>
      </c>
      <c r="J22" s="61">
        <v>8.6785430041887199E-2</v>
      </c>
      <c r="L22" s="67" t="s">
        <v>34</v>
      </c>
      <c r="M22" s="93">
        <v>7.8416118979826484E-3</v>
      </c>
      <c r="N22" s="111">
        <v>6.7926444079112564E-3</v>
      </c>
      <c r="O22" s="111">
        <v>5.4746695429934836E-2</v>
      </c>
      <c r="P22" s="111">
        <v>2.8740942909401334E-2</v>
      </c>
      <c r="Q22" s="93">
        <v>9.6923554524594568E-3</v>
      </c>
      <c r="R22" s="68">
        <f t="shared" si="2"/>
        <v>2.465395900950219E-2</v>
      </c>
      <c r="T22" s="67" t="s">
        <v>35</v>
      </c>
      <c r="U22" s="115">
        <f>R23</f>
        <v>3.2125001547863873E-2</v>
      </c>
      <c r="V22">
        <f t="shared" si="0"/>
        <v>16</v>
      </c>
      <c r="W22">
        <v>21</v>
      </c>
      <c r="AB22" s="67" t="s">
        <v>30</v>
      </c>
      <c r="AC22">
        <v>20</v>
      </c>
      <c r="AD22">
        <v>24</v>
      </c>
    </row>
    <row r="23" spans="5:30">
      <c r="E23" s="132" t="s">
        <v>36</v>
      </c>
      <c r="F23" s="134">
        <v>3.5695961604404185E-2</v>
      </c>
      <c r="G23" s="91">
        <v>4.0043281224269422E-2</v>
      </c>
      <c r="H23" s="91">
        <v>4.1619994630061219E-2</v>
      </c>
      <c r="I23" s="91">
        <v>5.8181709523389046E-2</v>
      </c>
      <c r="J23" s="91">
        <v>6.6987216530699972E-2</v>
      </c>
      <c r="L23" s="67" t="s">
        <v>35</v>
      </c>
      <c r="M23" s="93">
        <v>5.1119176833160397E-2</v>
      </c>
      <c r="N23" s="111">
        <v>1.1167597779989323E-2</v>
      </c>
      <c r="O23" s="111">
        <v>1.9633225806755791E-2</v>
      </c>
      <c r="P23" s="111">
        <v>2.8740942909401334E-2</v>
      </c>
      <c r="Q23" s="93">
        <v>9.152103287071367E-2</v>
      </c>
      <c r="R23" s="68">
        <f t="shared" si="2"/>
        <v>3.2125001547863873E-2</v>
      </c>
      <c r="T23" s="67" t="s">
        <v>36</v>
      </c>
      <c r="U23" s="115">
        <f t="shared" si="1"/>
        <v>7.6596728508947984E-3</v>
      </c>
      <c r="V23">
        <f t="shared" si="0"/>
        <v>25</v>
      </c>
      <c r="W23">
        <v>22</v>
      </c>
      <c r="AB23" s="67" t="s">
        <v>40</v>
      </c>
      <c r="AC23">
        <v>21</v>
      </c>
      <c r="AD23">
        <v>20</v>
      </c>
    </row>
    <row r="24" spans="5:30">
      <c r="E24" s="131" t="s">
        <v>37</v>
      </c>
      <c r="F24" s="135">
        <v>3.2417540253828758E-2</v>
      </c>
      <c r="G24" s="61">
        <v>3.6365589345069733E-2</v>
      </c>
      <c r="H24" s="61">
        <v>3.7797492787466441E-2</v>
      </c>
      <c r="I24" s="61">
        <v>5.2838131422640461E-2</v>
      </c>
      <c r="J24" s="61">
        <v>6.083491495318006E-2</v>
      </c>
      <c r="L24" s="67" t="s">
        <v>36</v>
      </c>
      <c r="M24" s="93">
        <v>7.8416115843180229E-3</v>
      </c>
      <c r="N24" s="111">
        <v>6.7926444079112564E-3</v>
      </c>
      <c r="O24" s="111">
        <v>5.8906566097417035E-3</v>
      </c>
      <c r="P24" s="111">
        <v>9.8959861995876232E-3</v>
      </c>
      <c r="Q24" s="93">
        <v>9.6923554136900333E-3</v>
      </c>
      <c r="R24" s="68">
        <f t="shared" si="2"/>
        <v>7.6596728508947984E-3</v>
      </c>
      <c r="T24" s="67" t="s">
        <v>37</v>
      </c>
      <c r="U24" s="115">
        <f t="shared" si="1"/>
        <v>3.6972455624429024E-2</v>
      </c>
      <c r="V24">
        <f t="shared" si="0"/>
        <v>14</v>
      </c>
      <c r="W24">
        <v>19</v>
      </c>
      <c r="AB24" s="67" t="s">
        <v>39</v>
      </c>
      <c r="AC24">
        <v>22</v>
      </c>
      <c r="AD24">
        <v>10</v>
      </c>
    </row>
    <row r="25" spans="5:30">
      <c r="E25" s="132" t="s">
        <v>38</v>
      </c>
      <c r="F25" s="134">
        <v>6.1351400207011686E-2</v>
      </c>
      <c r="G25" s="91">
        <v>6.8823229899736327E-2</v>
      </c>
      <c r="H25" s="91">
        <v>7.1533160402310544E-2</v>
      </c>
      <c r="I25" s="91">
        <v>9.9998128226839358E-2</v>
      </c>
      <c r="J25" s="91">
        <v>0.11513233837694566</v>
      </c>
      <c r="L25" s="67" t="s">
        <v>37</v>
      </c>
      <c r="M25" s="93">
        <v>3.7315460519797901E-2</v>
      </c>
      <c r="N25" s="111">
        <v>6.2670317442576465E-2</v>
      </c>
      <c r="O25" s="111">
        <v>1.87891360607472E-2</v>
      </c>
      <c r="P25" s="111">
        <v>1.1417650131057498E-2</v>
      </c>
      <c r="Q25" s="93">
        <v>8.0216989650445381E-2</v>
      </c>
      <c r="R25" s="68">
        <f t="shared" si="2"/>
        <v>3.6972455624429024E-2</v>
      </c>
      <c r="T25" s="67" t="s">
        <v>38</v>
      </c>
      <c r="U25" s="115">
        <f t="shared" si="1"/>
        <v>3.339463275645204E-2</v>
      </c>
      <c r="V25">
        <f t="shared" si="0"/>
        <v>15</v>
      </c>
      <c r="W25">
        <v>14</v>
      </c>
      <c r="AB25" s="67" t="s">
        <v>33</v>
      </c>
      <c r="AC25">
        <v>23</v>
      </c>
      <c r="AD25">
        <v>23</v>
      </c>
    </row>
    <row r="26" spans="5:30">
      <c r="E26" s="131" t="s">
        <v>39</v>
      </c>
      <c r="F26" s="135">
        <v>3.1545880383942487E-2</v>
      </c>
      <c r="G26" s="61">
        <v>3.538777225504184E-2</v>
      </c>
      <c r="H26" s="61">
        <v>3.6781173924678605E-2</v>
      </c>
      <c r="I26" s="61">
        <v>5.1417391958749371E-2</v>
      </c>
      <c r="J26" s="61">
        <v>5.9199153768419333E-2</v>
      </c>
      <c r="L26" s="67" t="s">
        <v>38</v>
      </c>
      <c r="M26" s="93">
        <v>1.8379851724008151E-2</v>
      </c>
      <c r="N26" s="111">
        <v>6.8450084273947165E-2</v>
      </c>
      <c r="O26" s="111">
        <v>2.1222453148814161E-2</v>
      </c>
      <c r="P26" s="111">
        <v>9.8959861995876232E-3</v>
      </c>
      <c r="Q26" s="93">
        <v>6.2319287492523461E-2</v>
      </c>
      <c r="R26" s="68">
        <f t="shared" si="2"/>
        <v>3.339463275645204E-2</v>
      </c>
      <c r="T26" s="67" t="s">
        <v>39</v>
      </c>
      <c r="U26" s="115">
        <f t="shared" si="1"/>
        <v>1.8737236463159074E-2</v>
      </c>
      <c r="V26">
        <f t="shared" si="0"/>
        <v>22</v>
      </c>
      <c r="W26">
        <v>10</v>
      </c>
      <c r="AB26" s="67" t="s">
        <v>41</v>
      </c>
      <c r="AC26">
        <v>24</v>
      </c>
      <c r="AD26">
        <v>12</v>
      </c>
    </row>
    <row r="27" spans="5:30">
      <c r="E27" s="133" t="s">
        <v>40</v>
      </c>
      <c r="F27" s="136">
        <v>3.6545494639533063E-2</v>
      </c>
      <c r="G27" s="137">
        <v>4.0996276709080105E-2</v>
      </c>
      <c r="H27" s="137">
        <v>4.2610514531218925E-2</v>
      </c>
      <c r="I27" s="137">
        <v>5.9566383925164876E-2</v>
      </c>
      <c r="J27" s="137">
        <v>6.8581454388887811E-2</v>
      </c>
      <c r="L27" s="67" t="s">
        <v>39</v>
      </c>
      <c r="M27" s="93">
        <v>1.8379851724008151E-2</v>
      </c>
      <c r="N27" s="111">
        <v>6.6574409390626607E-3</v>
      </c>
      <c r="O27" s="111">
        <v>3.9698714469613747E-2</v>
      </c>
      <c r="P27" s="111">
        <v>9.8959861995876232E-3</v>
      </c>
      <c r="Q27" s="93">
        <v>9.692354987226209E-3</v>
      </c>
      <c r="R27" s="68">
        <f t="shared" si="2"/>
        <v>1.8737236463159074E-2</v>
      </c>
      <c r="T27" s="67" t="s">
        <v>40</v>
      </c>
      <c r="U27" s="115">
        <f>R28</f>
        <v>1.9188317630028075E-2</v>
      </c>
      <c r="V27">
        <f t="shared" si="0"/>
        <v>21</v>
      </c>
      <c r="W27">
        <v>20</v>
      </c>
      <c r="AB27" s="67" t="s">
        <v>36</v>
      </c>
      <c r="AC27">
        <v>25</v>
      </c>
      <c r="AD27">
        <v>22</v>
      </c>
    </row>
    <row r="28" spans="5:30">
      <c r="L28" s="67" t="s">
        <v>40</v>
      </c>
      <c r="M28" s="93">
        <v>1.4257922073337271E-2</v>
      </c>
      <c r="N28" s="111">
        <v>5.8351600337749844E-3</v>
      </c>
      <c r="O28" s="111">
        <v>2.2476338054496191E-2</v>
      </c>
      <c r="P28" s="111">
        <v>9.7970047716005454E-3</v>
      </c>
      <c r="Q28" s="93">
        <v>7.6768226532055686E-2</v>
      </c>
      <c r="R28" s="68">
        <f>$M$3*M28+$N$3*N28+$O$3*O28+$P$3*P28+$Q$3*Q28</f>
        <v>1.9188317630028075E-2</v>
      </c>
    </row>
  </sheetData>
  <autoFilter ref="AB2:AD2" xr:uid="{42877FFB-DD1A-B841-B572-4BA3FC099C28}">
    <sortState xmlns:xlrd2="http://schemas.microsoft.com/office/spreadsheetml/2017/richdata2" ref="AB3:AD27">
      <sortCondition ref="AC2:AC27"/>
    </sortState>
  </autoFilter>
  <mergeCells count="1">
    <mergeCell ref="B11:C1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82FE-A839-2A40-ABD0-36E7C7EC1D2A}">
  <dimension ref="B2:AD28"/>
  <sheetViews>
    <sheetView workbookViewId="0">
      <selection activeCell="W21" sqref="W21"/>
    </sheetView>
  </sheetViews>
  <sheetFormatPr baseColWidth="10" defaultRowHeight="18"/>
  <cols>
    <col min="2" max="2" width="18.33203125" customWidth="1"/>
    <col min="3" max="3" width="24.1640625" customWidth="1"/>
    <col min="5" max="5" width="14.33203125" customWidth="1"/>
  </cols>
  <sheetData>
    <row r="2" spans="2:30" ht="20">
      <c r="B2" s="58" t="s">
        <v>76</v>
      </c>
      <c r="C2" s="58" t="s">
        <v>10</v>
      </c>
      <c r="E2" s="139"/>
      <c r="F2" s="140" t="s">
        <v>1</v>
      </c>
      <c r="G2" s="141" t="s">
        <v>89</v>
      </c>
      <c r="H2" s="142" t="s">
        <v>60</v>
      </c>
      <c r="I2" s="143" t="s">
        <v>2</v>
      </c>
      <c r="J2" s="144" t="s">
        <v>96</v>
      </c>
      <c r="L2" s="56" t="s">
        <v>108</v>
      </c>
      <c r="M2" s="69" t="s">
        <v>97</v>
      </c>
      <c r="N2" s="69" t="s">
        <v>89</v>
      </c>
      <c r="O2" s="69" t="s">
        <v>15</v>
      </c>
      <c r="P2" s="69" t="s">
        <v>16</v>
      </c>
      <c r="Q2" s="69" t="s">
        <v>98</v>
      </c>
      <c r="R2" s="66" t="s">
        <v>17</v>
      </c>
      <c r="T2" s="56" t="s">
        <v>76</v>
      </c>
      <c r="U2" s="88" t="s">
        <v>17</v>
      </c>
      <c r="V2" s="88" t="s">
        <v>61</v>
      </c>
      <c r="W2" s="88" t="s">
        <v>70</v>
      </c>
      <c r="X2" t="s">
        <v>72</v>
      </c>
      <c r="AB2" s="56" t="s">
        <v>76</v>
      </c>
      <c r="AC2" s="88" t="s">
        <v>61</v>
      </c>
      <c r="AD2" s="88" t="s">
        <v>70</v>
      </c>
    </row>
    <row r="3" spans="2:30">
      <c r="B3" s="59" t="s">
        <v>11</v>
      </c>
      <c r="C3" s="109">
        <v>0.30996020208148184</v>
      </c>
      <c r="E3" s="138" t="s">
        <v>19</v>
      </c>
      <c r="F3" s="134">
        <v>2.4125310407315192E-2</v>
      </c>
      <c r="G3" s="91">
        <v>2.7063470091354073E-2</v>
      </c>
      <c r="H3" s="91">
        <v>2.8129100449198502E-2</v>
      </c>
      <c r="I3" s="91">
        <v>3.9322425820483391E-2</v>
      </c>
      <c r="J3" s="91">
        <v>4.5273675774174363E-2</v>
      </c>
      <c r="L3" s="66" t="s">
        <v>18</v>
      </c>
      <c r="M3" s="92">
        <f>C3</f>
        <v>0.30996020208148184</v>
      </c>
      <c r="N3" s="92">
        <f>C4</f>
        <v>0.15313511993365397</v>
      </c>
      <c r="O3" s="92">
        <f>C5</f>
        <v>0.31014987107678155</v>
      </c>
      <c r="P3" s="92">
        <f>C6</f>
        <v>0.15313511993365397</v>
      </c>
      <c r="Q3" s="92">
        <f>C7</f>
        <v>7.3619686974428639E-2</v>
      </c>
      <c r="R3" s="68"/>
      <c r="T3" s="67" t="s">
        <v>19</v>
      </c>
      <c r="U3" s="115">
        <f>R4</f>
        <v>7.2450957717406575E-2</v>
      </c>
      <c r="V3">
        <f t="shared" ref="V3:V27" si="0">RANK(U3,$U$3:$U$27)</f>
        <v>3</v>
      </c>
      <c r="W3">
        <v>1</v>
      </c>
      <c r="X3">
        <f>CORREL(V3:V27,W3:W27)</f>
        <v>0.79839896351580608</v>
      </c>
      <c r="AB3" s="67" t="s">
        <v>20</v>
      </c>
      <c r="AC3">
        <v>1</v>
      </c>
      <c r="AD3">
        <v>3</v>
      </c>
    </row>
    <row r="4" spans="2:30">
      <c r="B4" s="60" t="s">
        <v>83</v>
      </c>
      <c r="C4" s="110">
        <v>0.15313511993365397</v>
      </c>
      <c r="E4" s="131" t="s">
        <v>20</v>
      </c>
      <c r="F4" s="135">
        <v>4.0148515567877255E-2</v>
      </c>
      <c r="G4" s="61">
        <v>4.5038100316174466E-2</v>
      </c>
      <c r="H4" s="61">
        <v>4.6811485872222981E-2</v>
      </c>
      <c r="I4" s="61">
        <v>6.543903471358764E-2</v>
      </c>
      <c r="J4" s="61">
        <v>7.5342901125256365E-2</v>
      </c>
      <c r="L4" s="67" t="s">
        <v>19</v>
      </c>
      <c r="M4" s="93">
        <v>9.1809377430566705E-2</v>
      </c>
      <c r="N4" s="111">
        <v>0.11169954413147769</v>
      </c>
      <c r="O4" s="111">
        <v>1.3764593045637891E-2</v>
      </c>
      <c r="P4" s="111">
        <v>0.14288915814050737</v>
      </c>
      <c r="Q4" s="93">
        <v>1.0026480031173738E-2</v>
      </c>
      <c r="R4" s="68">
        <f>$M$3*M4+$N$3*N4+$O$3*O4+$P$3*P4+$Q$3*Q4</f>
        <v>7.2450957717406575E-2</v>
      </c>
      <c r="T4" s="67" t="s">
        <v>20</v>
      </c>
      <c r="U4" s="115">
        <f t="shared" ref="U4:U26" si="1">R5</f>
        <v>8.3042246456223462E-2</v>
      </c>
      <c r="V4">
        <f t="shared" si="0"/>
        <v>1</v>
      </c>
      <c r="W4">
        <v>3</v>
      </c>
      <c r="AB4" s="67" t="s">
        <v>23</v>
      </c>
      <c r="AC4">
        <v>2</v>
      </c>
      <c r="AD4">
        <v>7</v>
      </c>
    </row>
    <row r="5" spans="2:30">
      <c r="B5" s="59" t="s">
        <v>77</v>
      </c>
      <c r="C5" s="109">
        <v>0.31014987107678155</v>
      </c>
      <c r="E5" s="132" t="s">
        <v>43</v>
      </c>
      <c r="F5" s="134">
        <v>3.5830981755908077E-2</v>
      </c>
      <c r="G5" s="91">
        <v>4.0194745133759577E-2</v>
      </c>
      <c r="H5" s="91">
        <v>4.1777422465815298E-2</v>
      </c>
      <c r="I5" s="91">
        <v>5.840178212772628E-2</v>
      </c>
      <c r="J5" s="91">
        <v>6.7240596008889542E-2</v>
      </c>
      <c r="L5" s="67" t="s">
        <v>20</v>
      </c>
      <c r="M5" s="93">
        <v>7.8842165007177542E-2</v>
      </c>
      <c r="N5" s="111">
        <v>4.3497867646406702E-2</v>
      </c>
      <c r="O5" s="111">
        <v>0.12842496518022839</v>
      </c>
      <c r="P5" s="111">
        <v>7.427511839907118E-2</v>
      </c>
      <c r="Q5" s="93">
        <v>1.0026480031173738E-2</v>
      </c>
      <c r="R5" s="68">
        <f t="shared" ref="R5:R27" si="2">$M$3*M5+$N$3*N5+$O$3*O5+$P$3*P5+$Q$3*Q5</f>
        <v>8.3042246456223462E-2</v>
      </c>
      <c r="T5" s="67" t="s">
        <v>43</v>
      </c>
      <c r="U5" s="115">
        <f t="shared" si="1"/>
        <v>5.9598337439406103E-2</v>
      </c>
      <c r="V5">
        <f t="shared" si="0"/>
        <v>5</v>
      </c>
      <c r="W5">
        <v>2</v>
      </c>
      <c r="AB5" s="67" t="s">
        <v>19</v>
      </c>
      <c r="AC5">
        <v>3</v>
      </c>
      <c r="AD5">
        <v>1</v>
      </c>
    </row>
    <row r="6" spans="2:30">
      <c r="B6" s="60" t="s">
        <v>78</v>
      </c>
      <c r="C6" s="110">
        <v>0.15313511993365397</v>
      </c>
      <c r="E6" s="131" t="s">
        <v>21</v>
      </c>
      <c r="F6" s="135">
        <v>4.7118580415112882E-2</v>
      </c>
      <c r="G6" s="61">
        <v>5.2857031486103073E-2</v>
      </c>
      <c r="H6" s="61">
        <v>5.4938289254859225E-2</v>
      </c>
      <c r="I6" s="61">
        <v>7.6799711666215631E-2</v>
      </c>
      <c r="J6" s="61">
        <v>8.8422958985280117E-2</v>
      </c>
      <c r="L6" s="67" t="s">
        <v>43</v>
      </c>
      <c r="M6" s="93">
        <v>4.7008474354287628E-2</v>
      </c>
      <c r="N6" s="111">
        <v>6.3282743408390255E-2</v>
      </c>
      <c r="O6" s="111">
        <v>4.8469566780987197E-2</v>
      </c>
      <c r="P6" s="111">
        <v>0.10916945199757754</v>
      </c>
      <c r="Q6" s="93">
        <v>4.8713379013268283E-2</v>
      </c>
      <c r="R6" s="68">
        <f t="shared" si="2"/>
        <v>5.9598337439406103E-2</v>
      </c>
      <c r="T6" s="67" t="s">
        <v>21</v>
      </c>
      <c r="U6" s="115">
        <f t="shared" si="1"/>
        <v>5.5286352697562498E-2</v>
      </c>
      <c r="V6">
        <f t="shared" si="0"/>
        <v>6</v>
      </c>
      <c r="W6">
        <v>4</v>
      </c>
      <c r="AB6" s="67" t="s">
        <v>42</v>
      </c>
      <c r="AC6">
        <v>4</v>
      </c>
      <c r="AD6">
        <v>6</v>
      </c>
    </row>
    <row r="7" spans="2:30">
      <c r="B7" s="59" t="s">
        <v>84</v>
      </c>
      <c r="C7" s="109">
        <v>7.3619686974428639E-2</v>
      </c>
      <c r="E7" s="132" t="s">
        <v>22</v>
      </c>
      <c r="F7" s="134">
        <v>4.9845236814041453E-2</v>
      </c>
      <c r="G7" s="91">
        <v>5.5915760375221425E-2</v>
      </c>
      <c r="H7" s="91">
        <v>5.8117456297313332E-2</v>
      </c>
      <c r="I7" s="91">
        <v>8.124395475260944E-2</v>
      </c>
      <c r="J7" s="91">
        <v>9.3539815749752633E-2</v>
      </c>
      <c r="L7" s="67" t="s">
        <v>21</v>
      </c>
      <c r="M7" s="93">
        <v>0.11089939183454346</v>
      </c>
      <c r="N7" s="111">
        <v>3.6854822830088382E-2</v>
      </c>
      <c r="O7" s="111">
        <v>2.8894601827758638E-2</v>
      </c>
      <c r="P7" s="111">
        <v>3.6460044202548829E-2</v>
      </c>
      <c r="Q7" s="93">
        <v>9.823687601498661E-3</v>
      </c>
      <c r="R7" s="68">
        <f t="shared" si="2"/>
        <v>5.5286352697562498E-2</v>
      </c>
      <c r="T7" s="67" t="s">
        <v>22</v>
      </c>
      <c r="U7" s="115">
        <f t="shared" si="1"/>
        <v>4.8426143388137263E-2</v>
      </c>
      <c r="V7">
        <f t="shared" si="0"/>
        <v>8</v>
      </c>
      <c r="W7">
        <v>8</v>
      </c>
      <c r="AB7" s="67" t="s">
        <v>43</v>
      </c>
      <c r="AC7">
        <v>5</v>
      </c>
      <c r="AD7">
        <v>2</v>
      </c>
    </row>
    <row r="8" spans="2:30">
      <c r="E8" s="131" t="s">
        <v>42</v>
      </c>
      <c r="F8" s="135">
        <v>4.7118580415112882E-2</v>
      </c>
      <c r="G8" s="61">
        <v>5.2857031486103073E-2</v>
      </c>
      <c r="H8" s="61">
        <v>5.4938289254859225E-2</v>
      </c>
      <c r="I8" s="61">
        <v>7.6799711666215631E-2</v>
      </c>
      <c r="J8" s="61">
        <v>8.8422958985280117E-2</v>
      </c>
      <c r="L8" s="67" t="s">
        <v>75</v>
      </c>
      <c r="M8" s="93">
        <v>8.0843494675774553E-3</v>
      </c>
      <c r="N8" s="111">
        <v>9.4640660224817291E-2</v>
      </c>
      <c r="O8" s="111">
        <v>7.7545637087809302E-2</v>
      </c>
      <c r="P8" s="111">
        <v>1.096405632819443E-2</v>
      </c>
      <c r="Q8" s="93">
        <v>7.7394468074725539E-2</v>
      </c>
      <c r="R8" s="68">
        <f t="shared" si="2"/>
        <v>4.8426143388137263E-2</v>
      </c>
      <c r="T8" s="67" t="s">
        <v>42</v>
      </c>
      <c r="U8" s="115">
        <f t="shared" si="1"/>
        <v>6.6070724364713965E-2</v>
      </c>
      <c r="V8">
        <f t="shared" si="0"/>
        <v>4</v>
      </c>
      <c r="W8">
        <v>6</v>
      </c>
      <c r="AB8" s="67" t="s">
        <v>21</v>
      </c>
      <c r="AC8">
        <v>6</v>
      </c>
      <c r="AD8">
        <v>4</v>
      </c>
    </row>
    <row r="9" spans="2:30">
      <c r="E9" s="132" t="s">
        <v>23</v>
      </c>
      <c r="F9" s="134">
        <v>5.228391092017854E-2</v>
      </c>
      <c r="G9" s="91">
        <v>5.8651434346653049E-2</v>
      </c>
      <c r="H9" s="91">
        <v>6.0960848060413284E-2</v>
      </c>
      <c r="I9" s="91">
        <v>8.5218808548058744E-2</v>
      </c>
      <c r="J9" s="91">
        <v>9.8116243531865127E-2</v>
      </c>
      <c r="L9" s="67" t="s">
        <v>42</v>
      </c>
      <c r="M9" s="93">
        <v>0.11089939139094586</v>
      </c>
      <c r="N9" s="111">
        <v>1.4431041622553899E-2</v>
      </c>
      <c r="O9" s="111">
        <v>1.8728358739238032E-2</v>
      </c>
      <c r="P9" s="111">
        <v>0.12455342187084452</v>
      </c>
      <c r="Q9" s="93">
        <v>6.2542048917320417E-2</v>
      </c>
      <c r="R9" s="68">
        <f t="shared" si="2"/>
        <v>6.6070724364713965E-2</v>
      </c>
      <c r="T9" s="67" t="s">
        <v>23</v>
      </c>
      <c r="U9" s="115">
        <f t="shared" si="1"/>
        <v>8.0585318436045647E-2</v>
      </c>
      <c r="V9">
        <f t="shared" si="0"/>
        <v>2</v>
      </c>
      <c r="W9">
        <v>7</v>
      </c>
      <c r="AB9" s="67" t="s">
        <v>28</v>
      </c>
      <c r="AC9">
        <v>7</v>
      </c>
      <c r="AD9">
        <v>9</v>
      </c>
    </row>
    <row r="10" spans="2:30">
      <c r="E10" s="131" t="s">
        <v>24</v>
      </c>
      <c r="F10" s="135">
        <v>6.4153604143667095E-2</v>
      </c>
      <c r="G10" s="61">
        <v>7.1966707067456129E-2</v>
      </c>
      <c r="H10" s="61">
        <v>7.4800412706323136E-2</v>
      </c>
      <c r="I10" s="61">
        <v>0.10456550806869987</v>
      </c>
      <c r="J10" s="61">
        <v>0.12039096802105519</v>
      </c>
      <c r="L10" s="67" t="s">
        <v>23</v>
      </c>
      <c r="M10" s="93">
        <v>0.11089939139094586</v>
      </c>
      <c r="N10" s="111">
        <v>9.2441473857589093E-2</v>
      </c>
      <c r="O10" s="111">
        <v>5.4181339615682868E-2</v>
      </c>
      <c r="P10" s="111">
        <v>6.3981114729682403E-2</v>
      </c>
      <c r="Q10" s="93">
        <v>7.4067053714490017E-2</v>
      </c>
      <c r="R10" s="68">
        <f t="shared" si="2"/>
        <v>8.0585318436045647E-2</v>
      </c>
      <c r="T10" s="67" t="s">
        <v>24</v>
      </c>
      <c r="U10" s="115">
        <f t="shared" si="1"/>
        <v>4.1597066472579478E-2</v>
      </c>
      <c r="V10">
        <f t="shared" si="0"/>
        <v>9</v>
      </c>
      <c r="W10">
        <v>5</v>
      </c>
      <c r="AB10" s="67" t="s">
        <v>22</v>
      </c>
      <c r="AC10">
        <v>8</v>
      </c>
      <c r="AD10">
        <v>8</v>
      </c>
    </row>
    <row r="11" spans="2:30" ht="56" customHeight="1">
      <c r="B11" s="221" t="s">
        <v>109</v>
      </c>
      <c r="C11" s="222"/>
      <c r="E11" s="132" t="s">
        <v>25</v>
      </c>
      <c r="F11" s="134">
        <v>8.3259764438258638E-3</v>
      </c>
      <c r="G11" s="91">
        <v>9.3399757625699225E-3</v>
      </c>
      <c r="H11" s="91">
        <v>9.7077394558630955E-3</v>
      </c>
      <c r="I11" s="91">
        <v>1.3570709995762886E-2</v>
      </c>
      <c r="J11" s="91">
        <v>1.5624568208949915E-2</v>
      </c>
      <c r="L11" s="67" t="s">
        <v>24</v>
      </c>
      <c r="M11" s="93">
        <v>1.6893581777343219E-2</v>
      </c>
      <c r="N11" s="111">
        <v>7.7540296915725934E-2</v>
      </c>
      <c r="O11" s="111">
        <v>2.9779270143978447E-2</v>
      </c>
      <c r="P11" s="111">
        <v>6.3981114729682403E-2</v>
      </c>
      <c r="Q11" s="93">
        <v>7.4067053714490017E-2</v>
      </c>
      <c r="R11" s="68">
        <f t="shared" si="2"/>
        <v>4.1597066472579478E-2</v>
      </c>
      <c r="T11" s="67" t="s">
        <v>25</v>
      </c>
      <c r="U11" s="115">
        <f t="shared" si="1"/>
        <v>3.9910185576082259E-2</v>
      </c>
      <c r="V11">
        <f t="shared" si="0"/>
        <v>11</v>
      </c>
      <c r="W11">
        <v>15</v>
      </c>
      <c r="AB11" s="67" t="s">
        <v>24</v>
      </c>
      <c r="AC11">
        <v>9</v>
      </c>
      <c r="AD11">
        <v>5</v>
      </c>
    </row>
    <row r="12" spans="2:30" ht="26">
      <c r="B12" s="203" t="s">
        <v>11</v>
      </c>
      <c r="C12" s="204">
        <v>0.30996020208148184</v>
      </c>
      <c r="E12" s="131" t="s">
        <v>26</v>
      </c>
      <c r="F12" s="135">
        <v>3.7313106600005974E-2</v>
      </c>
      <c r="G12" s="61">
        <v>4.1857374161642834E-2</v>
      </c>
      <c r="H12" s="61">
        <v>4.3505517893977788E-2</v>
      </c>
      <c r="I12" s="61">
        <v>6.0817533189775348E-2</v>
      </c>
      <c r="J12" s="61">
        <v>7.0021958756793942E-2</v>
      </c>
      <c r="L12" s="67" t="s">
        <v>25</v>
      </c>
      <c r="M12" s="93">
        <v>3.5096754417812563E-2</v>
      </c>
      <c r="N12" s="111">
        <v>1.6199908092338698E-2</v>
      </c>
      <c r="O12" s="111">
        <v>4.217386137015789E-2</v>
      </c>
      <c r="P12" s="111">
        <v>3.1832501039686233E-2</v>
      </c>
      <c r="Q12" s="93">
        <v>0.11676118763475836</v>
      </c>
      <c r="R12" s="68">
        <f t="shared" si="2"/>
        <v>3.9910185576082259E-2</v>
      </c>
      <c r="T12" s="67" t="s">
        <v>26</v>
      </c>
      <c r="U12" s="115">
        <f t="shared" si="1"/>
        <v>3.7824250538673637E-2</v>
      </c>
      <c r="V12">
        <f t="shared" si="0"/>
        <v>13</v>
      </c>
      <c r="W12">
        <v>16</v>
      </c>
      <c r="AB12" s="67" t="s">
        <v>27</v>
      </c>
      <c r="AC12">
        <v>10</v>
      </c>
      <c r="AD12">
        <v>11</v>
      </c>
    </row>
    <row r="13" spans="2:30" ht="26">
      <c r="B13" s="205" t="s">
        <v>83</v>
      </c>
      <c r="C13" s="206">
        <v>0.15313511993365397</v>
      </c>
      <c r="E13" s="132" t="s">
        <v>27</v>
      </c>
      <c r="F13" s="134">
        <v>5.2228225037336859E-2</v>
      </c>
      <c r="G13" s="91">
        <v>5.8588966622949087E-2</v>
      </c>
      <c r="H13" s="91">
        <v>6.0895920655724592E-2</v>
      </c>
      <c r="I13" s="91">
        <v>8.5128044783351856E-2</v>
      </c>
      <c r="J13" s="91">
        <v>9.8011743131148688E-2</v>
      </c>
      <c r="L13" s="67" t="s">
        <v>26</v>
      </c>
      <c r="M13" s="93">
        <v>7.9341880420074784E-2</v>
      </c>
      <c r="N13" s="111">
        <v>9.1749566410251338E-3</v>
      </c>
      <c r="O13" s="111">
        <v>2.0113486021473889E-2</v>
      </c>
      <c r="P13" s="111">
        <v>3.1832501039686233E-2</v>
      </c>
      <c r="Q13" s="93">
        <v>9.6923558479077611E-3</v>
      </c>
      <c r="R13" s="68">
        <f t="shared" si="2"/>
        <v>3.7824250538673637E-2</v>
      </c>
      <c r="T13" s="67" t="s">
        <v>27</v>
      </c>
      <c r="U13" s="115">
        <f t="shared" si="1"/>
        <v>4.0396088398832186E-2</v>
      </c>
      <c r="V13">
        <f t="shared" si="0"/>
        <v>10</v>
      </c>
      <c r="W13">
        <v>11</v>
      </c>
      <c r="AB13" s="67" t="s">
        <v>25</v>
      </c>
      <c r="AC13">
        <v>11</v>
      </c>
      <c r="AD13">
        <v>15</v>
      </c>
    </row>
    <row r="14" spans="2:30" ht="26">
      <c r="B14" s="205" t="s">
        <v>77</v>
      </c>
      <c r="C14" s="206">
        <v>0.31014987107678155</v>
      </c>
      <c r="E14" s="131" t="s">
        <v>28</v>
      </c>
      <c r="F14" s="135">
        <v>4.9845236814041453E-2</v>
      </c>
      <c r="G14" s="61">
        <v>5.5915760375221425E-2</v>
      </c>
      <c r="H14" s="61">
        <v>5.8117456297313332E-2</v>
      </c>
      <c r="I14" s="61">
        <v>8.124395475260944E-2</v>
      </c>
      <c r="J14" s="61">
        <v>9.3539815749752633E-2</v>
      </c>
      <c r="L14" s="67" t="s">
        <v>27</v>
      </c>
      <c r="M14" s="93">
        <v>7.841611907392583E-3</v>
      </c>
      <c r="N14" s="111">
        <v>0.11211743938622291</v>
      </c>
      <c r="O14" s="111">
        <v>4.4978209844670242E-2</v>
      </c>
      <c r="P14" s="111">
        <v>1.0631367221383057E-2</v>
      </c>
      <c r="Q14" s="93">
        <v>7.0882691786332302E-2</v>
      </c>
      <c r="R14" s="68">
        <f t="shared" si="2"/>
        <v>4.0396088398832186E-2</v>
      </c>
      <c r="T14" s="67" t="s">
        <v>28</v>
      </c>
      <c r="U14" s="115">
        <f t="shared" si="1"/>
        <v>4.8525054781799845E-2</v>
      </c>
      <c r="V14">
        <f t="shared" si="0"/>
        <v>7</v>
      </c>
      <c r="W14">
        <v>9</v>
      </c>
      <c r="AB14" s="67" t="s">
        <v>29</v>
      </c>
      <c r="AC14">
        <v>12</v>
      </c>
      <c r="AD14">
        <v>13</v>
      </c>
    </row>
    <row r="15" spans="2:30" ht="26">
      <c r="B15" s="205" t="s">
        <v>78</v>
      </c>
      <c r="C15" s="206">
        <v>0.15313511993365397</v>
      </c>
      <c r="E15" s="132" t="s">
        <v>29</v>
      </c>
      <c r="F15" s="134">
        <v>6.0800058895542027E-2</v>
      </c>
      <c r="G15" s="91">
        <v>6.8204742143882918E-2</v>
      </c>
      <c r="H15" s="91">
        <v>7.0890319548854816E-2</v>
      </c>
      <c r="I15" s="91">
        <v>9.9099483713836117E-2</v>
      </c>
      <c r="J15" s="91">
        <v>0.11409768856913149</v>
      </c>
      <c r="L15" s="67" t="s">
        <v>28</v>
      </c>
      <c r="M15" s="93">
        <v>4.1456774193814126E-2</v>
      </c>
      <c r="N15" s="111">
        <v>4.6653676129160909E-2</v>
      </c>
      <c r="O15" s="111">
        <v>8.4108644444756228E-2</v>
      </c>
      <c r="P15" s="111">
        <v>1.1303448747707794E-2</v>
      </c>
      <c r="Q15" s="93">
        <v>9.6923554602133411E-3</v>
      </c>
      <c r="R15" s="68">
        <f t="shared" si="2"/>
        <v>4.8525054781799845E-2</v>
      </c>
      <c r="T15" s="67" t="s">
        <v>29</v>
      </c>
      <c r="U15" s="115">
        <f t="shared" si="1"/>
        <v>3.9222051381037355E-2</v>
      </c>
      <c r="V15">
        <f t="shared" si="0"/>
        <v>12</v>
      </c>
      <c r="W15">
        <v>13</v>
      </c>
      <c r="AB15" s="67" t="s">
        <v>26</v>
      </c>
      <c r="AC15">
        <v>13</v>
      </c>
      <c r="AD15">
        <v>16</v>
      </c>
    </row>
    <row r="16" spans="2:30" ht="26">
      <c r="B16" s="207" t="s">
        <v>84</v>
      </c>
      <c r="C16" s="208">
        <v>7.3619686974428639E-2</v>
      </c>
      <c r="E16" s="131" t="s">
        <v>30</v>
      </c>
      <c r="F16" s="135">
        <v>3.5606906225581818E-2</v>
      </c>
      <c r="G16" s="61">
        <v>3.9943380019246889E-2</v>
      </c>
      <c r="H16" s="61">
        <v>4.1516159792119561E-2</v>
      </c>
      <c r="I16" s="61">
        <v>5.8036556011639998E-2</v>
      </c>
      <c r="J16" s="61">
        <v>6.682009477024678E-2</v>
      </c>
      <c r="L16" s="67" t="s">
        <v>29</v>
      </c>
      <c r="M16" s="93">
        <v>7.841611907392583E-3</v>
      </c>
      <c r="N16" s="111">
        <v>4.2728354626681793E-2</v>
      </c>
      <c r="O16" s="111">
        <v>8.9978009962845093E-2</v>
      </c>
      <c r="P16" s="111">
        <v>1.0631367221383057E-2</v>
      </c>
      <c r="Q16" s="93">
        <v>9.6923554602133411E-3</v>
      </c>
      <c r="R16" s="68">
        <f t="shared" si="2"/>
        <v>3.9222051381037355E-2</v>
      </c>
      <c r="T16" s="67" t="s">
        <v>30</v>
      </c>
      <c r="U16" s="115">
        <f t="shared" si="1"/>
        <v>2.304374979747521E-2</v>
      </c>
      <c r="V16">
        <f t="shared" si="0"/>
        <v>20</v>
      </c>
      <c r="W16">
        <v>24</v>
      </c>
      <c r="AB16" s="67" t="s">
        <v>35</v>
      </c>
      <c r="AC16">
        <v>14</v>
      </c>
      <c r="AD16">
        <v>21</v>
      </c>
    </row>
    <row r="17" spans="5:30">
      <c r="E17" s="132" t="s">
        <v>41</v>
      </c>
      <c r="F17" s="134">
        <v>3.1545880383942487E-2</v>
      </c>
      <c r="G17" s="91">
        <v>3.538777225504184E-2</v>
      </c>
      <c r="H17" s="91">
        <v>3.6781173924678605E-2</v>
      </c>
      <c r="I17" s="91">
        <v>5.1417391958749371E-2</v>
      </c>
      <c r="J17" s="91">
        <v>5.9199153768419333E-2</v>
      </c>
      <c r="L17" s="67" t="s">
        <v>30</v>
      </c>
      <c r="M17" s="93">
        <v>4.1456774193814126E-2</v>
      </c>
      <c r="N17" s="111">
        <v>6.1589035278101492E-3</v>
      </c>
      <c r="O17" s="111">
        <v>1.2437942736633902E-2</v>
      </c>
      <c r="P17" s="111">
        <v>3.0557854730498185E-2</v>
      </c>
      <c r="Q17" s="93">
        <v>9.6923554602133411E-3</v>
      </c>
      <c r="R17" s="68">
        <f t="shared" si="2"/>
        <v>2.304374979747521E-2</v>
      </c>
      <c r="T17" s="67" t="s">
        <v>41</v>
      </c>
      <c r="U17" s="115">
        <f t="shared" si="1"/>
        <v>1.3238830036334581E-2</v>
      </c>
      <c r="V17">
        <f t="shared" si="0"/>
        <v>23</v>
      </c>
      <c r="W17">
        <v>12</v>
      </c>
      <c r="AB17" s="67" t="s">
        <v>37</v>
      </c>
      <c r="AC17">
        <v>15</v>
      </c>
      <c r="AD17">
        <v>19</v>
      </c>
    </row>
    <row r="18" spans="5:30">
      <c r="E18" s="131" t="s">
        <v>31</v>
      </c>
      <c r="F18" s="135">
        <v>2.4125310407315192E-2</v>
      </c>
      <c r="G18" s="61">
        <v>2.7063470091354073E-2</v>
      </c>
      <c r="H18" s="61">
        <v>2.8129100449198502E-2</v>
      </c>
      <c r="I18" s="61">
        <v>3.9322425820483391E-2</v>
      </c>
      <c r="J18" s="61">
        <v>4.5273675774174363E-2</v>
      </c>
      <c r="L18" s="67" t="s">
        <v>41</v>
      </c>
      <c r="M18" s="93">
        <v>1.621712401947234E-2</v>
      </c>
      <c r="N18" s="111">
        <v>6.5684394593314198E-3</v>
      </c>
      <c r="O18" s="111">
        <v>1.2437942736633902E-2</v>
      </c>
      <c r="P18" s="111">
        <v>1.0416340533762969E-2</v>
      </c>
      <c r="Q18" s="93">
        <v>2.3819366974094088E-2</v>
      </c>
      <c r="R18" s="68">
        <f t="shared" si="2"/>
        <v>1.3238830036334581E-2</v>
      </c>
      <c r="T18" s="67" t="s">
        <v>31</v>
      </c>
      <c r="U18" s="115">
        <f t="shared" si="1"/>
        <v>3.3954148556823688E-2</v>
      </c>
      <c r="V18">
        <f t="shared" si="0"/>
        <v>16</v>
      </c>
      <c r="W18">
        <v>24</v>
      </c>
      <c r="AB18" s="67" t="s">
        <v>31</v>
      </c>
      <c r="AC18">
        <v>16</v>
      </c>
      <c r="AD18">
        <v>24</v>
      </c>
    </row>
    <row r="19" spans="5:30">
      <c r="E19" s="132" t="s">
        <v>32</v>
      </c>
      <c r="F19" s="134">
        <v>6.3331036266409471E-2</v>
      </c>
      <c r="G19" s="91">
        <v>7.104396075794045E-2</v>
      </c>
      <c r="H19" s="91">
        <v>7.3841333048693197E-2</v>
      </c>
      <c r="I19" s="91">
        <v>0.10322478482868021</v>
      </c>
      <c r="J19" s="91">
        <v>0.11884733311031345</v>
      </c>
      <c r="L19" s="67" t="s">
        <v>31</v>
      </c>
      <c r="M19" s="93">
        <v>7.8416119042559376E-3</v>
      </c>
      <c r="N19" s="111">
        <v>1.0122362652093157E-2</v>
      </c>
      <c r="O19" s="111">
        <v>8.5844916645266028E-2</v>
      </c>
      <c r="P19" s="111">
        <v>1.0416340533762969E-2</v>
      </c>
      <c r="Q19" s="93">
        <v>2.3819366974094088E-2</v>
      </c>
      <c r="R19" s="68">
        <f t="shared" si="2"/>
        <v>3.3954148556823688E-2</v>
      </c>
      <c r="T19" s="67" t="s">
        <v>32</v>
      </c>
      <c r="U19" s="115">
        <f t="shared" si="1"/>
        <v>3.2317726084597487E-2</v>
      </c>
      <c r="V19">
        <f t="shared" si="0"/>
        <v>17</v>
      </c>
      <c r="W19">
        <v>17</v>
      </c>
      <c r="AB19" s="67" t="s">
        <v>32</v>
      </c>
      <c r="AC19">
        <v>17</v>
      </c>
      <c r="AD19">
        <v>17</v>
      </c>
    </row>
    <row r="20" spans="5:30">
      <c r="E20" s="131" t="s">
        <v>33</v>
      </c>
      <c r="F20" s="135">
        <v>8.3259764438258638E-3</v>
      </c>
      <c r="G20" s="61">
        <v>9.3399757625699225E-3</v>
      </c>
      <c r="H20" s="61">
        <v>9.7077394558630955E-3</v>
      </c>
      <c r="I20" s="61">
        <v>1.3570709995762886E-2</v>
      </c>
      <c r="J20" s="61">
        <v>1.5624568208949915E-2</v>
      </c>
      <c r="L20" s="67" t="s">
        <v>32</v>
      </c>
      <c r="M20" s="93">
        <v>1.6217124012985491E-2</v>
      </c>
      <c r="N20" s="111">
        <v>4.2742366315184264E-2</v>
      </c>
      <c r="O20" s="111">
        <v>2.065547556231041E-2</v>
      </c>
      <c r="P20" s="111">
        <v>8.8979356304395893E-2</v>
      </c>
      <c r="Q20" s="93">
        <v>9.6923554524594568E-3</v>
      </c>
      <c r="R20" s="68">
        <f t="shared" si="2"/>
        <v>3.2317726084597487E-2</v>
      </c>
      <c r="T20" s="67" t="s">
        <v>33</v>
      </c>
      <c r="U20" s="115">
        <f t="shared" si="1"/>
        <v>1.2432130904177795E-2</v>
      </c>
      <c r="V20">
        <f t="shared" si="0"/>
        <v>24</v>
      </c>
      <c r="W20">
        <v>23</v>
      </c>
      <c r="AB20" s="67" t="s">
        <v>38</v>
      </c>
      <c r="AC20">
        <v>18</v>
      </c>
      <c r="AD20">
        <v>14</v>
      </c>
    </row>
    <row r="21" spans="5:30">
      <c r="E21" s="132" t="s">
        <v>34</v>
      </c>
      <c r="F21" s="134">
        <v>2.4125310407315192E-2</v>
      </c>
      <c r="G21" s="91">
        <v>2.7063470091354073E-2</v>
      </c>
      <c r="H21" s="91">
        <v>2.8129100449198502E-2</v>
      </c>
      <c r="I21" s="91">
        <v>3.9322425820483391E-2</v>
      </c>
      <c r="J21" s="91">
        <v>4.5273675774174363E-2</v>
      </c>
      <c r="L21" s="67" t="s">
        <v>33</v>
      </c>
      <c r="M21" s="93">
        <v>1.6217124012985491E-2</v>
      </c>
      <c r="N21" s="111">
        <v>4.7792532479292915E-3</v>
      </c>
      <c r="O21" s="111">
        <v>5.0259586738279289E-3</v>
      </c>
      <c r="P21" s="111">
        <v>2.8740942909401334E-2</v>
      </c>
      <c r="Q21" s="93">
        <v>9.6923554524594568E-3</v>
      </c>
      <c r="R21" s="68">
        <f t="shared" si="2"/>
        <v>1.2432130904177795E-2</v>
      </c>
      <c r="T21" s="67" t="s">
        <v>34</v>
      </c>
      <c r="U21" s="115">
        <f t="shared" si="1"/>
        <v>2.5565256467981957E-2</v>
      </c>
      <c r="V21">
        <f t="shared" si="0"/>
        <v>19</v>
      </c>
      <c r="W21">
        <v>17</v>
      </c>
      <c r="AB21" s="67" t="s">
        <v>34</v>
      </c>
      <c r="AC21">
        <v>19</v>
      </c>
      <c r="AD21">
        <v>17</v>
      </c>
    </row>
    <row r="22" spans="5:30">
      <c r="E22" s="131" t="s">
        <v>35</v>
      </c>
      <c r="F22" s="135">
        <v>4.624597854692411E-2</v>
      </c>
      <c r="G22" s="61">
        <v>5.1878157674215213E-2</v>
      </c>
      <c r="H22" s="61">
        <v>5.3920872061545201E-2</v>
      </c>
      <c r="I22" s="61">
        <v>7.537743681655136E-2</v>
      </c>
      <c r="J22" s="61">
        <v>8.6785430041887199E-2</v>
      </c>
      <c r="L22" s="67" t="s">
        <v>34</v>
      </c>
      <c r="M22" s="93">
        <v>7.8416118979826484E-3</v>
      </c>
      <c r="N22" s="111">
        <v>6.7926444079112564E-3</v>
      </c>
      <c r="O22" s="111">
        <v>5.4746695429934836E-2</v>
      </c>
      <c r="P22" s="111">
        <v>2.8740942909401334E-2</v>
      </c>
      <c r="Q22" s="93">
        <v>9.6923554524594568E-3</v>
      </c>
      <c r="R22" s="68">
        <f t="shared" si="2"/>
        <v>2.5565256467981957E-2</v>
      </c>
      <c r="T22" s="67" t="s">
        <v>35</v>
      </c>
      <c r="U22" s="115">
        <f>R23</f>
        <v>3.4783301790597326E-2</v>
      </c>
      <c r="V22">
        <f t="shared" si="0"/>
        <v>14</v>
      </c>
      <c r="W22">
        <v>21</v>
      </c>
      <c r="AB22" s="67" t="s">
        <v>30</v>
      </c>
      <c r="AC22">
        <v>20</v>
      </c>
      <c r="AD22">
        <v>24</v>
      </c>
    </row>
    <row r="23" spans="5:30">
      <c r="E23" s="132" t="s">
        <v>36</v>
      </c>
      <c r="F23" s="134">
        <v>3.5695961604404185E-2</v>
      </c>
      <c r="G23" s="91">
        <v>4.0043281224269422E-2</v>
      </c>
      <c r="H23" s="91">
        <v>4.1619994630061219E-2</v>
      </c>
      <c r="I23" s="91">
        <v>5.8181709523389046E-2</v>
      </c>
      <c r="J23" s="91">
        <v>6.6987216530699972E-2</v>
      </c>
      <c r="L23" s="67" t="s">
        <v>35</v>
      </c>
      <c r="M23" s="93">
        <v>5.1119176833160397E-2</v>
      </c>
      <c r="N23" s="111">
        <v>1.1167597779989323E-2</v>
      </c>
      <c r="O23" s="111">
        <v>1.9633225806755791E-2</v>
      </c>
      <c r="P23" s="111">
        <v>2.8740942909401334E-2</v>
      </c>
      <c r="Q23" s="93">
        <v>9.152103287071367E-2</v>
      </c>
      <c r="R23" s="68">
        <f t="shared" si="2"/>
        <v>3.4783301790597326E-2</v>
      </c>
      <c r="T23" s="67" t="s">
        <v>36</v>
      </c>
      <c r="U23" s="115">
        <f t="shared" si="1"/>
        <v>7.5267375205972419E-3</v>
      </c>
      <c r="V23">
        <f t="shared" si="0"/>
        <v>25</v>
      </c>
      <c r="W23">
        <v>22</v>
      </c>
      <c r="AB23" s="67" t="s">
        <v>39</v>
      </c>
      <c r="AC23">
        <v>21</v>
      </c>
      <c r="AD23">
        <v>10</v>
      </c>
    </row>
    <row r="24" spans="5:30">
      <c r="E24" s="131" t="s">
        <v>37</v>
      </c>
      <c r="F24" s="135">
        <v>3.2417540253828758E-2</v>
      </c>
      <c r="G24" s="61">
        <v>3.6365589345069733E-2</v>
      </c>
      <c r="H24" s="61">
        <v>3.7797492787466441E-2</v>
      </c>
      <c r="I24" s="61">
        <v>5.2838131422640461E-2</v>
      </c>
      <c r="J24" s="61">
        <v>6.083491495318006E-2</v>
      </c>
      <c r="L24" s="67" t="s">
        <v>36</v>
      </c>
      <c r="M24" s="93">
        <v>7.8416115843180229E-3</v>
      </c>
      <c r="N24" s="111">
        <v>6.7926444079112564E-3</v>
      </c>
      <c r="O24" s="111">
        <v>5.8906566097417035E-3</v>
      </c>
      <c r="P24" s="111">
        <v>9.8959861995876232E-3</v>
      </c>
      <c r="Q24" s="93">
        <v>9.6923554136900333E-3</v>
      </c>
      <c r="R24" s="68">
        <f t="shared" si="2"/>
        <v>7.5267375205972419E-3</v>
      </c>
      <c r="T24" s="67" t="s">
        <v>37</v>
      </c>
      <c r="U24" s="115">
        <f t="shared" si="1"/>
        <v>3.4644775278490837E-2</v>
      </c>
      <c r="V24">
        <f t="shared" si="0"/>
        <v>15</v>
      </c>
      <c r="W24">
        <v>19</v>
      </c>
      <c r="AB24" s="67" t="s">
        <v>40</v>
      </c>
      <c r="AC24">
        <v>22</v>
      </c>
      <c r="AD24">
        <v>20</v>
      </c>
    </row>
    <row r="25" spans="5:30">
      <c r="E25" s="132" t="s">
        <v>38</v>
      </c>
      <c r="F25" s="134">
        <v>6.1351400207011686E-2</v>
      </c>
      <c r="G25" s="91">
        <v>6.8823229899736327E-2</v>
      </c>
      <c r="H25" s="91">
        <v>7.1533160402310544E-2</v>
      </c>
      <c r="I25" s="91">
        <v>9.9998128226839358E-2</v>
      </c>
      <c r="J25" s="91">
        <v>0.11513233837694566</v>
      </c>
      <c r="L25" s="67" t="s">
        <v>37</v>
      </c>
      <c r="M25" s="93">
        <v>3.7315460519797901E-2</v>
      </c>
      <c r="N25" s="111">
        <v>6.2670317442576465E-2</v>
      </c>
      <c r="O25" s="111">
        <v>1.87891360607472E-2</v>
      </c>
      <c r="P25" s="111">
        <v>1.1417650131057498E-2</v>
      </c>
      <c r="Q25" s="93">
        <v>8.0216989650445381E-2</v>
      </c>
      <c r="R25" s="68">
        <f t="shared" si="2"/>
        <v>3.4644775278490837E-2</v>
      </c>
      <c r="T25" s="67" t="s">
        <v>38</v>
      </c>
      <c r="U25" s="115">
        <f t="shared" si="1"/>
        <v>2.8864624998603247E-2</v>
      </c>
      <c r="V25">
        <f t="shared" si="0"/>
        <v>18</v>
      </c>
      <c r="W25">
        <v>14</v>
      </c>
      <c r="AB25" s="67" t="s">
        <v>41</v>
      </c>
      <c r="AC25">
        <v>23</v>
      </c>
      <c r="AD25">
        <v>12</v>
      </c>
    </row>
    <row r="26" spans="5:30">
      <c r="E26" s="131" t="s">
        <v>39</v>
      </c>
      <c r="F26" s="135">
        <v>3.1545880383942487E-2</v>
      </c>
      <c r="G26" s="61">
        <v>3.538777225504184E-2</v>
      </c>
      <c r="H26" s="61">
        <v>3.6781173924678605E-2</v>
      </c>
      <c r="I26" s="61">
        <v>5.1417391958749371E-2</v>
      </c>
      <c r="J26" s="61">
        <v>5.9199153768419333E-2</v>
      </c>
      <c r="L26" s="67" t="s">
        <v>38</v>
      </c>
      <c r="M26" s="93">
        <v>1.8379851724008151E-2</v>
      </c>
      <c r="N26" s="111">
        <v>6.8450084273947165E-2</v>
      </c>
      <c r="O26" s="111">
        <v>2.1222453148814161E-2</v>
      </c>
      <c r="P26" s="111">
        <v>9.8959861995876232E-3</v>
      </c>
      <c r="Q26" s="93">
        <v>6.2319287492523461E-2</v>
      </c>
      <c r="R26" s="68">
        <f t="shared" si="2"/>
        <v>2.8864624998603247E-2</v>
      </c>
      <c r="T26" s="67" t="s">
        <v>39</v>
      </c>
      <c r="U26" s="115">
        <f t="shared" si="1"/>
        <v>2.1258032919660757E-2</v>
      </c>
      <c r="V26">
        <f t="shared" si="0"/>
        <v>21</v>
      </c>
      <c r="W26">
        <v>10</v>
      </c>
      <c r="AB26" s="67" t="s">
        <v>33</v>
      </c>
      <c r="AC26">
        <v>24</v>
      </c>
      <c r="AD26">
        <v>23</v>
      </c>
    </row>
    <row r="27" spans="5:30">
      <c r="E27" s="133" t="s">
        <v>40</v>
      </c>
      <c r="F27" s="136">
        <v>3.6545494639533063E-2</v>
      </c>
      <c r="G27" s="137">
        <v>4.0996276709080105E-2</v>
      </c>
      <c r="H27" s="137">
        <v>4.2610514531218925E-2</v>
      </c>
      <c r="I27" s="137">
        <v>5.9566383925164876E-2</v>
      </c>
      <c r="J27" s="137">
        <v>6.8581454388887811E-2</v>
      </c>
      <c r="L27" s="67" t="s">
        <v>39</v>
      </c>
      <c r="M27" s="93">
        <v>1.8379851724008151E-2</v>
      </c>
      <c r="N27" s="111">
        <v>6.6574409390626607E-3</v>
      </c>
      <c r="O27" s="111">
        <v>3.9698714469613747E-2</v>
      </c>
      <c r="P27" s="111">
        <v>9.8959861995876232E-3</v>
      </c>
      <c r="Q27" s="93">
        <v>9.692354987226209E-3</v>
      </c>
      <c r="R27" s="68">
        <f t="shared" si="2"/>
        <v>2.1258032919660757E-2</v>
      </c>
      <c r="T27" s="67" t="s">
        <v>40</v>
      </c>
      <c r="U27" s="115">
        <f>R28</f>
        <v>1.9435907996159588E-2</v>
      </c>
      <c r="V27">
        <f t="shared" si="0"/>
        <v>22</v>
      </c>
      <c r="W27">
        <v>20</v>
      </c>
      <c r="AB27" s="67" t="s">
        <v>36</v>
      </c>
      <c r="AC27">
        <v>25</v>
      </c>
      <c r="AD27">
        <v>22</v>
      </c>
    </row>
    <row r="28" spans="5:30">
      <c r="L28" s="67" t="s">
        <v>40</v>
      </c>
      <c r="M28" s="93">
        <v>1.4257922073337271E-2</v>
      </c>
      <c r="N28" s="111">
        <v>5.8351600337749844E-3</v>
      </c>
      <c r="O28" s="111">
        <v>2.2476338054496191E-2</v>
      </c>
      <c r="P28" s="111">
        <v>9.7970047716005454E-3</v>
      </c>
      <c r="Q28" s="93">
        <v>7.6768226532055686E-2</v>
      </c>
      <c r="R28" s="68">
        <f>$M$3*M28+$N$3*N28+$O$3*O28+$P$3*P28+$Q$3*Q28</f>
        <v>1.9435907996159588E-2</v>
      </c>
    </row>
  </sheetData>
  <autoFilter ref="AB2:AD2" xr:uid="{D632C529-77F2-5740-A05D-36BD6C4BA7CB}">
    <sortState xmlns:xlrd2="http://schemas.microsoft.com/office/spreadsheetml/2017/richdata2" ref="AB3:AD27">
      <sortCondition ref="AC2:AC27"/>
    </sortState>
  </autoFilter>
  <mergeCells count="1">
    <mergeCell ref="B11:C1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評価基準</vt:lpstr>
      <vt:lpstr>代替案</vt:lpstr>
      <vt:lpstr>京都府統計</vt:lpstr>
      <vt:lpstr>北米</vt:lpstr>
      <vt:lpstr>オセアニア</vt:lpstr>
      <vt:lpstr>欧州</vt:lpstr>
      <vt:lpstr>中国</vt:lpstr>
      <vt:lpstr>台湾</vt:lpstr>
      <vt:lpstr>韓国</vt:lpstr>
      <vt:lpstr>香港</vt:lpstr>
      <vt:lpstr>東南アジア</vt:lpstr>
      <vt:lpstr>まとめ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2017math3</dc:creator>
  <cp:lastModifiedBy>栗正 緑</cp:lastModifiedBy>
  <dcterms:created xsi:type="dcterms:W3CDTF">2019-09-17T03:34:27Z</dcterms:created>
  <dcterms:modified xsi:type="dcterms:W3CDTF">2020-11-07T05:17:20Z</dcterms:modified>
</cp:coreProperties>
</file>