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te Campbell\Desktop\MASA2\mcnugget\mcnugget\propulsion\cta\fem\results\"/>
    </mc:Choice>
  </mc:AlternateContent>
  <xr:revisionPtr revIDLastSave="0" documentId="13_ncr:1_{01EF7179-0106-4E28-BC52-2145E888E6B5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nodes" sheetId="7" r:id="rId1"/>
    <sheet name="T" sheetId="6" r:id="rId2"/>
    <sheet name="valid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3" l="1"/>
  <c r="E26" i="3"/>
  <c r="C26" i="3"/>
  <c r="C25" i="3"/>
  <c r="D30" i="3"/>
  <c r="E30" i="3" s="1"/>
  <c r="B31" i="3"/>
  <c r="B32" i="3" s="1"/>
  <c r="C18" i="3"/>
  <c r="C10" i="3"/>
  <c r="C19" i="3" s="1"/>
  <c r="C9" i="3"/>
  <c r="C17" i="3" s="1"/>
  <c r="B33" i="3" l="1"/>
  <c r="D32" i="3"/>
  <c r="E32" i="3" s="1"/>
  <c r="C23" i="3"/>
  <c r="C22" i="3"/>
  <c r="D31" i="3"/>
  <c r="E31" i="3" s="1"/>
  <c r="B34" i="3" l="1"/>
  <c r="D33" i="3"/>
  <c r="E33" i="3" s="1"/>
  <c r="C30" i="3"/>
  <c r="F30" i="3" s="1"/>
  <c r="C24" i="3"/>
  <c r="B35" i="3" l="1"/>
  <c r="D34" i="3"/>
  <c r="E34" i="3" s="1"/>
  <c r="F34" i="3" s="1"/>
  <c r="C31" i="3"/>
  <c r="F31" i="3" s="1"/>
  <c r="C35" i="3"/>
  <c r="C34" i="3"/>
  <c r="C32" i="3"/>
  <c r="F32" i="3" s="1"/>
  <c r="C33" i="3"/>
  <c r="F33" i="3" s="1"/>
  <c r="D35" i="3" l="1"/>
  <c r="E35" i="3" s="1"/>
  <c r="F35" i="3" s="1"/>
  <c r="B36" i="3"/>
  <c r="B37" i="3" l="1"/>
  <c r="D36" i="3"/>
  <c r="E36" i="3" s="1"/>
  <c r="F36" i="3" s="1"/>
  <c r="C36" i="3"/>
  <c r="B38" i="3" l="1"/>
  <c r="D37" i="3"/>
  <c r="E37" i="3" s="1"/>
  <c r="F37" i="3" s="1"/>
  <c r="C37" i="3"/>
  <c r="D38" i="3" l="1"/>
  <c r="E38" i="3" s="1"/>
  <c r="F38" i="3" s="1"/>
  <c r="B39" i="3"/>
  <c r="C38" i="3"/>
  <c r="D39" i="3" l="1"/>
  <c r="E39" i="3" s="1"/>
  <c r="F39" i="3" s="1"/>
  <c r="B40" i="3"/>
  <c r="C39" i="3"/>
  <c r="D40" i="3" l="1"/>
  <c r="E40" i="3" s="1"/>
  <c r="F40" i="3" s="1"/>
  <c r="C40" i="3"/>
</calcChain>
</file>

<file path=xl/sharedStrings.xml><?xml version="1.0" encoding="utf-8"?>
<sst xmlns="http://schemas.openxmlformats.org/spreadsheetml/2006/main" count="36" uniqueCount="35">
  <si>
    <t>r</t>
  </si>
  <si>
    <t>theta</t>
  </si>
  <si>
    <t>x</t>
  </si>
  <si>
    <t>sol_id</t>
  </si>
  <si>
    <t>body properties</t>
  </si>
  <si>
    <t>k [W/m*K]</t>
  </si>
  <si>
    <t>geometry</t>
  </si>
  <si>
    <t>inner radius [m]</t>
  </si>
  <si>
    <t>outer radius [m]</t>
  </si>
  <si>
    <t>length [m]</t>
  </si>
  <si>
    <t>boundaries</t>
  </si>
  <si>
    <t>outer area [m^2]</t>
  </si>
  <si>
    <t>inner area [m^2]</t>
  </si>
  <si>
    <t>h [W/m^2-K]</t>
  </si>
  <si>
    <t>T_inf [K]</t>
  </si>
  <si>
    <t>inner</t>
  </si>
  <si>
    <t>outer</t>
  </si>
  <si>
    <t>inner convection</t>
  </si>
  <si>
    <t>through cylinder</t>
  </si>
  <si>
    <t>outer convection</t>
  </si>
  <si>
    <t>resistances [K/W]</t>
  </si>
  <si>
    <t>results</t>
  </si>
  <si>
    <t>total heat flow [W]</t>
  </si>
  <si>
    <t>inner surface T [K]</t>
  </si>
  <si>
    <t>outer surface T [K]</t>
  </si>
  <si>
    <t>temperature profile</t>
  </si>
  <si>
    <t>radius [m]</t>
  </si>
  <si>
    <t>node</t>
  </si>
  <si>
    <t>T [K] - sim</t>
  </si>
  <si>
    <t>T [K] - calc</t>
  </si>
  <si>
    <t>error</t>
  </si>
  <si>
    <t>inner surface q [W/m^2]</t>
  </si>
  <si>
    <t>outer surface q [W/m^2]</t>
  </si>
  <si>
    <t>calc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</si>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</sst>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##0E+0"/>
    <numFmt numFmtId="167" formatCode="##0.00E+0"/>
    <numFmt numFmtId="168" formatCode="0.000"/>
    <numFmt numFmtId="169" formatCode="0.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i/>
      <sz val="10"/>
      <color theme="1"/>
      <name val="Consolas"/>
      <family val="3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168" fontId="0" fillId="0" borderId="0" xfId="0" applyNumberForma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165" fontId="4" fillId="2" borderId="0" xfId="0" applyNumberFormat="1" applyFont="1" applyFill="1"/>
    <xf numFmtId="165" fontId="4" fillId="3" borderId="0" xfId="0" applyNumberFormat="1" applyFont="1" applyFill="1"/>
    <xf numFmtId="0" fontId="5" fillId="0" borderId="0" xfId="0" applyFont="1"/>
    <xf numFmtId="167" fontId="4" fillId="3" borderId="0" xfId="0" applyNumberFormat="1" applyFont="1" applyFill="1"/>
    <xf numFmtId="166" fontId="4" fillId="3" borderId="0" xfId="0" applyNumberFormat="1" applyFont="1" applyFill="1"/>
    <xf numFmtId="48" fontId="4" fillId="3" borderId="0" xfId="0" applyNumberFormat="1" applyFont="1" applyFill="1"/>
    <xf numFmtId="164" fontId="4" fillId="3" borderId="0" xfId="0" applyNumberFormat="1" applyFont="1" applyFill="1"/>
    <xf numFmtId="48" fontId="4" fillId="0" borderId="0" xfId="0" applyNumberFormat="1" applyFont="1"/>
    <xf numFmtId="0" fontId="5" fillId="0" borderId="0" xfId="0" applyFont="1" applyAlignment="1">
      <alignment horizontal="right"/>
    </xf>
    <xf numFmtId="165" fontId="4" fillId="0" borderId="0" xfId="0" applyNumberFormat="1" applyFont="1"/>
    <xf numFmtId="164" fontId="4" fillId="0" borderId="0" xfId="0" applyNumberFormat="1" applyFont="1"/>
    <xf numFmtId="169" fontId="4" fillId="0" borderId="0" xfId="1" applyNumberFormat="1" applyFont="1"/>
    <xf numFmtId="0" fontId="6" fillId="0" borderId="1" xfId="0" applyFont="1" applyBorder="1" applyAlignment="1">
      <alignment horizontal="center" vertical="top"/>
    </xf>
    <xf numFmtId="0" fontId="4" fillId="3" borderId="0" xfId="0" applyFont="1" applyFill="1"/>
    <xf numFmtId="10" fontId="4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A931-4BB7-4FA2-827F-B78460CFF099}">
  <dimension ref="A1:E199"/>
  <sheetViews>
    <sheetView workbookViewId="0">
      <selection activeCell="H13" sqref="H13"/>
    </sheetView>
  </sheetViews>
  <sheetFormatPr defaultRowHeight="14.4" x14ac:dyDescent="0.55000000000000004"/>
  <sheetData>
    <row r="1" spans="1:5" x14ac:dyDescent="0.55000000000000004">
      <c r="B1" s="18" t="s">
        <v>0</v>
      </c>
      <c r="C1" s="18" t="s">
        <v>1</v>
      </c>
      <c r="D1" s="18" t="s">
        <v>2</v>
      </c>
      <c r="E1" s="18" t="s">
        <v>3</v>
      </c>
    </row>
    <row r="2" spans="1:5" x14ac:dyDescent="0.55000000000000004">
      <c r="A2" s="18">
        <v>0</v>
      </c>
      <c r="B2">
        <v>1</v>
      </c>
      <c r="C2">
        <v>0</v>
      </c>
      <c r="D2">
        <v>1</v>
      </c>
      <c r="E2">
        <v>0</v>
      </c>
    </row>
    <row r="3" spans="1:5" x14ac:dyDescent="0.55000000000000004">
      <c r="A3" s="18">
        <v>1</v>
      </c>
      <c r="B3">
        <v>1</v>
      </c>
      <c r="C3">
        <v>0</v>
      </c>
      <c r="D3">
        <v>1.5</v>
      </c>
      <c r="E3">
        <v>1</v>
      </c>
    </row>
    <row r="4" spans="1:5" x14ac:dyDescent="0.55000000000000004">
      <c r="A4" s="18">
        <v>2</v>
      </c>
      <c r="B4">
        <v>1</v>
      </c>
      <c r="C4">
        <v>0</v>
      </c>
      <c r="D4">
        <v>2</v>
      </c>
      <c r="E4">
        <v>2</v>
      </c>
    </row>
    <row r="5" spans="1:5" x14ac:dyDescent="0.55000000000000004">
      <c r="A5" s="18">
        <v>3</v>
      </c>
      <c r="B5">
        <v>1</v>
      </c>
      <c r="C5">
        <v>0.31415926535897931</v>
      </c>
      <c r="D5">
        <v>1</v>
      </c>
      <c r="E5">
        <v>3</v>
      </c>
    </row>
    <row r="6" spans="1:5" x14ac:dyDescent="0.55000000000000004">
      <c r="A6" s="18">
        <v>4</v>
      </c>
      <c r="B6">
        <v>1</v>
      </c>
      <c r="C6">
        <v>0.31415926535897931</v>
      </c>
      <c r="D6">
        <v>1.5</v>
      </c>
      <c r="E6">
        <v>4</v>
      </c>
    </row>
    <row r="7" spans="1:5" x14ac:dyDescent="0.55000000000000004">
      <c r="A7" s="18">
        <v>5</v>
      </c>
      <c r="B7">
        <v>1</v>
      </c>
      <c r="C7">
        <v>0.31415926535897931</v>
      </c>
      <c r="D7">
        <v>2</v>
      </c>
      <c r="E7">
        <v>5</v>
      </c>
    </row>
    <row r="8" spans="1:5" x14ac:dyDescent="0.55000000000000004">
      <c r="A8" s="18">
        <v>6</v>
      </c>
      <c r="B8">
        <v>1</v>
      </c>
      <c r="C8">
        <v>0.62831853071795862</v>
      </c>
      <c r="D8">
        <v>1</v>
      </c>
      <c r="E8">
        <v>6</v>
      </c>
    </row>
    <row r="9" spans="1:5" x14ac:dyDescent="0.55000000000000004">
      <c r="A9" s="18">
        <v>7</v>
      </c>
      <c r="B9">
        <v>1</v>
      </c>
      <c r="C9">
        <v>0.62831853071795862</v>
      </c>
      <c r="D9">
        <v>1.5</v>
      </c>
      <c r="E9">
        <v>7</v>
      </c>
    </row>
    <row r="10" spans="1:5" x14ac:dyDescent="0.55000000000000004">
      <c r="A10" s="18">
        <v>8</v>
      </c>
      <c r="B10">
        <v>1</v>
      </c>
      <c r="C10">
        <v>0.62831853071795862</v>
      </c>
      <c r="D10">
        <v>2</v>
      </c>
      <c r="E10">
        <v>8</v>
      </c>
    </row>
    <row r="11" spans="1:5" x14ac:dyDescent="0.55000000000000004">
      <c r="A11" s="18">
        <v>9</v>
      </c>
      <c r="B11">
        <v>1</v>
      </c>
      <c r="C11">
        <v>0.94247779607693805</v>
      </c>
      <c r="D11">
        <v>1</v>
      </c>
      <c r="E11">
        <v>9</v>
      </c>
    </row>
    <row r="12" spans="1:5" x14ac:dyDescent="0.55000000000000004">
      <c r="A12" s="18">
        <v>10</v>
      </c>
      <c r="B12">
        <v>1</v>
      </c>
      <c r="C12">
        <v>0.94247779607693805</v>
      </c>
      <c r="D12">
        <v>1.5</v>
      </c>
      <c r="E12">
        <v>10</v>
      </c>
    </row>
    <row r="13" spans="1:5" x14ac:dyDescent="0.55000000000000004">
      <c r="A13" s="18">
        <v>11</v>
      </c>
      <c r="B13">
        <v>1</v>
      </c>
      <c r="C13">
        <v>0.94247779607693805</v>
      </c>
      <c r="D13">
        <v>2</v>
      </c>
      <c r="E13">
        <v>11</v>
      </c>
    </row>
    <row r="14" spans="1:5" x14ac:dyDescent="0.55000000000000004">
      <c r="A14" s="18">
        <v>12</v>
      </c>
      <c r="B14">
        <v>1</v>
      </c>
      <c r="C14">
        <v>1.256637061435917</v>
      </c>
      <c r="D14">
        <v>1</v>
      </c>
      <c r="E14">
        <v>12</v>
      </c>
    </row>
    <row r="15" spans="1:5" x14ac:dyDescent="0.55000000000000004">
      <c r="A15" s="18">
        <v>13</v>
      </c>
      <c r="B15">
        <v>1</v>
      </c>
      <c r="C15">
        <v>1.256637061435917</v>
      </c>
      <c r="D15">
        <v>1.5</v>
      </c>
      <c r="E15">
        <v>13</v>
      </c>
    </row>
    <row r="16" spans="1:5" x14ac:dyDescent="0.55000000000000004">
      <c r="A16" s="18">
        <v>14</v>
      </c>
      <c r="B16">
        <v>1</v>
      </c>
      <c r="C16">
        <v>1.256637061435917</v>
      </c>
      <c r="D16">
        <v>2</v>
      </c>
      <c r="E16">
        <v>14</v>
      </c>
    </row>
    <row r="17" spans="1:5" x14ac:dyDescent="0.55000000000000004">
      <c r="A17" s="18">
        <v>15</v>
      </c>
      <c r="B17">
        <v>1</v>
      </c>
      <c r="C17">
        <v>1.570796326794897</v>
      </c>
      <c r="D17">
        <v>1</v>
      </c>
      <c r="E17">
        <v>15</v>
      </c>
    </row>
    <row r="18" spans="1:5" x14ac:dyDescent="0.55000000000000004">
      <c r="A18" s="18">
        <v>16</v>
      </c>
      <c r="B18">
        <v>1</v>
      </c>
      <c r="C18">
        <v>1.570796326794897</v>
      </c>
      <c r="D18">
        <v>1.5</v>
      </c>
      <c r="E18">
        <v>16</v>
      </c>
    </row>
    <row r="19" spans="1:5" x14ac:dyDescent="0.55000000000000004">
      <c r="A19" s="18">
        <v>17</v>
      </c>
      <c r="B19">
        <v>1</v>
      </c>
      <c r="C19">
        <v>1.570796326794897</v>
      </c>
      <c r="D19">
        <v>2</v>
      </c>
      <c r="E19">
        <v>17</v>
      </c>
    </row>
    <row r="20" spans="1:5" x14ac:dyDescent="0.55000000000000004">
      <c r="A20" s="18">
        <v>18</v>
      </c>
      <c r="B20">
        <v>1.5</v>
      </c>
      <c r="C20">
        <v>0</v>
      </c>
      <c r="D20">
        <v>1</v>
      </c>
      <c r="E20">
        <v>18</v>
      </c>
    </row>
    <row r="21" spans="1:5" x14ac:dyDescent="0.55000000000000004">
      <c r="A21" s="18">
        <v>19</v>
      </c>
      <c r="B21">
        <v>1.5</v>
      </c>
      <c r="C21">
        <v>0</v>
      </c>
      <c r="D21">
        <v>1.5</v>
      </c>
      <c r="E21">
        <v>19</v>
      </c>
    </row>
    <row r="22" spans="1:5" x14ac:dyDescent="0.55000000000000004">
      <c r="A22" s="18">
        <v>20</v>
      </c>
      <c r="B22">
        <v>1.5</v>
      </c>
      <c r="C22">
        <v>0</v>
      </c>
      <c r="D22">
        <v>2</v>
      </c>
      <c r="E22">
        <v>20</v>
      </c>
    </row>
    <row r="23" spans="1:5" x14ac:dyDescent="0.55000000000000004">
      <c r="A23" s="18">
        <v>21</v>
      </c>
      <c r="B23">
        <v>1.5</v>
      </c>
      <c r="C23">
        <v>0.31415926535897931</v>
      </c>
      <c r="D23">
        <v>1</v>
      </c>
      <c r="E23">
        <v>21</v>
      </c>
    </row>
    <row r="24" spans="1:5" x14ac:dyDescent="0.55000000000000004">
      <c r="A24" s="18">
        <v>22</v>
      </c>
      <c r="B24">
        <v>1.5</v>
      </c>
      <c r="C24">
        <v>0.31415926535897931</v>
      </c>
      <c r="D24">
        <v>1.5</v>
      </c>
      <c r="E24">
        <v>22</v>
      </c>
    </row>
    <row r="25" spans="1:5" x14ac:dyDescent="0.55000000000000004">
      <c r="A25" s="18">
        <v>23</v>
      </c>
      <c r="B25">
        <v>1.5</v>
      </c>
      <c r="C25">
        <v>0.31415926535897931</v>
      </c>
      <c r="D25">
        <v>2</v>
      </c>
      <c r="E25">
        <v>23</v>
      </c>
    </row>
    <row r="26" spans="1:5" x14ac:dyDescent="0.55000000000000004">
      <c r="A26" s="18">
        <v>24</v>
      </c>
      <c r="B26">
        <v>1.5</v>
      </c>
      <c r="C26">
        <v>0.62831853071795862</v>
      </c>
      <c r="D26">
        <v>1</v>
      </c>
      <c r="E26">
        <v>24</v>
      </c>
    </row>
    <row r="27" spans="1:5" x14ac:dyDescent="0.55000000000000004">
      <c r="A27" s="18">
        <v>25</v>
      </c>
      <c r="B27">
        <v>1.5</v>
      </c>
      <c r="C27">
        <v>0.62831853071795862</v>
      </c>
      <c r="D27">
        <v>1.5</v>
      </c>
      <c r="E27">
        <v>25</v>
      </c>
    </row>
    <row r="28" spans="1:5" x14ac:dyDescent="0.55000000000000004">
      <c r="A28" s="18">
        <v>26</v>
      </c>
      <c r="B28">
        <v>1.5</v>
      </c>
      <c r="C28">
        <v>0.62831853071795862</v>
      </c>
      <c r="D28">
        <v>2</v>
      </c>
      <c r="E28">
        <v>26</v>
      </c>
    </row>
    <row r="29" spans="1:5" x14ac:dyDescent="0.55000000000000004">
      <c r="A29" s="18">
        <v>27</v>
      </c>
      <c r="B29">
        <v>1.5</v>
      </c>
      <c r="C29">
        <v>0.94247779607693805</v>
      </c>
      <c r="D29">
        <v>1</v>
      </c>
      <c r="E29">
        <v>27</v>
      </c>
    </row>
    <row r="30" spans="1:5" x14ac:dyDescent="0.55000000000000004">
      <c r="A30" s="18">
        <v>28</v>
      </c>
      <c r="B30">
        <v>1.5</v>
      </c>
      <c r="C30">
        <v>0.94247779607693805</v>
      </c>
      <c r="D30">
        <v>1.5</v>
      </c>
      <c r="E30">
        <v>28</v>
      </c>
    </row>
    <row r="31" spans="1:5" x14ac:dyDescent="0.55000000000000004">
      <c r="A31" s="18">
        <v>29</v>
      </c>
      <c r="B31">
        <v>1.5</v>
      </c>
      <c r="C31">
        <v>0.94247779607693805</v>
      </c>
      <c r="D31">
        <v>2</v>
      </c>
      <c r="E31">
        <v>29</v>
      </c>
    </row>
    <row r="32" spans="1:5" x14ac:dyDescent="0.55000000000000004">
      <c r="A32" s="18">
        <v>30</v>
      </c>
      <c r="B32">
        <v>1.5</v>
      </c>
      <c r="C32">
        <v>1.256637061435917</v>
      </c>
      <c r="D32">
        <v>1</v>
      </c>
      <c r="E32">
        <v>30</v>
      </c>
    </row>
    <row r="33" spans="1:5" x14ac:dyDescent="0.55000000000000004">
      <c r="A33" s="18">
        <v>31</v>
      </c>
      <c r="B33">
        <v>1.5</v>
      </c>
      <c r="C33">
        <v>1.256637061435917</v>
      </c>
      <c r="D33">
        <v>1.5</v>
      </c>
      <c r="E33">
        <v>31</v>
      </c>
    </row>
    <row r="34" spans="1:5" x14ac:dyDescent="0.55000000000000004">
      <c r="A34" s="18">
        <v>32</v>
      </c>
      <c r="B34">
        <v>1.5</v>
      </c>
      <c r="C34">
        <v>1.256637061435917</v>
      </c>
      <c r="D34">
        <v>2</v>
      </c>
      <c r="E34">
        <v>32</v>
      </c>
    </row>
    <row r="35" spans="1:5" x14ac:dyDescent="0.55000000000000004">
      <c r="A35" s="18">
        <v>33</v>
      </c>
      <c r="B35">
        <v>1.5</v>
      </c>
      <c r="C35">
        <v>1.570796326794897</v>
      </c>
      <c r="D35">
        <v>1</v>
      </c>
      <c r="E35">
        <v>33</v>
      </c>
    </row>
    <row r="36" spans="1:5" x14ac:dyDescent="0.55000000000000004">
      <c r="A36" s="18">
        <v>34</v>
      </c>
      <c r="B36">
        <v>1.5</v>
      </c>
      <c r="C36">
        <v>1.570796326794897</v>
      </c>
      <c r="D36">
        <v>1.5</v>
      </c>
      <c r="E36">
        <v>34</v>
      </c>
    </row>
    <row r="37" spans="1:5" x14ac:dyDescent="0.55000000000000004">
      <c r="A37" s="18">
        <v>35</v>
      </c>
      <c r="B37">
        <v>1.5</v>
      </c>
      <c r="C37">
        <v>1.570796326794897</v>
      </c>
      <c r="D37">
        <v>2</v>
      </c>
      <c r="E37">
        <v>35</v>
      </c>
    </row>
    <row r="38" spans="1:5" x14ac:dyDescent="0.55000000000000004">
      <c r="A38" s="18">
        <v>36</v>
      </c>
      <c r="B38">
        <v>2</v>
      </c>
      <c r="C38">
        <v>0</v>
      </c>
      <c r="D38">
        <v>1</v>
      </c>
      <c r="E38">
        <v>36</v>
      </c>
    </row>
    <row r="39" spans="1:5" x14ac:dyDescent="0.55000000000000004">
      <c r="A39" s="18">
        <v>37</v>
      </c>
      <c r="B39">
        <v>2</v>
      </c>
      <c r="C39">
        <v>0</v>
      </c>
      <c r="D39">
        <v>1.5</v>
      </c>
      <c r="E39">
        <v>37</v>
      </c>
    </row>
    <row r="40" spans="1:5" x14ac:dyDescent="0.55000000000000004">
      <c r="A40" s="18">
        <v>38</v>
      </c>
      <c r="B40">
        <v>2</v>
      </c>
      <c r="C40">
        <v>0</v>
      </c>
      <c r="D40">
        <v>2</v>
      </c>
      <c r="E40">
        <v>38</v>
      </c>
    </row>
    <row r="41" spans="1:5" x14ac:dyDescent="0.55000000000000004">
      <c r="A41" s="18">
        <v>39</v>
      </c>
      <c r="B41">
        <v>2</v>
      </c>
      <c r="C41">
        <v>0.31415926535897931</v>
      </c>
      <c r="D41">
        <v>1</v>
      </c>
      <c r="E41">
        <v>39</v>
      </c>
    </row>
    <row r="42" spans="1:5" x14ac:dyDescent="0.55000000000000004">
      <c r="A42" s="18">
        <v>40</v>
      </c>
      <c r="B42">
        <v>2</v>
      </c>
      <c r="C42">
        <v>0.31415926535897931</v>
      </c>
      <c r="D42">
        <v>1.5</v>
      </c>
      <c r="E42">
        <v>40</v>
      </c>
    </row>
    <row r="43" spans="1:5" x14ac:dyDescent="0.55000000000000004">
      <c r="A43" s="18">
        <v>41</v>
      </c>
      <c r="B43">
        <v>2</v>
      </c>
      <c r="C43">
        <v>0.31415926535897931</v>
      </c>
      <c r="D43">
        <v>2</v>
      </c>
      <c r="E43">
        <v>41</v>
      </c>
    </row>
    <row r="44" spans="1:5" x14ac:dyDescent="0.55000000000000004">
      <c r="A44" s="18">
        <v>42</v>
      </c>
      <c r="B44">
        <v>2</v>
      </c>
      <c r="C44">
        <v>0.62831853071795862</v>
      </c>
      <c r="D44">
        <v>1</v>
      </c>
      <c r="E44">
        <v>42</v>
      </c>
    </row>
    <row r="45" spans="1:5" x14ac:dyDescent="0.55000000000000004">
      <c r="A45" s="18">
        <v>43</v>
      </c>
      <c r="B45">
        <v>2</v>
      </c>
      <c r="C45">
        <v>0.62831853071795862</v>
      </c>
      <c r="D45">
        <v>1.5</v>
      </c>
      <c r="E45">
        <v>43</v>
      </c>
    </row>
    <row r="46" spans="1:5" x14ac:dyDescent="0.55000000000000004">
      <c r="A46" s="18">
        <v>44</v>
      </c>
      <c r="B46">
        <v>2</v>
      </c>
      <c r="C46">
        <v>0.62831853071795862</v>
      </c>
      <c r="D46">
        <v>2</v>
      </c>
      <c r="E46">
        <v>44</v>
      </c>
    </row>
    <row r="47" spans="1:5" x14ac:dyDescent="0.55000000000000004">
      <c r="A47" s="18">
        <v>45</v>
      </c>
      <c r="B47">
        <v>2</v>
      </c>
      <c r="C47">
        <v>0.94247779607693805</v>
      </c>
      <c r="D47">
        <v>1</v>
      </c>
      <c r="E47">
        <v>45</v>
      </c>
    </row>
    <row r="48" spans="1:5" x14ac:dyDescent="0.55000000000000004">
      <c r="A48" s="18">
        <v>46</v>
      </c>
      <c r="B48">
        <v>2</v>
      </c>
      <c r="C48">
        <v>0.94247779607693805</v>
      </c>
      <c r="D48">
        <v>1.5</v>
      </c>
      <c r="E48">
        <v>46</v>
      </c>
    </row>
    <row r="49" spans="1:5" x14ac:dyDescent="0.55000000000000004">
      <c r="A49" s="18">
        <v>47</v>
      </c>
      <c r="B49">
        <v>2</v>
      </c>
      <c r="C49">
        <v>0.94247779607693805</v>
      </c>
      <c r="D49">
        <v>2</v>
      </c>
      <c r="E49">
        <v>47</v>
      </c>
    </row>
    <row r="50" spans="1:5" x14ac:dyDescent="0.55000000000000004">
      <c r="A50" s="18">
        <v>48</v>
      </c>
      <c r="B50">
        <v>2</v>
      </c>
      <c r="C50">
        <v>1.256637061435917</v>
      </c>
      <c r="D50">
        <v>1</v>
      </c>
      <c r="E50">
        <v>48</v>
      </c>
    </row>
    <row r="51" spans="1:5" x14ac:dyDescent="0.55000000000000004">
      <c r="A51" s="18">
        <v>49</v>
      </c>
      <c r="B51">
        <v>2</v>
      </c>
      <c r="C51">
        <v>1.256637061435917</v>
      </c>
      <c r="D51">
        <v>1.5</v>
      </c>
      <c r="E51">
        <v>49</v>
      </c>
    </row>
    <row r="52" spans="1:5" x14ac:dyDescent="0.55000000000000004">
      <c r="A52" s="18">
        <v>50</v>
      </c>
      <c r="B52">
        <v>2</v>
      </c>
      <c r="C52">
        <v>1.256637061435917</v>
      </c>
      <c r="D52">
        <v>2</v>
      </c>
      <c r="E52">
        <v>50</v>
      </c>
    </row>
    <row r="53" spans="1:5" x14ac:dyDescent="0.55000000000000004">
      <c r="A53" s="18">
        <v>51</v>
      </c>
      <c r="B53">
        <v>2</v>
      </c>
      <c r="C53">
        <v>1.570796326794897</v>
      </c>
      <c r="D53">
        <v>1</v>
      </c>
      <c r="E53">
        <v>51</v>
      </c>
    </row>
    <row r="54" spans="1:5" x14ac:dyDescent="0.55000000000000004">
      <c r="A54" s="18">
        <v>52</v>
      </c>
      <c r="B54">
        <v>2</v>
      </c>
      <c r="C54">
        <v>1.570796326794897</v>
      </c>
      <c r="D54">
        <v>1.5</v>
      </c>
      <c r="E54">
        <v>52</v>
      </c>
    </row>
    <row r="55" spans="1:5" x14ac:dyDescent="0.55000000000000004">
      <c r="A55" s="18">
        <v>53</v>
      </c>
      <c r="B55">
        <v>2</v>
      </c>
      <c r="C55">
        <v>1.570796326794897</v>
      </c>
      <c r="D55">
        <v>2</v>
      </c>
      <c r="E55">
        <v>53</v>
      </c>
    </row>
    <row r="56" spans="1:5" x14ac:dyDescent="0.55000000000000004">
      <c r="A56" s="1"/>
      <c r="B56" s="2"/>
      <c r="C56" s="2"/>
      <c r="D56" s="2"/>
    </row>
    <row r="57" spans="1:5" x14ac:dyDescent="0.55000000000000004">
      <c r="A57" s="1"/>
      <c r="B57" s="2"/>
      <c r="C57" s="2"/>
      <c r="D57" s="2"/>
    </row>
    <row r="58" spans="1:5" x14ac:dyDescent="0.55000000000000004">
      <c r="A58" s="1"/>
      <c r="B58" s="2"/>
      <c r="C58" s="2"/>
      <c r="D58" s="2"/>
    </row>
    <row r="59" spans="1:5" x14ac:dyDescent="0.55000000000000004">
      <c r="A59" s="1"/>
      <c r="B59" s="2"/>
      <c r="C59" s="2"/>
      <c r="D59" s="2"/>
    </row>
    <row r="60" spans="1:5" x14ac:dyDescent="0.55000000000000004">
      <c r="A60" s="1"/>
      <c r="B60" s="2"/>
      <c r="C60" s="2"/>
      <c r="D60" s="2"/>
    </row>
    <row r="61" spans="1:5" x14ac:dyDescent="0.55000000000000004">
      <c r="A61" s="1"/>
      <c r="B61" s="2"/>
      <c r="C61" s="2"/>
      <c r="D61" s="2"/>
    </row>
    <row r="62" spans="1:5" x14ac:dyDescent="0.55000000000000004">
      <c r="A62" s="1"/>
      <c r="B62" s="2"/>
      <c r="C62" s="2"/>
      <c r="D62" s="2"/>
    </row>
    <row r="63" spans="1:5" x14ac:dyDescent="0.55000000000000004">
      <c r="A63" s="1"/>
      <c r="B63" s="2"/>
      <c r="C63" s="2"/>
      <c r="D63" s="2"/>
    </row>
    <row r="64" spans="1:5" x14ac:dyDescent="0.55000000000000004">
      <c r="A64" s="1"/>
      <c r="B64" s="2"/>
      <c r="C64" s="2"/>
      <c r="D64" s="2"/>
    </row>
    <row r="65" spans="1:4" x14ac:dyDescent="0.55000000000000004">
      <c r="A65" s="1"/>
      <c r="B65" s="2"/>
      <c r="C65" s="2"/>
      <c r="D65" s="2"/>
    </row>
    <row r="66" spans="1:4" x14ac:dyDescent="0.55000000000000004">
      <c r="A66" s="1"/>
      <c r="B66" s="2"/>
      <c r="C66" s="2"/>
      <c r="D66" s="2"/>
    </row>
    <row r="67" spans="1:4" x14ac:dyDescent="0.55000000000000004">
      <c r="A67" s="1"/>
      <c r="B67" s="2"/>
      <c r="C67" s="2"/>
      <c r="D67" s="2"/>
    </row>
    <row r="68" spans="1:4" x14ac:dyDescent="0.55000000000000004">
      <c r="A68" s="1"/>
      <c r="B68" s="2"/>
      <c r="C68" s="2"/>
      <c r="D68" s="2"/>
    </row>
    <row r="69" spans="1:4" x14ac:dyDescent="0.55000000000000004">
      <c r="A69" s="1"/>
      <c r="B69" s="2"/>
      <c r="C69" s="2"/>
      <c r="D69" s="2"/>
    </row>
    <row r="70" spans="1:4" x14ac:dyDescent="0.55000000000000004">
      <c r="A70" s="1"/>
      <c r="B70" s="2"/>
      <c r="C70" s="2"/>
      <c r="D70" s="2"/>
    </row>
    <row r="71" spans="1:4" x14ac:dyDescent="0.55000000000000004">
      <c r="A71" s="1"/>
      <c r="B71" s="2"/>
      <c r="C71" s="2"/>
      <c r="D71" s="2"/>
    </row>
    <row r="72" spans="1:4" x14ac:dyDescent="0.55000000000000004">
      <c r="A72" s="1"/>
      <c r="B72" s="2"/>
      <c r="C72" s="2"/>
      <c r="D72" s="2"/>
    </row>
    <row r="73" spans="1:4" x14ac:dyDescent="0.55000000000000004">
      <c r="A73" s="1"/>
      <c r="B73" s="2"/>
      <c r="C73" s="2"/>
      <c r="D73" s="2"/>
    </row>
    <row r="74" spans="1:4" x14ac:dyDescent="0.55000000000000004">
      <c r="A74" s="1"/>
      <c r="B74" s="2"/>
      <c r="C74" s="2"/>
      <c r="D74" s="2"/>
    </row>
    <row r="75" spans="1:4" x14ac:dyDescent="0.55000000000000004">
      <c r="A75" s="1"/>
      <c r="B75" s="2"/>
      <c r="C75" s="2"/>
      <c r="D75" s="2"/>
    </row>
    <row r="76" spans="1:4" x14ac:dyDescent="0.55000000000000004">
      <c r="A76" s="1"/>
      <c r="B76" s="2"/>
      <c r="C76" s="2"/>
      <c r="D76" s="2"/>
    </row>
    <row r="77" spans="1:4" x14ac:dyDescent="0.55000000000000004">
      <c r="A77" s="1"/>
      <c r="B77" s="2"/>
      <c r="C77" s="2"/>
      <c r="D77" s="2"/>
    </row>
    <row r="78" spans="1:4" x14ac:dyDescent="0.55000000000000004">
      <c r="A78" s="1"/>
      <c r="B78" s="2"/>
      <c r="C78" s="2"/>
      <c r="D78" s="2"/>
    </row>
    <row r="79" spans="1:4" x14ac:dyDescent="0.55000000000000004">
      <c r="A79" s="1"/>
      <c r="B79" s="2"/>
      <c r="C79" s="2"/>
      <c r="D79" s="2"/>
    </row>
    <row r="80" spans="1:4" x14ac:dyDescent="0.55000000000000004">
      <c r="A80" s="1"/>
      <c r="B80" s="2"/>
      <c r="C80" s="2"/>
      <c r="D80" s="2"/>
    </row>
    <row r="81" spans="1:4" x14ac:dyDescent="0.55000000000000004">
      <c r="A81" s="1"/>
      <c r="B81" s="2"/>
      <c r="C81" s="2"/>
      <c r="D81" s="2"/>
    </row>
    <row r="82" spans="1:4" x14ac:dyDescent="0.55000000000000004">
      <c r="A82" s="1"/>
      <c r="B82" s="2"/>
      <c r="C82" s="2"/>
      <c r="D82" s="2"/>
    </row>
    <row r="83" spans="1:4" x14ac:dyDescent="0.55000000000000004">
      <c r="A83" s="1"/>
      <c r="B83" s="2"/>
      <c r="C83" s="2"/>
      <c r="D83" s="2"/>
    </row>
    <row r="84" spans="1:4" x14ac:dyDescent="0.55000000000000004">
      <c r="A84" s="1"/>
      <c r="B84" s="2"/>
      <c r="C84" s="2"/>
      <c r="D84" s="2"/>
    </row>
    <row r="85" spans="1:4" x14ac:dyDescent="0.55000000000000004">
      <c r="A85" s="1"/>
      <c r="B85" s="2"/>
      <c r="C85" s="2"/>
      <c r="D85" s="2"/>
    </row>
    <row r="86" spans="1:4" x14ac:dyDescent="0.55000000000000004">
      <c r="A86" s="1"/>
      <c r="B86" s="2"/>
      <c r="C86" s="2"/>
      <c r="D86" s="2"/>
    </row>
    <row r="87" spans="1:4" x14ac:dyDescent="0.55000000000000004">
      <c r="A87" s="1"/>
      <c r="B87" s="2"/>
      <c r="C87" s="2"/>
      <c r="D87" s="2"/>
    </row>
    <row r="88" spans="1:4" x14ac:dyDescent="0.55000000000000004">
      <c r="A88" s="1"/>
      <c r="B88" s="2"/>
      <c r="C88" s="2"/>
      <c r="D88" s="2"/>
    </row>
    <row r="89" spans="1:4" x14ac:dyDescent="0.55000000000000004">
      <c r="A89" s="1"/>
      <c r="B89" s="2"/>
      <c r="C89" s="2"/>
      <c r="D89" s="2"/>
    </row>
    <row r="90" spans="1:4" x14ac:dyDescent="0.55000000000000004">
      <c r="A90" s="1"/>
      <c r="B90" s="2"/>
      <c r="C90" s="2"/>
      <c r="D90" s="2"/>
    </row>
    <row r="91" spans="1:4" x14ac:dyDescent="0.55000000000000004">
      <c r="A91" s="1"/>
      <c r="B91" s="2"/>
      <c r="C91" s="2"/>
      <c r="D91" s="2"/>
    </row>
    <row r="92" spans="1:4" x14ac:dyDescent="0.55000000000000004">
      <c r="A92" s="1"/>
      <c r="B92" s="2"/>
      <c r="C92" s="2"/>
      <c r="D92" s="2"/>
    </row>
    <row r="93" spans="1:4" x14ac:dyDescent="0.55000000000000004">
      <c r="A93" s="1"/>
      <c r="B93" s="2"/>
      <c r="C93" s="2"/>
      <c r="D93" s="2"/>
    </row>
    <row r="94" spans="1:4" x14ac:dyDescent="0.55000000000000004">
      <c r="A94" s="1"/>
      <c r="B94" s="2"/>
      <c r="C94" s="2"/>
      <c r="D94" s="2"/>
    </row>
    <row r="95" spans="1:4" x14ac:dyDescent="0.55000000000000004">
      <c r="A95" s="1"/>
      <c r="B95" s="2"/>
      <c r="C95" s="2"/>
      <c r="D95" s="2"/>
    </row>
    <row r="96" spans="1:4" x14ac:dyDescent="0.55000000000000004">
      <c r="A96" s="1"/>
      <c r="B96" s="2"/>
      <c r="C96" s="2"/>
      <c r="D96" s="2"/>
    </row>
    <row r="97" spans="1:4" x14ac:dyDescent="0.55000000000000004">
      <c r="A97" s="1"/>
      <c r="B97" s="2"/>
      <c r="C97" s="2"/>
      <c r="D97" s="2"/>
    </row>
    <row r="98" spans="1:4" x14ac:dyDescent="0.55000000000000004">
      <c r="A98" s="1"/>
      <c r="B98" s="2"/>
      <c r="C98" s="2"/>
      <c r="D98" s="2"/>
    </row>
    <row r="99" spans="1:4" x14ac:dyDescent="0.55000000000000004">
      <c r="A99" s="1"/>
      <c r="B99" s="2"/>
      <c r="C99" s="2"/>
      <c r="D99" s="2"/>
    </row>
    <row r="100" spans="1:4" x14ac:dyDescent="0.55000000000000004">
      <c r="A100" s="1"/>
      <c r="B100" s="2"/>
      <c r="C100" s="2"/>
      <c r="D100" s="2"/>
    </row>
    <row r="101" spans="1:4" x14ac:dyDescent="0.55000000000000004">
      <c r="A101" s="1"/>
      <c r="B101" s="2"/>
      <c r="C101" s="2"/>
      <c r="D101" s="2"/>
    </row>
    <row r="102" spans="1:4" x14ac:dyDescent="0.55000000000000004">
      <c r="A102" s="1"/>
      <c r="B102" s="2"/>
      <c r="C102" s="2"/>
      <c r="D102" s="2"/>
    </row>
    <row r="103" spans="1:4" x14ac:dyDescent="0.55000000000000004">
      <c r="A103" s="1"/>
      <c r="B103" s="2"/>
      <c r="C103" s="2"/>
      <c r="D103" s="2"/>
    </row>
    <row r="104" spans="1:4" x14ac:dyDescent="0.55000000000000004">
      <c r="A104" s="1"/>
      <c r="B104" s="2"/>
      <c r="C104" s="2"/>
      <c r="D104" s="2"/>
    </row>
    <row r="105" spans="1:4" x14ac:dyDescent="0.55000000000000004">
      <c r="A105" s="1"/>
      <c r="B105" s="2"/>
      <c r="C105" s="2"/>
      <c r="D105" s="2"/>
    </row>
    <row r="106" spans="1:4" x14ac:dyDescent="0.55000000000000004">
      <c r="A106" s="1"/>
      <c r="B106" s="2"/>
      <c r="C106" s="2"/>
      <c r="D106" s="2"/>
    </row>
    <row r="107" spans="1:4" x14ac:dyDescent="0.55000000000000004">
      <c r="A107" s="1"/>
      <c r="B107" s="2"/>
      <c r="C107" s="2"/>
      <c r="D107" s="2"/>
    </row>
    <row r="108" spans="1:4" x14ac:dyDescent="0.55000000000000004">
      <c r="A108" s="1"/>
      <c r="B108" s="2"/>
      <c r="C108" s="2"/>
      <c r="D108" s="2"/>
    </row>
    <row r="109" spans="1:4" x14ac:dyDescent="0.55000000000000004">
      <c r="A109" s="1"/>
      <c r="B109" s="2"/>
      <c r="C109" s="2"/>
      <c r="D109" s="2"/>
    </row>
    <row r="110" spans="1:4" x14ac:dyDescent="0.55000000000000004">
      <c r="A110" s="1"/>
      <c r="B110" s="2"/>
      <c r="C110" s="2"/>
      <c r="D110" s="2"/>
    </row>
    <row r="111" spans="1:4" x14ac:dyDescent="0.55000000000000004">
      <c r="A111" s="1"/>
      <c r="B111" s="2"/>
      <c r="C111" s="2"/>
      <c r="D111" s="2"/>
    </row>
    <row r="112" spans="1:4" x14ac:dyDescent="0.55000000000000004">
      <c r="A112" s="1"/>
      <c r="B112" s="2"/>
      <c r="C112" s="2"/>
      <c r="D112" s="2"/>
    </row>
    <row r="113" spans="1:4" x14ac:dyDescent="0.55000000000000004">
      <c r="A113" s="1"/>
      <c r="B113" s="2"/>
      <c r="C113" s="2"/>
      <c r="D113" s="2"/>
    </row>
    <row r="114" spans="1:4" x14ac:dyDescent="0.55000000000000004">
      <c r="A114" s="1"/>
      <c r="B114" s="2"/>
      <c r="C114" s="2"/>
      <c r="D114" s="2"/>
    </row>
    <row r="115" spans="1:4" x14ac:dyDescent="0.55000000000000004">
      <c r="A115" s="1"/>
      <c r="B115" s="2"/>
      <c r="C115" s="2"/>
      <c r="D115" s="2"/>
    </row>
    <row r="116" spans="1:4" x14ac:dyDescent="0.55000000000000004">
      <c r="A116" s="1"/>
      <c r="B116" s="2"/>
      <c r="C116" s="2"/>
      <c r="D116" s="2"/>
    </row>
    <row r="117" spans="1:4" x14ac:dyDescent="0.55000000000000004">
      <c r="A117" s="1"/>
      <c r="B117" s="2"/>
      <c r="C117" s="2"/>
      <c r="D117" s="2"/>
    </row>
    <row r="118" spans="1:4" x14ac:dyDescent="0.55000000000000004">
      <c r="A118" s="1"/>
      <c r="B118" s="2"/>
      <c r="C118" s="2"/>
      <c r="D118" s="2"/>
    </row>
    <row r="119" spans="1:4" x14ac:dyDescent="0.55000000000000004">
      <c r="A119" s="1"/>
      <c r="B119" s="2"/>
      <c r="C119" s="2"/>
      <c r="D119" s="2"/>
    </row>
    <row r="120" spans="1:4" x14ac:dyDescent="0.55000000000000004">
      <c r="A120" s="1"/>
      <c r="B120" s="2"/>
      <c r="C120" s="2"/>
      <c r="D120" s="2"/>
    </row>
    <row r="121" spans="1:4" x14ac:dyDescent="0.55000000000000004">
      <c r="A121" s="1"/>
      <c r="B121" s="2"/>
      <c r="C121" s="2"/>
      <c r="D121" s="2"/>
    </row>
    <row r="122" spans="1:4" x14ac:dyDescent="0.55000000000000004">
      <c r="A122" s="1"/>
      <c r="B122" s="2"/>
      <c r="C122" s="2"/>
      <c r="D122" s="2"/>
    </row>
    <row r="123" spans="1:4" x14ac:dyDescent="0.55000000000000004">
      <c r="A123" s="1"/>
      <c r="B123" s="2"/>
      <c r="C123" s="2"/>
      <c r="D123" s="2"/>
    </row>
    <row r="124" spans="1:4" x14ac:dyDescent="0.55000000000000004">
      <c r="A124" s="1"/>
      <c r="B124" s="2"/>
      <c r="C124" s="2"/>
      <c r="D124" s="2"/>
    </row>
    <row r="125" spans="1:4" x14ac:dyDescent="0.55000000000000004">
      <c r="A125" s="1"/>
      <c r="B125" s="2"/>
      <c r="C125" s="2"/>
      <c r="D125" s="2"/>
    </row>
    <row r="126" spans="1:4" x14ac:dyDescent="0.55000000000000004">
      <c r="A126" s="1"/>
      <c r="B126" s="2"/>
      <c r="C126" s="2"/>
      <c r="D126" s="2"/>
    </row>
    <row r="127" spans="1:4" x14ac:dyDescent="0.55000000000000004">
      <c r="A127" s="1"/>
      <c r="B127" s="2"/>
      <c r="C127" s="2"/>
      <c r="D127" s="2"/>
    </row>
    <row r="128" spans="1:4" x14ac:dyDescent="0.55000000000000004">
      <c r="A128" s="1"/>
      <c r="B128" s="2"/>
      <c r="C128" s="2"/>
      <c r="D128" s="2"/>
    </row>
    <row r="129" spans="1:4" x14ac:dyDescent="0.55000000000000004">
      <c r="A129" s="1"/>
      <c r="B129" s="2"/>
      <c r="C129" s="2"/>
      <c r="D129" s="2"/>
    </row>
    <row r="130" spans="1:4" x14ac:dyDescent="0.55000000000000004">
      <c r="A130" s="1"/>
      <c r="B130" s="2"/>
      <c r="C130" s="2"/>
      <c r="D130" s="2"/>
    </row>
    <row r="131" spans="1:4" x14ac:dyDescent="0.55000000000000004">
      <c r="A131" s="1"/>
      <c r="B131" s="2"/>
      <c r="C131" s="2"/>
      <c r="D131" s="2"/>
    </row>
    <row r="132" spans="1:4" x14ac:dyDescent="0.55000000000000004">
      <c r="A132" s="1"/>
      <c r="B132" s="2"/>
      <c r="C132" s="2"/>
      <c r="D132" s="2"/>
    </row>
    <row r="133" spans="1:4" x14ac:dyDescent="0.55000000000000004">
      <c r="A133" s="1"/>
      <c r="B133" s="2"/>
      <c r="C133" s="2"/>
      <c r="D133" s="2"/>
    </row>
    <row r="134" spans="1:4" x14ac:dyDescent="0.55000000000000004">
      <c r="A134" s="1"/>
      <c r="B134" s="2"/>
      <c r="C134" s="2"/>
      <c r="D134" s="2"/>
    </row>
    <row r="135" spans="1:4" x14ac:dyDescent="0.55000000000000004">
      <c r="A135" s="1"/>
      <c r="B135" s="2"/>
      <c r="C135" s="2"/>
      <c r="D135" s="2"/>
    </row>
    <row r="136" spans="1:4" x14ac:dyDescent="0.55000000000000004">
      <c r="A136" s="1"/>
      <c r="B136" s="2"/>
      <c r="C136" s="2"/>
      <c r="D136" s="2"/>
    </row>
    <row r="137" spans="1:4" x14ac:dyDescent="0.55000000000000004">
      <c r="A137" s="1"/>
      <c r="B137" s="2"/>
      <c r="C137" s="2"/>
      <c r="D137" s="2"/>
    </row>
    <row r="138" spans="1:4" x14ac:dyDescent="0.55000000000000004">
      <c r="A138" s="1"/>
      <c r="B138" s="2"/>
      <c r="C138" s="2"/>
      <c r="D138" s="2"/>
    </row>
    <row r="139" spans="1:4" x14ac:dyDescent="0.55000000000000004">
      <c r="A139" s="1"/>
      <c r="B139" s="2"/>
      <c r="C139" s="2"/>
      <c r="D139" s="2"/>
    </row>
    <row r="140" spans="1:4" x14ac:dyDescent="0.55000000000000004">
      <c r="A140" s="1"/>
      <c r="B140" s="2"/>
      <c r="C140" s="2"/>
      <c r="D140" s="2"/>
    </row>
    <row r="141" spans="1:4" x14ac:dyDescent="0.55000000000000004">
      <c r="A141" s="1"/>
      <c r="B141" s="2"/>
      <c r="C141" s="2"/>
      <c r="D141" s="2"/>
    </row>
    <row r="142" spans="1:4" x14ac:dyDescent="0.55000000000000004">
      <c r="A142" s="1"/>
      <c r="B142" s="2"/>
      <c r="C142" s="2"/>
      <c r="D142" s="2"/>
    </row>
    <row r="143" spans="1:4" x14ac:dyDescent="0.55000000000000004">
      <c r="A143" s="1"/>
      <c r="B143" s="2"/>
      <c r="C143" s="2"/>
      <c r="D143" s="2"/>
    </row>
    <row r="144" spans="1:4" x14ac:dyDescent="0.55000000000000004">
      <c r="A144" s="1"/>
      <c r="B144" s="2"/>
      <c r="C144" s="2"/>
      <c r="D144" s="2"/>
    </row>
    <row r="145" spans="1:4" x14ac:dyDescent="0.55000000000000004">
      <c r="A145" s="1"/>
      <c r="B145" s="2"/>
      <c r="C145" s="2"/>
      <c r="D145" s="2"/>
    </row>
    <row r="146" spans="1:4" x14ac:dyDescent="0.55000000000000004">
      <c r="A146" s="1"/>
      <c r="B146" s="2"/>
      <c r="C146" s="2"/>
      <c r="D146" s="2"/>
    </row>
    <row r="147" spans="1:4" x14ac:dyDescent="0.55000000000000004">
      <c r="A147" s="1"/>
      <c r="B147" s="2"/>
      <c r="C147" s="2"/>
      <c r="D147" s="2"/>
    </row>
    <row r="148" spans="1:4" x14ac:dyDescent="0.55000000000000004">
      <c r="A148" s="1"/>
      <c r="B148" s="2"/>
      <c r="C148" s="2"/>
      <c r="D148" s="2"/>
    </row>
    <row r="149" spans="1:4" x14ac:dyDescent="0.55000000000000004">
      <c r="A149" s="1"/>
      <c r="B149" s="2"/>
      <c r="C149" s="2"/>
      <c r="D149" s="2"/>
    </row>
    <row r="150" spans="1:4" x14ac:dyDescent="0.55000000000000004">
      <c r="A150" s="1"/>
      <c r="B150" s="2"/>
      <c r="C150" s="2"/>
      <c r="D150" s="2"/>
    </row>
    <row r="151" spans="1:4" x14ac:dyDescent="0.55000000000000004">
      <c r="A151" s="1"/>
      <c r="B151" s="2"/>
      <c r="C151" s="2"/>
      <c r="D151" s="2"/>
    </row>
    <row r="152" spans="1:4" x14ac:dyDescent="0.55000000000000004">
      <c r="A152" s="1"/>
      <c r="B152" s="2"/>
      <c r="C152" s="2"/>
      <c r="D152" s="2"/>
    </row>
    <row r="153" spans="1:4" x14ac:dyDescent="0.55000000000000004">
      <c r="A153" s="1"/>
      <c r="B153" s="2"/>
      <c r="C153" s="2"/>
      <c r="D153" s="2"/>
    </row>
    <row r="154" spans="1:4" x14ac:dyDescent="0.55000000000000004">
      <c r="A154" s="1"/>
      <c r="B154" s="2"/>
      <c r="C154" s="2"/>
      <c r="D154" s="2"/>
    </row>
    <row r="155" spans="1:4" x14ac:dyDescent="0.55000000000000004">
      <c r="A155" s="1"/>
      <c r="B155" s="2"/>
      <c r="C155" s="2"/>
      <c r="D155" s="2"/>
    </row>
    <row r="156" spans="1:4" x14ac:dyDescent="0.55000000000000004">
      <c r="A156" s="1"/>
      <c r="B156" s="2"/>
      <c r="C156" s="2"/>
      <c r="D156" s="2"/>
    </row>
    <row r="157" spans="1:4" x14ac:dyDescent="0.55000000000000004">
      <c r="A157" s="1"/>
      <c r="B157" s="2"/>
      <c r="C157" s="2"/>
      <c r="D157" s="2"/>
    </row>
    <row r="158" spans="1:4" x14ac:dyDescent="0.55000000000000004">
      <c r="A158" s="1"/>
      <c r="B158" s="2"/>
      <c r="C158" s="2"/>
      <c r="D158" s="2"/>
    </row>
    <row r="159" spans="1:4" x14ac:dyDescent="0.55000000000000004">
      <c r="A159" s="1"/>
      <c r="B159" s="2"/>
      <c r="C159" s="2"/>
      <c r="D159" s="2"/>
    </row>
    <row r="160" spans="1:4" x14ac:dyDescent="0.55000000000000004">
      <c r="A160" s="1"/>
      <c r="B160" s="2"/>
      <c r="C160" s="2"/>
      <c r="D160" s="2"/>
    </row>
    <row r="161" spans="1:4" x14ac:dyDescent="0.55000000000000004">
      <c r="A161" s="1"/>
      <c r="B161" s="2"/>
      <c r="C161" s="2"/>
      <c r="D161" s="2"/>
    </row>
    <row r="162" spans="1:4" x14ac:dyDescent="0.55000000000000004">
      <c r="A162" s="1"/>
      <c r="B162" s="2"/>
      <c r="C162" s="2"/>
      <c r="D162" s="2"/>
    </row>
    <row r="163" spans="1:4" x14ac:dyDescent="0.55000000000000004">
      <c r="A163" s="1"/>
      <c r="B163" s="2"/>
      <c r="C163" s="2"/>
      <c r="D163" s="2"/>
    </row>
    <row r="164" spans="1:4" x14ac:dyDescent="0.55000000000000004">
      <c r="A164" s="1"/>
      <c r="B164" s="2"/>
      <c r="C164" s="2"/>
      <c r="D164" s="2"/>
    </row>
    <row r="165" spans="1:4" x14ac:dyDescent="0.55000000000000004">
      <c r="A165" s="1"/>
      <c r="B165" s="2"/>
      <c r="C165" s="2"/>
      <c r="D165" s="2"/>
    </row>
    <row r="166" spans="1:4" x14ac:dyDescent="0.55000000000000004">
      <c r="A166" s="1"/>
      <c r="B166" s="2"/>
      <c r="C166" s="2"/>
      <c r="D166" s="2"/>
    </row>
    <row r="167" spans="1:4" x14ac:dyDescent="0.55000000000000004">
      <c r="A167" s="1"/>
      <c r="B167" s="2"/>
      <c r="C167" s="2"/>
      <c r="D167" s="2"/>
    </row>
    <row r="168" spans="1:4" x14ac:dyDescent="0.55000000000000004">
      <c r="A168" s="1"/>
      <c r="B168" s="2"/>
      <c r="C168" s="2"/>
      <c r="D168" s="2"/>
    </row>
    <row r="169" spans="1:4" x14ac:dyDescent="0.55000000000000004">
      <c r="A169" s="1"/>
      <c r="B169" s="2"/>
      <c r="C169" s="2"/>
      <c r="D169" s="2"/>
    </row>
    <row r="170" spans="1:4" x14ac:dyDescent="0.55000000000000004">
      <c r="A170" s="1"/>
      <c r="B170" s="2"/>
      <c r="C170" s="2"/>
      <c r="D170" s="2"/>
    </row>
    <row r="171" spans="1:4" x14ac:dyDescent="0.55000000000000004">
      <c r="A171" s="1"/>
      <c r="B171" s="2"/>
      <c r="C171" s="2"/>
      <c r="D171" s="2"/>
    </row>
    <row r="172" spans="1:4" x14ac:dyDescent="0.55000000000000004">
      <c r="A172" s="1"/>
      <c r="B172" s="2"/>
      <c r="C172" s="2"/>
      <c r="D172" s="2"/>
    </row>
    <row r="173" spans="1:4" x14ac:dyDescent="0.55000000000000004">
      <c r="A173" s="1"/>
      <c r="B173" s="2"/>
      <c r="C173" s="2"/>
      <c r="D173" s="2"/>
    </row>
    <row r="174" spans="1:4" x14ac:dyDescent="0.55000000000000004">
      <c r="A174" s="1"/>
      <c r="B174" s="2"/>
      <c r="C174" s="2"/>
      <c r="D174" s="2"/>
    </row>
    <row r="175" spans="1:4" x14ac:dyDescent="0.55000000000000004">
      <c r="A175" s="1"/>
      <c r="B175" s="2"/>
      <c r="C175" s="2"/>
      <c r="D175" s="2"/>
    </row>
    <row r="176" spans="1:4" x14ac:dyDescent="0.55000000000000004">
      <c r="A176" s="1"/>
      <c r="B176" s="2"/>
      <c r="C176" s="2"/>
      <c r="D176" s="2"/>
    </row>
    <row r="177" spans="1:4" x14ac:dyDescent="0.55000000000000004">
      <c r="A177" s="1"/>
      <c r="B177" s="2"/>
      <c r="C177" s="2"/>
      <c r="D177" s="2"/>
    </row>
    <row r="178" spans="1:4" x14ac:dyDescent="0.55000000000000004">
      <c r="A178" s="1"/>
      <c r="B178" s="2"/>
      <c r="C178" s="2"/>
      <c r="D178" s="2"/>
    </row>
    <row r="179" spans="1:4" x14ac:dyDescent="0.55000000000000004">
      <c r="A179" s="1"/>
      <c r="B179" s="2"/>
      <c r="C179" s="2"/>
      <c r="D179" s="2"/>
    </row>
    <row r="180" spans="1:4" x14ac:dyDescent="0.55000000000000004">
      <c r="A180" s="1"/>
      <c r="B180" s="2"/>
      <c r="C180" s="2"/>
      <c r="D180" s="2"/>
    </row>
    <row r="181" spans="1:4" x14ac:dyDescent="0.55000000000000004">
      <c r="A181" s="1"/>
      <c r="B181" s="2"/>
      <c r="C181" s="2"/>
      <c r="D181" s="2"/>
    </row>
    <row r="182" spans="1:4" x14ac:dyDescent="0.55000000000000004">
      <c r="A182" s="1"/>
      <c r="B182" s="2"/>
      <c r="C182" s="2"/>
      <c r="D182" s="2"/>
    </row>
    <row r="183" spans="1:4" x14ac:dyDescent="0.55000000000000004">
      <c r="A183" s="1"/>
      <c r="B183" s="2"/>
      <c r="C183" s="2"/>
      <c r="D183" s="2"/>
    </row>
    <row r="184" spans="1:4" x14ac:dyDescent="0.55000000000000004">
      <c r="A184" s="1"/>
      <c r="B184" s="2"/>
      <c r="C184" s="2"/>
      <c r="D184" s="2"/>
    </row>
    <row r="185" spans="1:4" x14ac:dyDescent="0.55000000000000004">
      <c r="A185" s="1"/>
      <c r="B185" s="2"/>
      <c r="C185" s="2"/>
      <c r="D185" s="2"/>
    </row>
    <row r="186" spans="1:4" x14ac:dyDescent="0.55000000000000004">
      <c r="A186" s="1"/>
      <c r="B186" s="2"/>
      <c r="C186" s="2"/>
      <c r="D186" s="2"/>
    </row>
    <row r="187" spans="1:4" x14ac:dyDescent="0.55000000000000004">
      <c r="A187" s="1"/>
      <c r="B187" s="2"/>
      <c r="C187" s="2"/>
      <c r="D187" s="2"/>
    </row>
    <row r="188" spans="1:4" x14ac:dyDescent="0.55000000000000004">
      <c r="A188" s="1"/>
      <c r="B188" s="2"/>
      <c r="C188" s="2"/>
      <c r="D188" s="2"/>
    </row>
    <row r="189" spans="1:4" x14ac:dyDescent="0.55000000000000004">
      <c r="A189" s="1"/>
      <c r="B189" s="2"/>
      <c r="C189" s="2"/>
      <c r="D189" s="2"/>
    </row>
    <row r="190" spans="1:4" x14ac:dyDescent="0.55000000000000004">
      <c r="A190" s="1"/>
      <c r="B190" s="2"/>
      <c r="C190" s="2"/>
      <c r="D190" s="2"/>
    </row>
    <row r="191" spans="1:4" x14ac:dyDescent="0.55000000000000004">
      <c r="A191" s="1"/>
      <c r="B191" s="2"/>
      <c r="C191" s="2"/>
      <c r="D191" s="2"/>
    </row>
    <row r="192" spans="1:4" x14ac:dyDescent="0.55000000000000004">
      <c r="A192" s="1"/>
      <c r="B192" s="2"/>
      <c r="C192" s="2"/>
      <c r="D192" s="2"/>
    </row>
    <row r="193" spans="1:4" x14ac:dyDescent="0.55000000000000004">
      <c r="A193" s="1"/>
      <c r="B193" s="2"/>
      <c r="C193" s="2"/>
      <c r="D193" s="2"/>
    </row>
    <row r="194" spans="1:4" x14ac:dyDescent="0.55000000000000004">
      <c r="A194" s="1"/>
      <c r="B194" s="2"/>
      <c r="C194" s="2"/>
      <c r="D194" s="2"/>
    </row>
    <row r="195" spans="1:4" x14ac:dyDescent="0.55000000000000004">
      <c r="A195" s="1"/>
      <c r="B195" s="2"/>
      <c r="C195" s="2"/>
      <c r="D195" s="2"/>
    </row>
    <row r="196" spans="1:4" x14ac:dyDescent="0.55000000000000004">
      <c r="A196" s="1"/>
      <c r="B196" s="2"/>
      <c r="C196" s="2"/>
      <c r="D196" s="2"/>
    </row>
    <row r="197" spans="1:4" x14ac:dyDescent="0.55000000000000004">
      <c r="A197" s="1"/>
      <c r="B197" s="2"/>
      <c r="C197" s="2"/>
      <c r="D197" s="2"/>
    </row>
    <row r="198" spans="1:4" x14ac:dyDescent="0.55000000000000004">
      <c r="A198" s="1"/>
      <c r="B198" s="2"/>
      <c r="C198" s="2"/>
      <c r="D198" s="2"/>
    </row>
    <row r="199" spans="1:4" x14ac:dyDescent="0.55000000000000004">
      <c r="A199" s="1"/>
      <c r="B199" s="2"/>
      <c r="C199" s="2"/>
      <c r="D19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727D-CF29-4D4F-AA67-B3387614800E}">
  <dimension ref="A1:B199"/>
  <sheetViews>
    <sheetView topLeftCell="A40" workbookViewId="0">
      <selection activeCell="D63" sqref="D63"/>
    </sheetView>
  </sheetViews>
  <sheetFormatPr defaultRowHeight="14.4" x14ac:dyDescent="0.55000000000000004"/>
  <sheetData>
    <row r="1" spans="1:2" x14ac:dyDescent="0.55000000000000004">
      <c r="B1" s="18">
        <v>0</v>
      </c>
    </row>
    <row r="2" spans="1:2" x14ac:dyDescent="0.55000000000000004">
      <c r="A2" s="18">
        <v>0</v>
      </c>
      <c r="B2">
        <v>383.86034255599418</v>
      </c>
    </row>
    <row r="3" spans="1:2" x14ac:dyDescent="0.55000000000000004">
      <c r="A3" s="18">
        <v>1</v>
      </c>
      <c r="B3">
        <v>383.86034255599418</v>
      </c>
    </row>
    <row r="4" spans="1:2" x14ac:dyDescent="0.55000000000000004">
      <c r="A4" s="18">
        <v>2</v>
      </c>
      <c r="B4">
        <v>383.86034255599412</v>
      </c>
    </row>
    <row r="5" spans="1:2" x14ac:dyDescent="0.55000000000000004">
      <c r="A5" s="18">
        <v>3</v>
      </c>
      <c r="B5">
        <v>383.86034255599418</v>
      </c>
    </row>
    <row r="6" spans="1:2" x14ac:dyDescent="0.55000000000000004">
      <c r="A6" s="18">
        <v>4</v>
      </c>
      <c r="B6">
        <v>383.86034255599412</v>
      </c>
    </row>
    <row r="7" spans="1:2" x14ac:dyDescent="0.55000000000000004">
      <c r="A7" s="18">
        <v>5</v>
      </c>
      <c r="B7">
        <v>383.86034255599412</v>
      </c>
    </row>
    <row r="8" spans="1:2" x14ac:dyDescent="0.55000000000000004">
      <c r="A8" s="18">
        <v>6</v>
      </c>
      <c r="B8">
        <v>383.86034255599418</v>
      </c>
    </row>
    <row r="9" spans="1:2" x14ac:dyDescent="0.55000000000000004">
      <c r="A9" s="18">
        <v>7</v>
      </c>
      <c r="B9">
        <v>383.86034255599418</v>
      </c>
    </row>
    <row r="10" spans="1:2" x14ac:dyDescent="0.55000000000000004">
      <c r="A10" s="18">
        <v>8</v>
      </c>
      <c r="B10">
        <v>383.86034255599412</v>
      </c>
    </row>
    <row r="11" spans="1:2" x14ac:dyDescent="0.55000000000000004">
      <c r="A11" s="18">
        <v>9</v>
      </c>
      <c r="B11">
        <v>383.86034255599418</v>
      </c>
    </row>
    <row r="12" spans="1:2" x14ac:dyDescent="0.55000000000000004">
      <c r="A12" s="18">
        <v>10</v>
      </c>
      <c r="B12">
        <v>383.86034255599418</v>
      </c>
    </row>
    <row r="13" spans="1:2" x14ac:dyDescent="0.55000000000000004">
      <c r="A13" s="18">
        <v>11</v>
      </c>
      <c r="B13">
        <v>383.86034255599412</v>
      </c>
    </row>
    <row r="14" spans="1:2" x14ac:dyDescent="0.55000000000000004">
      <c r="A14" s="18">
        <v>12</v>
      </c>
      <c r="B14">
        <v>383.86034255599418</v>
      </c>
    </row>
    <row r="15" spans="1:2" x14ac:dyDescent="0.55000000000000004">
      <c r="A15" s="18">
        <v>13</v>
      </c>
      <c r="B15">
        <v>383.86034255599418</v>
      </c>
    </row>
    <row r="16" spans="1:2" x14ac:dyDescent="0.55000000000000004">
      <c r="A16" s="18">
        <v>14</v>
      </c>
      <c r="B16">
        <v>383.86034255599401</v>
      </c>
    </row>
    <row r="17" spans="1:2" x14ac:dyDescent="0.55000000000000004">
      <c r="A17" s="18">
        <v>15</v>
      </c>
      <c r="B17">
        <v>383.86034255599418</v>
      </c>
    </row>
    <row r="18" spans="1:2" x14ac:dyDescent="0.55000000000000004">
      <c r="A18" s="18">
        <v>16</v>
      </c>
      <c r="B18">
        <v>383.86034255599418</v>
      </c>
    </row>
    <row r="19" spans="1:2" x14ac:dyDescent="0.55000000000000004">
      <c r="A19" s="18">
        <v>17</v>
      </c>
      <c r="B19">
        <v>383.86034255599412</v>
      </c>
    </row>
    <row r="20" spans="1:2" x14ac:dyDescent="0.55000000000000004">
      <c r="A20" s="18">
        <v>18</v>
      </c>
      <c r="B20">
        <v>382.0158102766793</v>
      </c>
    </row>
    <row r="21" spans="1:2" x14ac:dyDescent="0.55000000000000004">
      <c r="A21" s="18">
        <v>19</v>
      </c>
      <c r="B21">
        <v>382.01581027667919</v>
      </c>
    </row>
    <row r="22" spans="1:2" x14ac:dyDescent="0.55000000000000004">
      <c r="A22" s="18">
        <v>20</v>
      </c>
      <c r="B22">
        <v>382.01581027667919</v>
      </c>
    </row>
    <row r="23" spans="1:2" x14ac:dyDescent="0.55000000000000004">
      <c r="A23" s="18">
        <v>21</v>
      </c>
      <c r="B23">
        <v>382.01581027667942</v>
      </c>
    </row>
    <row r="24" spans="1:2" x14ac:dyDescent="0.55000000000000004">
      <c r="A24" s="18">
        <v>22</v>
      </c>
      <c r="B24">
        <v>382.01581027667919</v>
      </c>
    </row>
    <row r="25" spans="1:2" x14ac:dyDescent="0.55000000000000004">
      <c r="A25" s="18">
        <v>23</v>
      </c>
      <c r="B25">
        <v>382.01581027667919</v>
      </c>
    </row>
    <row r="26" spans="1:2" x14ac:dyDescent="0.55000000000000004">
      <c r="A26" s="18">
        <v>24</v>
      </c>
      <c r="B26">
        <v>382.01581027667919</v>
      </c>
    </row>
    <row r="27" spans="1:2" x14ac:dyDescent="0.55000000000000004">
      <c r="A27" s="18">
        <v>25</v>
      </c>
      <c r="B27">
        <v>382.01581027667919</v>
      </c>
    </row>
    <row r="28" spans="1:2" x14ac:dyDescent="0.55000000000000004">
      <c r="A28" s="18">
        <v>26</v>
      </c>
      <c r="B28">
        <v>382.01581027667908</v>
      </c>
    </row>
    <row r="29" spans="1:2" x14ac:dyDescent="0.55000000000000004">
      <c r="A29" s="18">
        <v>27</v>
      </c>
      <c r="B29">
        <v>382.01581027667919</v>
      </c>
    </row>
    <row r="30" spans="1:2" x14ac:dyDescent="0.55000000000000004">
      <c r="A30" s="18">
        <v>28</v>
      </c>
      <c r="B30">
        <v>382.01581027667919</v>
      </c>
    </row>
    <row r="31" spans="1:2" x14ac:dyDescent="0.55000000000000004">
      <c r="A31" s="18">
        <v>29</v>
      </c>
      <c r="B31">
        <v>382.01581027667908</v>
      </c>
    </row>
    <row r="32" spans="1:2" x14ac:dyDescent="0.55000000000000004">
      <c r="A32" s="18">
        <v>30</v>
      </c>
      <c r="B32">
        <v>382.01581027667919</v>
      </c>
    </row>
    <row r="33" spans="1:2" x14ac:dyDescent="0.55000000000000004">
      <c r="A33" s="18">
        <v>31</v>
      </c>
      <c r="B33">
        <v>382.01581027667908</v>
      </c>
    </row>
    <row r="34" spans="1:2" x14ac:dyDescent="0.55000000000000004">
      <c r="A34" s="18">
        <v>32</v>
      </c>
      <c r="B34">
        <v>382.01581027667908</v>
      </c>
    </row>
    <row r="35" spans="1:2" x14ac:dyDescent="0.55000000000000004">
      <c r="A35" s="18">
        <v>33</v>
      </c>
      <c r="B35">
        <v>382.01581027667908</v>
      </c>
    </row>
    <row r="36" spans="1:2" x14ac:dyDescent="0.55000000000000004">
      <c r="A36" s="18">
        <v>34</v>
      </c>
      <c r="B36">
        <v>382.01581027667902</v>
      </c>
    </row>
    <row r="37" spans="1:2" x14ac:dyDescent="0.55000000000000004">
      <c r="A37" s="18">
        <v>35</v>
      </c>
      <c r="B37">
        <v>382.01581027667908</v>
      </c>
    </row>
    <row r="38" spans="1:2" x14ac:dyDescent="0.55000000000000004">
      <c r="A38" s="18">
        <v>36</v>
      </c>
      <c r="B38">
        <v>380.69828722002569</v>
      </c>
    </row>
    <row r="39" spans="1:2" x14ac:dyDescent="0.55000000000000004">
      <c r="A39" s="18">
        <v>37</v>
      </c>
      <c r="B39">
        <v>380.69828722002558</v>
      </c>
    </row>
    <row r="40" spans="1:2" x14ac:dyDescent="0.55000000000000004">
      <c r="A40" s="18">
        <v>38</v>
      </c>
      <c r="B40">
        <v>380.69828722002558</v>
      </c>
    </row>
    <row r="41" spans="1:2" x14ac:dyDescent="0.55000000000000004">
      <c r="A41" s="18">
        <v>39</v>
      </c>
      <c r="B41">
        <v>380.69828722002592</v>
      </c>
    </row>
    <row r="42" spans="1:2" x14ac:dyDescent="0.55000000000000004">
      <c r="A42" s="18">
        <v>40</v>
      </c>
      <c r="B42">
        <v>380.69828722002569</v>
      </c>
    </row>
    <row r="43" spans="1:2" x14ac:dyDescent="0.55000000000000004">
      <c r="A43" s="18">
        <v>41</v>
      </c>
      <c r="B43">
        <v>380.69828722002569</v>
      </c>
    </row>
    <row r="44" spans="1:2" x14ac:dyDescent="0.55000000000000004">
      <c r="A44" s="18">
        <v>42</v>
      </c>
      <c r="B44">
        <v>380.6982872200258</v>
      </c>
    </row>
    <row r="45" spans="1:2" x14ac:dyDescent="0.55000000000000004">
      <c r="A45" s="18">
        <v>43</v>
      </c>
      <c r="B45">
        <v>380.69828722002569</v>
      </c>
    </row>
    <row r="46" spans="1:2" x14ac:dyDescent="0.55000000000000004">
      <c r="A46" s="18">
        <v>44</v>
      </c>
      <c r="B46">
        <v>380.69828722002558</v>
      </c>
    </row>
    <row r="47" spans="1:2" x14ac:dyDescent="0.55000000000000004">
      <c r="A47" s="18">
        <v>45</v>
      </c>
      <c r="B47">
        <v>380.69828722002569</v>
      </c>
    </row>
    <row r="48" spans="1:2" x14ac:dyDescent="0.55000000000000004">
      <c r="A48" s="18">
        <v>46</v>
      </c>
      <c r="B48">
        <v>380.69828722002569</v>
      </c>
    </row>
    <row r="49" spans="1:2" x14ac:dyDescent="0.55000000000000004">
      <c r="A49" s="18">
        <v>47</v>
      </c>
      <c r="B49">
        <v>380.69828722002558</v>
      </c>
    </row>
    <row r="50" spans="1:2" x14ac:dyDescent="0.55000000000000004">
      <c r="A50" s="18">
        <v>48</v>
      </c>
      <c r="B50">
        <v>380.69828722002569</v>
      </c>
    </row>
    <row r="51" spans="1:2" x14ac:dyDescent="0.55000000000000004">
      <c r="A51" s="18">
        <v>49</v>
      </c>
      <c r="B51">
        <v>380.69828722002569</v>
      </c>
    </row>
    <row r="52" spans="1:2" x14ac:dyDescent="0.55000000000000004">
      <c r="A52" s="18">
        <v>50</v>
      </c>
      <c r="B52">
        <v>380.69828722002569</v>
      </c>
    </row>
    <row r="53" spans="1:2" x14ac:dyDescent="0.55000000000000004">
      <c r="A53" s="18">
        <v>51</v>
      </c>
      <c r="B53">
        <v>380.69828722002569</v>
      </c>
    </row>
    <row r="54" spans="1:2" x14ac:dyDescent="0.55000000000000004">
      <c r="A54" s="18">
        <v>52</v>
      </c>
      <c r="B54">
        <v>380.69828722002558</v>
      </c>
    </row>
    <row r="55" spans="1:2" x14ac:dyDescent="0.55000000000000004">
      <c r="A55" s="18">
        <v>53</v>
      </c>
      <c r="B55">
        <v>380.69828722002569</v>
      </c>
    </row>
    <row r="56" spans="1:2" x14ac:dyDescent="0.55000000000000004">
      <c r="A56" s="1"/>
    </row>
    <row r="57" spans="1:2" x14ac:dyDescent="0.55000000000000004">
      <c r="A57" s="1"/>
    </row>
    <row r="58" spans="1:2" x14ac:dyDescent="0.55000000000000004">
      <c r="A58" s="1"/>
    </row>
    <row r="59" spans="1:2" x14ac:dyDescent="0.55000000000000004">
      <c r="A59" s="1"/>
    </row>
    <row r="60" spans="1:2" x14ac:dyDescent="0.55000000000000004">
      <c r="A60" s="1"/>
    </row>
    <row r="61" spans="1:2" x14ac:dyDescent="0.55000000000000004">
      <c r="A61" s="1"/>
    </row>
    <row r="62" spans="1:2" x14ac:dyDescent="0.55000000000000004">
      <c r="A62" s="1"/>
    </row>
    <row r="63" spans="1:2" x14ac:dyDescent="0.55000000000000004">
      <c r="A63" s="1"/>
    </row>
    <row r="64" spans="1:2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67" spans="1:1" x14ac:dyDescent="0.55000000000000004">
      <c r="A67" s="1"/>
    </row>
    <row r="68" spans="1:1" x14ac:dyDescent="0.55000000000000004">
      <c r="A68" s="1"/>
    </row>
    <row r="69" spans="1:1" x14ac:dyDescent="0.55000000000000004">
      <c r="A69" s="1"/>
    </row>
    <row r="70" spans="1:1" x14ac:dyDescent="0.55000000000000004">
      <c r="A70" s="1"/>
    </row>
    <row r="71" spans="1:1" x14ac:dyDescent="0.55000000000000004">
      <c r="A71" s="1"/>
    </row>
    <row r="72" spans="1:1" x14ac:dyDescent="0.55000000000000004">
      <c r="A72" s="1"/>
    </row>
    <row r="73" spans="1:1" x14ac:dyDescent="0.55000000000000004">
      <c r="A73" s="1"/>
    </row>
    <row r="74" spans="1:1" x14ac:dyDescent="0.55000000000000004">
      <c r="A74" s="1"/>
    </row>
    <row r="75" spans="1:1" x14ac:dyDescent="0.55000000000000004">
      <c r="A75" s="1"/>
    </row>
    <row r="76" spans="1:1" x14ac:dyDescent="0.55000000000000004">
      <c r="A76" s="1"/>
    </row>
    <row r="77" spans="1:1" x14ac:dyDescent="0.55000000000000004">
      <c r="A77" s="1"/>
    </row>
    <row r="78" spans="1:1" x14ac:dyDescent="0.55000000000000004">
      <c r="A78" s="1"/>
    </row>
    <row r="79" spans="1:1" x14ac:dyDescent="0.55000000000000004">
      <c r="A79" s="1"/>
    </row>
    <row r="80" spans="1:1" x14ac:dyDescent="0.55000000000000004">
      <c r="A80" s="1"/>
    </row>
    <row r="81" spans="1:1" x14ac:dyDescent="0.55000000000000004">
      <c r="A81" s="1"/>
    </row>
    <row r="82" spans="1:1" x14ac:dyDescent="0.55000000000000004">
      <c r="A82" s="1"/>
    </row>
    <row r="83" spans="1:1" x14ac:dyDescent="0.55000000000000004">
      <c r="A83" s="1"/>
    </row>
    <row r="84" spans="1:1" x14ac:dyDescent="0.55000000000000004">
      <c r="A84" s="1"/>
    </row>
    <row r="85" spans="1:1" x14ac:dyDescent="0.55000000000000004">
      <c r="A85" s="1"/>
    </row>
    <row r="86" spans="1:1" x14ac:dyDescent="0.55000000000000004">
      <c r="A86" s="1"/>
    </row>
    <row r="87" spans="1:1" x14ac:dyDescent="0.55000000000000004">
      <c r="A87" s="1"/>
    </row>
    <row r="88" spans="1:1" x14ac:dyDescent="0.55000000000000004">
      <c r="A88" s="1"/>
    </row>
    <row r="89" spans="1:1" x14ac:dyDescent="0.55000000000000004">
      <c r="A89" s="1"/>
    </row>
    <row r="90" spans="1:1" x14ac:dyDescent="0.55000000000000004">
      <c r="A90" s="1"/>
    </row>
    <row r="91" spans="1:1" x14ac:dyDescent="0.55000000000000004">
      <c r="A91" s="1"/>
    </row>
    <row r="92" spans="1:1" x14ac:dyDescent="0.55000000000000004">
      <c r="A92" s="1"/>
    </row>
    <row r="93" spans="1:1" x14ac:dyDescent="0.55000000000000004">
      <c r="A93" s="1"/>
    </row>
    <row r="94" spans="1:1" x14ac:dyDescent="0.55000000000000004">
      <c r="A94" s="1"/>
    </row>
    <row r="95" spans="1:1" x14ac:dyDescent="0.55000000000000004">
      <c r="A95" s="1"/>
    </row>
    <row r="96" spans="1:1" x14ac:dyDescent="0.55000000000000004">
      <c r="A96" s="1"/>
    </row>
    <row r="97" spans="1:1" x14ac:dyDescent="0.55000000000000004">
      <c r="A97" s="1"/>
    </row>
    <row r="98" spans="1:1" x14ac:dyDescent="0.55000000000000004">
      <c r="A98" s="1"/>
    </row>
    <row r="99" spans="1:1" x14ac:dyDescent="0.55000000000000004">
      <c r="A99" s="1"/>
    </row>
    <row r="100" spans="1:1" x14ac:dyDescent="0.55000000000000004">
      <c r="A100" s="1"/>
    </row>
    <row r="101" spans="1:1" x14ac:dyDescent="0.55000000000000004">
      <c r="A101" s="1"/>
    </row>
    <row r="102" spans="1:1" x14ac:dyDescent="0.55000000000000004">
      <c r="A102" s="1"/>
    </row>
    <row r="103" spans="1:1" x14ac:dyDescent="0.55000000000000004">
      <c r="A103" s="1"/>
    </row>
    <row r="104" spans="1:1" x14ac:dyDescent="0.55000000000000004">
      <c r="A104" s="1"/>
    </row>
    <row r="105" spans="1:1" x14ac:dyDescent="0.55000000000000004">
      <c r="A105" s="1"/>
    </row>
    <row r="106" spans="1:1" x14ac:dyDescent="0.55000000000000004">
      <c r="A106" s="1"/>
    </row>
    <row r="107" spans="1:1" x14ac:dyDescent="0.55000000000000004">
      <c r="A107" s="1"/>
    </row>
    <row r="108" spans="1:1" x14ac:dyDescent="0.55000000000000004">
      <c r="A108" s="1"/>
    </row>
    <row r="109" spans="1:1" x14ac:dyDescent="0.55000000000000004">
      <c r="A109" s="1"/>
    </row>
    <row r="110" spans="1:1" x14ac:dyDescent="0.55000000000000004">
      <c r="A110" s="1"/>
    </row>
    <row r="111" spans="1:1" x14ac:dyDescent="0.55000000000000004">
      <c r="A111" s="1"/>
    </row>
    <row r="112" spans="1:1" x14ac:dyDescent="0.55000000000000004">
      <c r="A112" s="1"/>
    </row>
    <row r="113" spans="1:1" x14ac:dyDescent="0.55000000000000004">
      <c r="A113" s="1"/>
    </row>
    <row r="114" spans="1:1" x14ac:dyDescent="0.55000000000000004">
      <c r="A114" s="1"/>
    </row>
    <row r="115" spans="1:1" x14ac:dyDescent="0.55000000000000004">
      <c r="A115" s="1"/>
    </row>
    <row r="116" spans="1:1" x14ac:dyDescent="0.55000000000000004">
      <c r="A116" s="1"/>
    </row>
    <row r="117" spans="1:1" x14ac:dyDescent="0.55000000000000004">
      <c r="A117" s="1"/>
    </row>
    <row r="118" spans="1:1" x14ac:dyDescent="0.55000000000000004">
      <c r="A118" s="1"/>
    </row>
    <row r="119" spans="1:1" x14ac:dyDescent="0.55000000000000004">
      <c r="A119" s="1"/>
    </row>
    <row r="120" spans="1:1" x14ac:dyDescent="0.55000000000000004">
      <c r="A120" s="1"/>
    </row>
    <row r="121" spans="1:1" x14ac:dyDescent="0.55000000000000004">
      <c r="A121" s="1"/>
    </row>
    <row r="122" spans="1:1" x14ac:dyDescent="0.55000000000000004">
      <c r="A122" s="1"/>
    </row>
    <row r="123" spans="1:1" x14ac:dyDescent="0.55000000000000004">
      <c r="A123" s="1"/>
    </row>
    <row r="124" spans="1:1" x14ac:dyDescent="0.55000000000000004">
      <c r="A124" s="1"/>
    </row>
    <row r="125" spans="1:1" x14ac:dyDescent="0.55000000000000004">
      <c r="A125" s="1"/>
    </row>
    <row r="126" spans="1:1" x14ac:dyDescent="0.55000000000000004">
      <c r="A126" s="1"/>
    </row>
    <row r="127" spans="1:1" x14ac:dyDescent="0.55000000000000004">
      <c r="A127" s="1"/>
    </row>
    <row r="128" spans="1:1" x14ac:dyDescent="0.55000000000000004">
      <c r="A128" s="1"/>
    </row>
    <row r="129" spans="1:1" x14ac:dyDescent="0.55000000000000004">
      <c r="A129" s="1"/>
    </row>
    <row r="130" spans="1:1" x14ac:dyDescent="0.55000000000000004">
      <c r="A130" s="1"/>
    </row>
    <row r="131" spans="1:1" x14ac:dyDescent="0.55000000000000004">
      <c r="A131" s="1"/>
    </row>
    <row r="132" spans="1:1" x14ac:dyDescent="0.55000000000000004">
      <c r="A132" s="1"/>
    </row>
    <row r="133" spans="1:1" x14ac:dyDescent="0.55000000000000004">
      <c r="A133" s="1"/>
    </row>
    <row r="134" spans="1:1" x14ac:dyDescent="0.55000000000000004">
      <c r="A134" s="1"/>
    </row>
    <row r="135" spans="1:1" x14ac:dyDescent="0.55000000000000004">
      <c r="A135" s="1"/>
    </row>
    <row r="136" spans="1:1" x14ac:dyDescent="0.55000000000000004">
      <c r="A136" s="1"/>
    </row>
    <row r="137" spans="1:1" x14ac:dyDescent="0.55000000000000004">
      <c r="A137" s="1"/>
    </row>
    <row r="138" spans="1:1" x14ac:dyDescent="0.55000000000000004">
      <c r="A138" s="1"/>
    </row>
    <row r="139" spans="1:1" x14ac:dyDescent="0.55000000000000004">
      <c r="A139" s="1"/>
    </row>
    <row r="140" spans="1:1" x14ac:dyDescent="0.55000000000000004">
      <c r="A140" s="1"/>
    </row>
    <row r="141" spans="1:1" x14ac:dyDescent="0.55000000000000004">
      <c r="A141" s="1"/>
    </row>
    <row r="142" spans="1:1" x14ac:dyDescent="0.55000000000000004">
      <c r="A142" s="1"/>
    </row>
    <row r="143" spans="1:1" x14ac:dyDescent="0.55000000000000004">
      <c r="A143" s="1"/>
    </row>
    <row r="144" spans="1:1" x14ac:dyDescent="0.55000000000000004">
      <c r="A144" s="1"/>
    </row>
    <row r="145" spans="1:1" x14ac:dyDescent="0.55000000000000004">
      <c r="A145" s="1"/>
    </row>
    <row r="146" spans="1:1" x14ac:dyDescent="0.55000000000000004">
      <c r="A146" s="1"/>
    </row>
    <row r="147" spans="1:1" x14ac:dyDescent="0.55000000000000004">
      <c r="A147" s="1"/>
    </row>
    <row r="148" spans="1:1" x14ac:dyDescent="0.55000000000000004">
      <c r="A148" s="1"/>
    </row>
    <row r="149" spans="1:1" x14ac:dyDescent="0.55000000000000004">
      <c r="A149" s="1"/>
    </row>
    <row r="150" spans="1:1" x14ac:dyDescent="0.55000000000000004">
      <c r="A150" s="1"/>
    </row>
    <row r="151" spans="1:1" x14ac:dyDescent="0.55000000000000004">
      <c r="A151" s="1"/>
    </row>
    <row r="152" spans="1:1" x14ac:dyDescent="0.55000000000000004">
      <c r="A152" s="1"/>
    </row>
    <row r="153" spans="1:1" x14ac:dyDescent="0.55000000000000004">
      <c r="A153" s="1"/>
    </row>
    <row r="154" spans="1:1" x14ac:dyDescent="0.55000000000000004">
      <c r="A154" s="1"/>
    </row>
    <row r="155" spans="1:1" x14ac:dyDescent="0.55000000000000004">
      <c r="A155" s="1"/>
    </row>
    <row r="156" spans="1:1" x14ac:dyDescent="0.55000000000000004">
      <c r="A156" s="1"/>
    </row>
    <row r="157" spans="1:1" x14ac:dyDescent="0.55000000000000004">
      <c r="A157" s="1"/>
    </row>
    <row r="158" spans="1:1" x14ac:dyDescent="0.55000000000000004">
      <c r="A158" s="1"/>
    </row>
    <row r="159" spans="1:1" x14ac:dyDescent="0.55000000000000004">
      <c r="A159" s="1"/>
    </row>
    <row r="160" spans="1:1" x14ac:dyDescent="0.55000000000000004">
      <c r="A160" s="1"/>
    </row>
    <row r="161" spans="1:1" x14ac:dyDescent="0.55000000000000004">
      <c r="A161" s="1"/>
    </row>
    <row r="162" spans="1:1" x14ac:dyDescent="0.55000000000000004">
      <c r="A162" s="1"/>
    </row>
    <row r="163" spans="1:1" x14ac:dyDescent="0.55000000000000004">
      <c r="A163" s="1"/>
    </row>
    <row r="164" spans="1:1" x14ac:dyDescent="0.55000000000000004">
      <c r="A164" s="1"/>
    </row>
    <row r="165" spans="1:1" x14ac:dyDescent="0.55000000000000004">
      <c r="A165" s="1"/>
    </row>
    <row r="166" spans="1:1" x14ac:dyDescent="0.55000000000000004">
      <c r="A166" s="1"/>
    </row>
    <row r="167" spans="1:1" x14ac:dyDescent="0.55000000000000004">
      <c r="A167" s="1"/>
    </row>
    <row r="168" spans="1:1" x14ac:dyDescent="0.55000000000000004">
      <c r="A168" s="1"/>
    </row>
    <row r="169" spans="1:1" x14ac:dyDescent="0.55000000000000004">
      <c r="A169" s="1"/>
    </row>
    <row r="170" spans="1:1" x14ac:dyDescent="0.55000000000000004">
      <c r="A170" s="1"/>
    </row>
    <row r="171" spans="1:1" x14ac:dyDescent="0.55000000000000004">
      <c r="A171" s="1"/>
    </row>
    <row r="172" spans="1:1" x14ac:dyDescent="0.55000000000000004">
      <c r="A172" s="1"/>
    </row>
    <row r="173" spans="1:1" x14ac:dyDescent="0.55000000000000004">
      <c r="A173" s="1"/>
    </row>
    <row r="174" spans="1:1" x14ac:dyDescent="0.55000000000000004">
      <c r="A174" s="1"/>
    </row>
    <row r="175" spans="1:1" x14ac:dyDescent="0.55000000000000004">
      <c r="A175" s="1"/>
    </row>
    <row r="176" spans="1:1" x14ac:dyDescent="0.55000000000000004">
      <c r="A176" s="1"/>
    </row>
    <row r="177" spans="1:1" x14ac:dyDescent="0.55000000000000004">
      <c r="A177" s="1"/>
    </row>
    <row r="178" spans="1:1" x14ac:dyDescent="0.55000000000000004">
      <c r="A178" s="1"/>
    </row>
    <row r="179" spans="1:1" x14ac:dyDescent="0.55000000000000004">
      <c r="A179" s="1"/>
    </row>
    <row r="180" spans="1:1" x14ac:dyDescent="0.55000000000000004">
      <c r="A180" s="1"/>
    </row>
    <row r="181" spans="1:1" x14ac:dyDescent="0.55000000000000004">
      <c r="A181" s="1"/>
    </row>
    <row r="182" spans="1:1" x14ac:dyDescent="0.55000000000000004">
      <c r="A182" s="1"/>
    </row>
    <row r="183" spans="1:1" x14ac:dyDescent="0.55000000000000004">
      <c r="A183" s="1"/>
    </row>
    <row r="184" spans="1:1" x14ac:dyDescent="0.55000000000000004">
      <c r="A184" s="1"/>
    </row>
    <row r="185" spans="1:1" x14ac:dyDescent="0.55000000000000004">
      <c r="A185" s="1"/>
    </row>
    <row r="186" spans="1:1" x14ac:dyDescent="0.55000000000000004">
      <c r="A186" s="1"/>
    </row>
    <row r="187" spans="1:1" x14ac:dyDescent="0.55000000000000004">
      <c r="A187" s="1"/>
    </row>
    <row r="188" spans="1:1" x14ac:dyDescent="0.55000000000000004">
      <c r="A188" s="1"/>
    </row>
    <row r="189" spans="1:1" x14ac:dyDescent="0.55000000000000004">
      <c r="A189" s="1"/>
    </row>
    <row r="190" spans="1:1" x14ac:dyDescent="0.55000000000000004">
      <c r="A190" s="1"/>
    </row>
    <row r="191" spans="1:1" x14ac:dyDescent="0.55000000000000004">
      <c r="A191" s="1"/>
    </row>
    <row r="192" spans="1:1" x14ac:dyDescent="0.55000000000000004">
      <c r="A192" s="1"/>
    </row>
    <row r="193" spans="1:1" x14ac:dyDescent="0.55000000000000004">
      <c r="A193" s="1"/>
    </row>
    <row r="194" spans="1:1" x14ac:dyDescent="0.55000000000000004">
      <c r="A194" s="1"/>
    </row>
    <row r="195" spans="1:1" x14ac:dyDescent="0.55000000000000004">
      <c r="A195" s="1"/>
    </row>
    <row r="196" spans="1:1" x14ac:dyDescent="0.55000000000000004">
      <c r="A196" s="1"/>
    </row>
    <row r="197" spans="1:1" x14ac:dyDescent="0.55000000000000004">
      <c r="A197" s="1"/>
    </row>
    <row r="198" spans="1:1" x14ac:dyDescent="0.55000000000000004">
      <c r="A198" s="1"/>
    </row>
    <row r="199" spans="1:1" x14ac:dyDescent="0.55000000000000004">
      <c r="A199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9F97-AF1B-46DE-AA37-73BF4AF28EC7}">
  <dimension ref="B2:F40"/>
  <sheetViews>
    <sheetView tabSelected="1" topLeftCell="A4" workbookViewId="0">
      <selection activeCell="H28" sqref="H28"/>
    </sheetView>
  </sheetViews>
  <sheetFormatPr defaultRowHeight="12.6" x14ac:dyDescent="0.45"/>
  <cols>
    <col min="1" max="1" width="3.05078125" style="4" customWidth="1"/>
    <col min="2" max="2" width="22.62890625" style="4" bestFit="1" customWidth="1"/>
    <col min="3" max="3" width="12.68359375" style="4" bestFit="1" customWidth="1"/>
    <col min="4" max="4" width="8.89453125" style="4" bestFit="1" customWidth="1"/>
    <col min="5" max="5" width="11.734375" style="4" bestFit="1" customWidth="1"/>
    <col min="6" max="6" width="9.1015625" style="4" bestFit="1" customWidth="1"/>
    <col min="7" max="7" width="9.41796875" style="4" customWidth="1"/>
    <col min="8" max="16384" width="8.83984375" style="4"/>
  </cols>
  <sheetData>
    <row r="2" spans="2:4" x14ac:dyDescent="0.45">
      <c r="B2" s="3" t="s">
        <v>4</v>
      </c>
    </row>
    <row r="3" spans="2:4" x14ac:dyDescent="0.45">
      <c r="B3" s="4" t="s">
        <v>5</v>
      </c>
      <c r="C3" s="5">
        <v>350</v>
      </c>
    </row>
    <row r="5" spans="2:4" x14ac:dyDescent="0.45">
      <c r="B5" s="3" t="s">
        <v>6</v>
      </c>
    </row>
    <row r="6" spans="2:4" x14ac:dyDescent="0.45">
      <c r="B6" s="4" t="s">
        <v>7</v>
      </c>
      <c r="C6" s="6">
        <v>1</v>
      </c>
    </row>
    <row r="7" spans="2:4" x14ac:dyDescent="0.45">
      <c r="B7" s="4" t="s">
        <v>8</v>
      </c>
      <c r="C7" s="6">
        <v>2</v>
      </c>
    </row>
    <row r="8" spans="2:4" x14ac:dyDescent="0.45">
      <c r="B8" s="4" t="s">
        <v>9</v>
      </c>
      <c r="C8" s="6">
        <v>1</v>
      </c>
    </row>
    <row r="9" spans="2:4" x14ac:dyDescent="0.45">
      <c r="B9" s="4" t="s">
        <v>12</v>
      </c>
      <c r="C9" s="7">
        <f>2*C6*PI()*C$8</f>
        <v>6.2831853071795862</v>
      </c>
    </row>
    <row r="10" spans="2:4" x14ac:dyDescent="0.45">
      <c r="B10" s="4" t="s">
        <v>11</v>
      </c>
      <c r="C10" s="7">
        <f>2*C7*PI()*C$8</f>
        <v>12.566370614359172</v>
      </c>
    </row>
    <row r="12" spans="2:4" x14ac:dyDescent="0.45">
      <c r="B12" s="3" t="s">
        <v>10</v>
      </c>
      <c r="C12" s="8" t="s">
        <v>13</v>
      </c>
      <c r="D12" s="8" t="s">
        <v>14</v>
      </c>
    </row>
    <row r="13" spans="2:4" x14ac:dyDescent="0.45">
      <c r="B13" s="4" t="s">
        <v>15</v>
      </c>
      <c r="C13" s="5">
        <v>100</v>
      </c>
      <c r="D13" s="5">
        <v>400</v>
      </c>
    </row>
    <row r="14" spans="2:4" x14ac:dyDescent="0.45">
      <c r="B14" s="4" t="s">
        <v>16</v>
      </c>
      <c r="C14" s="5">
        <v>10</v>
      </c>
      <c r="D14" s="5">
        <v>300</v>
      </c>
    </row>
    <row r="16" spans="2:4" x14ac:dyDescent="0.45">
      <c r="B16" s="3" t="s">
        <v>20</v>
      </c>
    </row>
    <row r="17" spans="2:6" x14ac:dyDescent="0.45">
      <c r="B17" s="4" t="s">
        <v>17</v>
      </c>
      <c r="C17" s="9">
        <f>1/(C13*C9)</f>
        <v>1.5915494309189533E-3</v>
      </c>
    </row>
    <row r="18" spans="2:6" x14ac:dyDescent="0.45">
      <c r="B18" s="4" t="s">
        <v>18</v>
      </c>
      <c r="C18" s="10">
        <f>LN(C7/C6)/(2*PI()*C8*C3)</f>
        <v>3.1519371450378802E-4</v>
      </c>
    </row>
    <row r="19" spans="2:6" x14ac:dyDescent="0.45">
      <c r="B19" s="4" t="s">
        <v>19</v>
      </c>
      <c r="C19" s="9">
        <f>1/(C14*C10)</f>
        <v>7.9577471545947669E-3</v>
      </c>
    </row>
    <row r="21" spans="2:6" x14ac:dyDescent="0.45">
      <c r="B21" s="3" t="s">
        <v>21</v>
      </c>
      <c r="C21" s="4" t="s">
        <v>33</v>
      </c>
      <c r="D21" s="4" t="s">
        <v>34</v>
      </c>
      <c r="E21" s="4" t="s">
        <v>30</v>
      </c>
    </row>
    <row r="22" spans="2:6" x14ac:dyDescent="0.45">
      <c r="B22" s="4" t="s">
        <v>22</v>
      </c>
      <c r="C22" s="11">
        <f>(D13-D14)/SUM(C17:C19)</f>
        <v>10137.371213170793</v>
      </c>
      <c r="D22" s="19"/>
      <c r="E22" s="19"/>
    </row>
    <row r="23" spans="2:6" x14ac:dyDescent="0.45">
      <c r="B23" s="4" t="s">
        <v>23</v>
      </c>
      <c r="C23" s="12">
        <f>D13-C17*C22</f>
        <v>383.86587261466383</v>
      </c>
      <c r="D23" s="19"/>
      <c r="E23" s="19"/>
    </row>
    <row r="24" spans="2:6" x14ac:dyDescent="0.45">
      <c r="B24" s="4" t="s">
        <v>24</v>
      </c>
      <c r="C24" s="12">
        <f>C23-C18*C22</f>
        <v>380.67063692668074</v>
      </c>
      <c r="D24" s="19"/>
      <c r="E24" s="19"/>
    </row>
    <row r="25" spans="2:6" x14ac:dyDescent="0.45">
      <c r="B25" s="4" t="s">
        <v>31</v>
      </c>
      <c r="C25" s="7">
        <f>-C22/C9</f>
        <v>-1613.4127385336155</v>
      </c>
      <c r="D25" s="7">
        <v>-1613.9657</v>
      </c>
      <c r="E25" s="20">
        <f>(D25-C25)/C25</f>
        <v>3.4272784215587767E-4</v>
      </c>
    </row>
    <row r="26" spans="2:6" x14ac:dyDescent="0.45">
      <c r="B26" s="4" t="s">
        <v>32</v>
      </c>
      <c r="C26" s="7">
        <f>C22/C10</f>
        <v>806.70636926680777</v>
      </c>
      <c r="D26" s="7">
        <v>806.98289999999997</v>
      </c>
      <c r="E26" s="20">
        <f>(D26-C26)/C26</f>
        <v>3.4278982257637803E-4</v>
      </c>
    </row>
    <row r="27" spans="2:6" x14ac:dyDescent="0.45">
      <c r="C27" s="13"/>
    </row>
    <row r="28" spans="2:6" x14ac:dyDescent="0.45">
      <c r="B28" s="3" t="s">
        <v>25</v>
      </c>
    </row>
    <row r="29" spans="2:6" x14ac:dyDescent="0.45">
      <c r="B29" s="14" t="s">
        <v>26</v>
      </c>
      <c r="C29" s="8" t="s">
        <v>29</v>
      </c>
      <c r="D29" s="8" t="s">
        <v>27</v>
      </c>
      <c r="E29" s="8" t="s">
        <v>28</v>
      </c>
      <c r="F29" s="8" t="s">
        <v>30</v>
      </c>
    </row>
    <row r="30" spans="2:6" x14ac:dyDescent="0.45">
      <c r="B30" s="15">
        <v>1</v>
      </c>
      <c r="C30" s="16">
        <f>$C$23+($C$24-$C$23)*LN(B30/$C$6)/LN($C$7/$C$6)</f>
        <v>383.86587261466383</v>
      </c>
      <c r="D30" s="4">
        <f>VLOOKUP(B30,nodes!$B$2:$E$199,4,TRUE)</f>
        <v>17</v>
      </c>
      <c r="E30" s="16">
        <f>VLOOKUP(D30,T!$A$1:$B$199,2,"FALSE")</f>
        <v>383.86034255599412</v>
      </c>
      <c r="F30" s="17">
        <f>(E30-C30)/C30</f>
        <v>-1.4406226404130057E-5</v>
      </c>
    </row>
    <row r="31" spans="2:6" x14ac:dyDescent="0.45">
      <c r="B31" s="15">
        <f>B30+0.1</f>
        <v>1.1000000000000001</v>
      </c>
      <c r="C31" s="16">
        <f>$C$23+($C$24-$C$23)*LN(B31/$C$6)/LN($C$7/$C$6)</f>
        <v>383.42651644835462</v>
      </c>
      <c r="D31" s="4">
        <f>VLOOKUP(B31,nodes!$B$2:$E$199,4,TRUE)</f>
        <v>17</v>
      </c>
      <c r="E31" s="16">
        <f>VLOOKUP(D31,T!$A$1:$B$199,2,"FALSE")</f>
        <v>383.86034255599412</v>
      </c>
      <c r="F31" s="17">
        <f t="shared" ref="F31:F40" si="0">(E31-C31)/C31</f>
        <v>1.1314452418627603E-3</v>
      </c>
    </row>
    <row r="32" spans="2:6" x14ac:dyDescent="0.45">
      <c r="B32" s="15">
        <f t="shared" ref="B32:B40" si="1">B31+0.1</f>
        <v>1.2000000000000002</v>
      </c>
      <c r="C32" s="16">
        <f t="shared" ref="C32:C40" si="2">$C$23+($C$24-$C$23)*LN(B32/$C$6)/LN($C$7/$C$6)</f>
        <v>383.02541569397624</v>
      </c>
      <c r="D32" s="4">
        <f>VLOOKUP(B32,nodes!$B$2:$E$199,4,TRUE)</f>
        <v>17</v>
      </c>
      <c r="E32" s="16">
        <f>VLOOKUP(D32,T!$A$1:$B$199,2,"FALSE")</f>
        <v>383.86034255599412</v>
      </c>
      <c r="F32" s="17">
        <f t="shared" si="0"/>
        <v>2.1798210453087986E-3</v>
      </c>
    </row>
    <row r="33" spans="2:6" x14ac:dyDescent="0.45">
      <c r="B33" s="15">
        <f t="shared" si="1"/>
        <v>1.3000000000000003</v>
      </c>
      <c r="C33" s="16">
        <f t="shared" si="2"/>
        <v>382.65643876772708</v>
      </c>
      <c r="D33" s="4">
        <f>VLOOKUP(B33,nodes!$B$2:$E$199,4,TRUE)</f>
        <v>17</v>
      </c>
      <c r="E33" s="16">
        <f>VLOOKUP(D33,T!$A$1:$B$199,2,"FALSE")</f>
        <v>383.86034255599412</v>
      </c>
      <c r="F33" s="17">
        <f t="shared" si="0"/>
        <v>3.1461741298382082E-3</v>
      </c>
    </row>
    <row r="34" spans="2:6" x14ac:dyDescent="0.45">
      <c r="B34" s="15">
        <f t="shared" si="1"/>
        <v>1.4000000000000004</v>
      </c>
      <c r="C34" s="16">
        <f t="shared" si="2"/>
        <v>382.31481949258506</v>
      </c>
      <c r="D34" s="4">
        <f>VLOOKUP(B34,nodes!$B$2:$E$199,4,TRUE)</f>
        <v>17</v>
      </c>
      <c r="E34" s="16">
        <f>VLOOKUP(D34,T!$A$1:$B$199,2,"FALSE")</f>
        <v>383.86034255599412</v>
      </c>
      <c r="F34" s="17">
        <f t="shared" si="0"/>
        <v>4.0425402956137287E-3</v>
      </c>
    </row>
    <row r="35" spans="2:6" x14ac:dyDescent="0.45">
      <c r="B35" s="15">
        <f t="shared" si="1"/>
        <v>1.5000000000000004</v>
      </c>
      <c r="C35" s="16">
        <f t="shared" si="2"/>
        <v>381.99677955622775</v>
      </c>
      <c r="D35" s="4">
        <f>VLOOKUP(B35,nodes!$B$2:$E$199,4,TRUE)</f>
        <v>35</v>
      </c>
      <c r="E35" s="16">
        <f>VLOOKUP(D35,T!$A$1:$B$199,2,"FALSE")</f>
        <v>382.01581027667908</v>
      </c>
      <c r="F35" s="17">
        <f t="shared" si="0"/>
        <v>4.9819059923579328E-5</v>
      </c>
    </row>
    <row r="36" spans="2:6" x14ac:dyDescent="0.45">
      <c r="B36" s="15">
        <f t="shared" si="1"/>
        <v>1.6000000000000005</v>
      </c>
      <c r="C36" s="16">
        <f t="shared" si="2"/>
        <v>381.69927306442924</v>
      </c>
      <c r="D36" s="4">
        <f>VLOOKUP(B36,nodes!$B$2:$E$199,4,TRUE)</f>
        <v>35</v>
      </c>
      <c r="E36" s="16">
        <f>VLOOKUP(D36,T!$A$1:$B$199,2,"FALSE")</f>
        <v>382.01581027667908</v>
      </c>
      <c r="F36" s="17">
        <f t="shared" si="0"/>
        <v>8.2928429417367783E-4</v>
      </c>
    </row>
    <row r="37" spans="2:6" x14ac:dyDescent="0.45">
      <c r="B37" s="15">
        <f t="shared" si="1"/>
        <v>1.7000000000000006</v>
      </c>
      <c r="C37" s="16">
        <f t="shared" si="2"/>
        <v>381.41980867269376</v>
      </c>
      <c r="D37" s="4">
        <f>VLOOKUP(B37,nodes!$B$2:$E$199,4,TRUE)</f>
        <v>35</v>
      </c>
      <c r="E37" s="16">
        <f>VLOOKUP(D37,T!$A$1:$B$199,2,"FALSE")</f>
        <v>382.01581027667908</v>
      </c>
      <c r="F37" s="17">
        <f t="shared" si="0"/>
        <v>1.562586919801952E-3</v>
      </c>
    </row>
    <row r="38" spans="2:6" x14ac:dyDescent="0.45">
      <c r="B38" s="15">
        <f t="shared" si="1"/>
        <v>1.8000000000000007</v>
      </c>
      <c r="C38" s="16">
        <f t="shared" si="2"/>
        <v>381.15632263554016</v>
      </c>
      <c r="D38" s="4">
        <f>VLOOKUP(B38,nodes!$B$2:$E$199,4,TRUE)</f>
        <v>35</v>
      </c>
      <c r="E38" s="16">
        <f>VLOOKUP(D38,T!$A$1:$B$199,2,"FALSE")</f>
        <v>382.01581027667908</v>
      </c>
      <c r="F38" s="17">
        <f t="shared" si="0"/>
        <v>2.2549478785919294E-3</v>
      </c>
    </row>
    <row r="39" spans="2:6" x14ac:dyDescent="0.45">
      <c r="B39" s="15">
        <f t="shared" si="1"/>
        <v>1.9000000000000008</v>
      </c>
      <c r="C39" s="16">
        <f t="shared" si="2"/>
        <v>380.90708622544139</v>
      </c>
      <c r="D39" s="4">
        <f>VLOOKUP(B39,nodes!$B$2:$E$199,4,TRUE)</f>
        <v>35</v>
      </c>
      <c r="E39" s="16">
        <f>VLOOKUP(D39,T!$A$1:$B$199,2,"FALSE")</f>
        <v>382.01581027667908</v>
      </c>
      <c r="F39" s="17">
        <f t="shared" si="0"/>
        <v>2.91074671837815E-3</v>
      </c>
    </row>
    <row r="40" spans="2:6" x14ac:dyDescent="0.45">
      <c r="B40" s="15">
        <f t="shared" si="1"/>
        <v>2.0000000000000009</v>
      </c>
      <c r="C40" s="16">
        <f t="shared" si="2"/>
        <v>380.67063692668074</v>
      </c>
      <c r="D40" s="4">
        <f>VLOOKUP(B40,nodes!$B$2:$E$199,4,TRUE)</f>
        <v>53</v>
      </c>
      <c r="E40" s="16">
        <f>VLOOKUP(D40,T!$A$1:$B$199,2,"FALSE")</f>
        <v>380.69828722002569</v>
      </c>
      <c r="F40" s="17">
        <f t="shared" si="0"/>
        <v>7.2635739830580735E-5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T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Campbell, Nathaniel</cp:lastModifiedBy>
  <dcterms:created xsi:type="dcterms:W3CDTF">2024-02-11T03:51:05Z</dcterms:created>
  <dcterms:modified xsi:type="dcterms:W3CDTF">2024-02-28T04:07:14Z</dcterms:modified>
</cp:coreProperties>
</file>