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2240021\Documents\GitHub\oneButton\"/>
    </mc:Choice>
  </mc:AlternateContent>
  <xr:revisionPtr revIDLastSave="0" documentId="13_ncr:1_{89395DB0-5E78-4C06-B849-81CA27220F90}" xr6:coauthVersionLast="47" xr6:coauthVersionMax="47" xr10:uidLastSave="{00000000-0000-0000-0000-000000000000}"/>
  <workbookProtection workbookAlgorithmName="SHA-512" workbookHashValue="b3KzDT8bLRYGaw6dLjNEp/df6epNFMbH3hX+sS6LCh5Fuc5osHJhXuTatMdWixCgYOtod8m9NK15zQTatqNPlA==" workbookSaltValue="nYVBgW6QEw/NPiSraXM6lw==" workbookSpinCount="100000" lockStructure="1"/>
  <bookViews>
    <workbookView xWindow="8340" yWindow="0" windowWidth="14610" windowHeight="15480" activeTab="1" xr2:uid="{00000000-000D-0000-FFFF-FFFF00000000}"/>
  </bookViews>
  <sheets>
    <sheet name="空欄チェック" sheetId="8" r:id="rId1"/>
    <sheet name="開発情報" sheetId="1" r:id="rId2"/>
    <sheet name="アセット管理" sheetId="4" r:id="rId3"/>
    <sheet name="振り返り" sheetId="2" r:id="rId4"/>
    <sheet name="リスト用" sheetId="6" state="hidden" r:id="rId5"/>
    <sheet name="エントリー用" sheetId="5" state="hidden" r:id="rId6"/>
  </sheets>
  <definedNames>
    <definedName name="_xlnm._FilterDatabase" localSheetId="5" hidden="1">エントリー用!$A$2:$M$125</definedName>
    <definedName name="_xlnm.Print_Area" localSheetId="2">アセット管理!$A$1:$E$35</definedName>
    <definedName name="_xlnm.Print_Area" localSheetId="1">開発情報!$A$1:$V$35</definedName>
    <definedName name="_xlnm.Print_Area" localSheetId="0">空欄チェック!$B$2:$D$23</definedName>
    <definedName name="_xlnm.Print_Area" localSheetId="3">振り返り!$A$1:$E$17</definedName>
    <definedName name="_xlnm.Print_Titles" localSheetId="3">振り返り!$1:$3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8" i="8"/>
  <c r="D23" i="8"/>
  <c r="D22" i="8"/>
  <c r="D21" i="8"/>
  <c r="D20" i="8"/>
  <c r="D19" i="8"/>
  <c r="D16" i="8"/>
  <c r="D15" i="8"/>
  <c r="D14" i="8"/>
  <c r="D11" i="8"/>
  <c r="D9" i="8"/>
  <c r="D5" i="8"/>
  <c r="D4" i="8" l="1"/>
  <c r="D13" i="8"/>
  <c r="D18" i="8"/>
  <c r="D2" i="8" l="1"/>
  <c r="H4" i="5"/>
  <c r="D4" i="5" s="1"/>
  <c r="H5" i="5"/>
  <c r="K5" i="5" s="1"/>
  <c r="H6" i="5"/>
  <c r="A6" i="5" s="1"/>
  <c r="H7" i="5"/>
  <c r="G7" i="5" s="1"/>
  <c r="H8" i="5"/>
  <c r="C8" i="5" s="1"/>
  <c r="H9" i="5"/>
  <c r="E9" i="5" s="1"/>
  <c r="H10" i="5"/>
  <c r="F10" i="5" s="1"/>
  <c r="E11" i="5"/>
  <c r="F11" i="5"/>
  <c r="H11" i="5"/>
  <c r="G11" i="5" s="1"/>
  <c r="H12" i="5"/>
  <c r="D12" i="5" s="1"/>
  <c r="H13" i="5"/>
  <c r="K13" i="5" s="1"/>
  <c r="G14" i="5"/>
  <c r="H14" i="5"/>
  <c r="A14" i="5" s="1"/>
  <c r="H15" i="5"/>
  <c r="G15" i="5" s="1"/>
  <c r="H16" i="5"/>
  <c r="C16" i="5" s="1"/>
  <c r="D17" i="5"/>
  <c r="H17" i="5"/>
  <c r="E17" i="5" s="1"/>
  <c r="C18" i="5"/>
  <c r="D18" i="5"/>
  <c r="E18" i="5"/>
  <c r="G18" i="5"/>
  <c r="H18" i="5"/>
  <c r="F18" i="5" s="1"/>
  <c r="A19" i="5"/>
  <c r="C19" i="5"/>
  <c r="E19" i="5"/>
  <c r="F19" i="5"/>
  <c r="H19" i="5"/>
  <c r="D19" i="5" s="1"/>
  <c r="K19" i="5"/>
  <c r="L19" i="5"/>
  <c r="H20" i="5"/>
  <c r="D20" i="5" s="1"/>
  <c r="A21" i="5"/>
  <c r="H21" i="5"/>
  <c r="K21" i="5" s="1"/>
  <c r="L21" i="5"/>
  <c r="H22" i="5"/>
  <c r="A22" i="5" s="1"/>
  <c r="H23" i="5"/>
  <c r="G23" i="5" s="1"/>
  <c r="H3" i="5"/>
  <c r="C3" i="5" s="1"/>
  <c r="G10" i="5" l="1"/>
  <c r="G8" i="5"/>
  <c r="D9" i="5"/>
  <c r="F12" i="5"/>
  <c r="F7" i="5"/>
  <c r="L12" i="5"/>
  <c r="L4" i="5"/>
  <c r="L8" i="5"/>
  <c r="C10" i="5"/>
  <c r="A4" i="5"/>
  <c r="G6" i="5"/>
  <c r="E20" i="5"/>
  <c r="F16" i="5"/>
  <c r="K12" i="5"/>
  <c r="D11" i="5"/>
  <c r="K8" i="5"/>
  <c r="C6" i="5"/>
  <c r="E16" i="5"/>
  <c r="C11" i="5"/>
  <c r="F20" i="5"/>
  <c r="D16" i="5"/>
  <c r="A11" i="5"/>
  <c r="G22" i="5"/>
  <c r="A16" i="5"/>
  <c r="E12" i="5"/>
  <c r="F8" i="5"/>
  <c r="K4" i="5"/>
  <c r="A20" i="5"/>
  <c r="C22" i="5"/>
  <c r="C12" i="5"/>
  <c r="E8" i="5"/>
  <c r="F15" i="5"/>
  <c r="A12" i="5"/>
  <c r="E10" i="5"/>
  <c r="D8" i="5"/>
  <c r="F4" i="5"/>
  <c r="G19" i="5"/>
  <c r="F17" i="5"/>
  <c r="K14" i="5"/>
  <c r="L11" i="5"/>
  <c r="D10" i="5"/>
  <c r="A8" i="5"/>
  <c r="E4" i="5"/>
  <c r="G16" i="5"/>
  <c r="K22" i="5"/>
  <c r="C20" i="5"/>
  <c r="K11" i="5"/>
  <c r="C4" i="5"/>
  <c r="L20" i="5"/>
  <c r="L16" i="5"/>
  <c r="K20" i="5"/>
  <c r="K16" i="5"/>
  <c r="C14" i="5"/>
  <c r="F9" i="5"/>
  <c r="K6" i="5"/>
  <c r="F3" i="5"/>
  <c r="G3" i="5"/>
  <c r="K3" i="5"/>
  <c r="L3" i="5"/>
  <c r="D3" i="5"/>
  <c r="E3" i="5"/>
  <c r="A3" i="5"/>
  <c r="F23" i="5"/>
  <c r="E23" i="5"/>
  <c r="F22" i="5"/>
  <c r="G21" i="5"/>
  <c r="L18" i="5"/>
  <c r="A18" i="5"/>
  <c r="C17" i="5"/>
  <c r="E15" i="5"/>
  <c r="F14" i="5"/>
  <c r="G13" i="5"/>
  <c r="L10" i="5"/>
  <c r="A10" i="5"/>
  <c r="C9" i="5"/>
  <c r="E7" i="5"/>
  <c r="F6" i="5"/>
  <c r="G5" i="5"/>
  <c r="D23" i="5"/>
  <c r="E22" i="5"/>
  <c r="F21" i="5"/>
  <c r="G20" i="5"/>
  <c r="K18" i="5"/>
  <c r="L17" i="5"/>
  <c r="A17" i="5"/>
  <c r="D15" i="5"/>
  <c r="E14" i="5"/>
  <c r="F13" i="5"/>
  <c r="G12" i="5"/>
  <c r="K10" i="5"/>
  <c r="L9" i="5"/>
  <c r="A9" i="5"/>
  <c r="D7" i="5"/>
  <c r="E6" i="5"/>
  <c r="F5" i="5"/>
  <c r="G4" i="5"/>
  <c r="C23" i="5"/>
  <c r="D22" i="5"/>
  <c r="E21" i="5"/>
  <c r="K17" i="5"/>
  <c r="C15" i="5"/>
  <c r="D14" i="5"/>
  <c r="E13" i="5"/>
  <c r="K9" i="5"/>
  <c r="C7" i="5"/>
  <c r="D6" i="5"/>
  <c r="E5" i="5"/>
  <c r="L15" i="5"/>
  <c r="D13" i="5"/>
  <c r="L7" i="5"/>
  <c r="A7" i="5"/>
  <c r="D5" i="5"/>
  <c r="L23" i="5"/>
  <c r="A23" i="5"/>
  <c r="D21" i="5"/>
  <c r="A15" i="5"/>
  <c r="K23" i="5"/>
  <c r="L22" i="5"/>
  <c r="C21" i="5"/>
  <c r="G17" i="5"/>
  <c r="K15" i="5"/>
  <c r="L14" i="5"/>
  <c r="C13" i="5"/>
  <c r="G9" i="5"/>
  <c r="K7" i="5"/>
  <c r="L6" i="5"/>
  <c r="C5" i="5"/>
  <c r="L13" i="5"/>
  <c r="A13" i="5"/>
  <c r="L5" i="5"/>
  <c r="A5" i="5"/>
  <c r="E2" i="2"/>
  <c r="E2" i="4"/>
  <c r="B2" i="2" l="1"/>
  <c r="B2" i="4"/>
  <c r="C2" i="4" l="1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奥元 教弘</author>
  </authors>
  <commentList>
    <comment ref="K7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作品情報シートと同様に書いて下さい。詳しく。
ディレクター/メインPG/アートD　を1人ずつ設定して下さい。</t>
        </r>
      </text>
    </comment>
    <comment ref="U7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貢献度について
A：</t>
        </r>
        <r>
          <rPr>
            <sz val="9"/>
            <color indexed="81"/>
            <rFont val="MS P ゴシック"/>
            <family val="3"/>
            <charset val="128"/>
          </rPr>
          <t>主力級/よく頑張った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B：</t>
        </r>
        <r>
          <rPr>
            <sz val="9"/>
            <color indexed="81"/>
            <rFont val="MS P ゴシック"/>
            <family val="3"/>
            <charset val="128"/>
          </rPr>
          <t>普通に頑張った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C：</t>
        </r>
        <r>
          <rPr>
            <sz val="9"/>
            <color indexed="81"/>
            <rFont val="MS P ゴシック"/>
            <family val="3"/>
            <charset val="128"/>
          </rPr>
          <t xml:space="preserve">仕事をしていない
</t>
        </r>
        <r>
          <rPr>
            <b/>
            <sz val="9"/>
            <color indexed="81"/>
            <rFont val="MS P ゴシック"/>
            <family val="3"/>
            <charset val="128"/>
          </rPr>
          <t>面談</t>
        </r>
        <r>
          <rPr>
            <sz val="9"/>
            <color indexed="81"/>
            <rFont val="MS P ゴシック"/>
            <family val="3"/>
            <charset val="128"/>
          </rPr>
          <t>：(トラブルの為)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面談希望
</t>
        </r>
      </text>
    </comment>
    <comment ref="A2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>プログラムに使用したツール、アートに使用したツールも含めてすべて書いてください
また、ツールのバージョンなども可能な限り明記してください
Alt+Enter でセル内改行ができます</t>
        </r>
      </text>
    </comment>
  </commentList>
</comments>
</file>

<file path=xl/sharedStrings.xml><?xml version="1.0" encoding="utf-8"?>
<sst xmlns="http://schemas.openxmlformats.org/spreadsheetml/2006/main" count="141" uniqueCount="128">
  <si>
    <t>クラス</t>
    <phoneticPr fontId="1"/>
  </si>
  <si>
    <t>氏名</t>
    <rPh sb="0" eb="2">
      <t>シメイ</t>
    </rPh>
    <phoneticPr fontId="1"/>
  </si>
  <si>
    <t>チームNo</t>
    <phoneticPr fontId="1"/>
  </si>
  <si>
    <t>ゲームタイトル</t>
    <phoneticPr fontId="8"/>
  </si>
  <si>
    <t>％</t>
    <phoneticPr fontId="8"/>
  </si>
  <si>
    <t>ゲームタイトル</t>
  </si>
  <si>
    <t>チームNo.</t>
    <phoneticPr fontId="1"/>
  </si>
  <si>
    <r>
      <t>今回の開発ツールを「すべて」書いてください</t>
    </r>
    <r>
      <rPr>
        <sz val="8"/>
        <color theme="1"/>
        <rFont val="游ゴシック"/>
        <family val="3"/>
        <charset val="128"/>
        <scheme val="minor"/>
      </rPr>
      <t>※※</t>
    </r>
    <rPh sb="0" eb="2">
      <t>コンカイ</t>
    </rPh>
    <rPh sb="3" eb="5">
      <t>カイハツ</t>
    </rPh>
    <rPh sb="14" eb="15">
      <t>カ</t>
    </rPh>
    <phoneticPr fontId="1"/>
  </si>
  <si>
    <r>
      <t>担当パート</t>
    </r>
    <r>
      <rPr>
        <b/>
        <sz val="8"/>
        <color theme="1"/>
        <rFont val="游ゴシック"/>
        <family val="3"/>
        <charset val="128"/>
        <scheme val="minor"/>
      </rPr>
      <t>※</t>
    </r>
    <phoneticPr fontId="1"/>
  </si>
  <si>
    <t>代表</t>
    <phoneticPr fontId="1"/>
  </si>
  <si>
    <t>貢献度</t>
    <phoneticPr fontId="1"/>
  </si>
  <si>
    <t>チーム制作後の振り返り</t>
    <rPh sb="3" eb="5">
      <t>セイサク</t>
    </rPh>
    <rPh sb="5" eb="6">
      <t>ゴ</t>
    </rPh>
    <rPh sb="7" eb="8">
      <t>フ</t>
    </rPh>
    <rPh sb="9" eb="10">
      <t>カエ</t>
    </rPh>
    <phoneticPr fontId="1"/>
  </si>
  <si>
    <t>制作テーマ</t>
    <rPh sb="0" eb="2">
      <t>セイサク</t>
    </rPh>
    <phoneticPr fontId="1"/>
  </si>
  <si>
    <t>代表者クラス</t>
    <rPh sb="0" eb="3">
      <t>ダイヒョウシャ</t>
    </rPh>
    <phoneticPr fontId="1"/>
  </si>
  <si>
    <t>代表者名</t>
    <rPh sb="0" eb="3">
      <t>ダイヒョウシャ</t>
    </rPh>
    <rPh sb="3" eb="4">
      <t>メイ</t>
    </rPh>
    <phoneticPr fontId="1"/>
  </si>
  <si>
    <t>ゲームタイトル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</si>
  <si>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</si>
  <si>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</si>
  <si>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</si>
  <si>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</si>
  <si>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</si>
  <si>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CG</t>
    <phoneticPr fontId="1"/>
  </si>
  <si>
    <t>3D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</si>
  <si>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</si>
  <si>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</si>
  <si>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</si>
  <si>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←例です。</t>
    <rPh sb="1" eb="2">
      <t>レイ</t>
    </rPh>
    <phoneticPr fontId="1"/>
  </si>
  <si>
    <t>)</t>
    <phoneticPr fontId="1"/>
  </si>
  <si>
    <t>フリガナ</t>
    <phoneticPr fontId="1"/>
  </si>
  <si>
    <t>チーム名</t>
    <phoneticPr fontId="1"/>
  </si>
  <si>
    <t>ゲーム制作内にて、チーム外が作成した物を使用した際にこちらへ記入をしてください。</t>
    <rPh sb="3" eb="5">
      <t>セイサク</t>
    </rPh>
    <rPh sb="5" eb="6">
      <t>ナイ</t>
    </rPh>
    <rPh sb="12" eb="13">
      <t>ガイ</t>
    </rPh>
    <rPh sb="14" eb="16">
      <t>サクセイ</t>
    </rPh>
    <rPh sb="18" eb="19">
      <t>モノ</t>
    </rPh>
    <rPh sb="20" eb="22">
      <t>シヨウ</t>
    </rPh>
    <rPh sb="24" eb="25">
      <t>サイ</t>
    </rPh>
    <rPh sb="30" eb="32">
      <t>キニュウ</t>
    </rPh>
    <phoneticPr fontId="1"/>
  </si>
  <si>
    <t>例：Unity/Unreal Engine の内部アセット、Gumroadやmixamoなどでダウンロードをしたデータ　等</t>
    <rPh sb="0" eb="1">
      <t>レイ</t>
    </rPh>
    <rPh sb="23" eb="25">
      <t>ナイブ</t>
    </rPh>
    <rPh sb="60" eb="61">
      <t>ナド</t>
    </rPh>
    <phoneticPr fontId="1"/>
  </si>
  <si>
    <t>こちらのシートにおきましては、アセット使用の管理/把握を目的としておりますので、</t>
    <rPh sb="19" eb="21">
      <t>シヨウ</t>
    </rPh>
    <rPh sb="22" eb="24">
      <t>カンリ</t>
    </rPh>
    <rPh sb="25" eb="27">
      <t>ハアク</t>
    </rPh>
    <rPh sb="28" eb="30">
      <t>モクテキ</t>
    </rPh>
    <phoneticPr fontId="1"/>
  </si>
  <si>
    <r>
      <t xml:space="preserve">アセットの使用
</t>
    </r>
    <r>
      <rPr>
        <sz val="10"/>
        <color theme="1"/>
        <rFont val="メイリオ"/>
        <family val="3"/>
        <charset val="128"/>
      </rPr>
      <t>(プルダウンで選択)</t>
    </r>
    <rPh sb="5" eb="7">
      <t>シヨウ</t>
    </rPh>
    <rPh sb="15" eb="17">
      <t>センタク</t>
    </rPh>
    <phoneticPr fontId="1"/>
  </si>
  <si>
    <t>名前</t>
    <rPh sb="0" eb="2">
      <t>ナマエ</t>
    </rPh>
    <phoneticPr fontId="1"/>
  </si>
  <si>
    <r>
      <t>※このアンケートはチームメンバーで考えて、</t>
    </r>
    <r>
      <rPr>
        <b/>
        <sz val="11"/>
        <color theme="1"/>
        <rFont val="游ゴシック"/>
        <family val="3"/>
        <charset val="128"/>
        <scheme val="minor"/>
      </rPr>
      <t>チームの総意</t>
    </r>
    <r>
      <rPr>
        <sz val="11"/>
        <color theme="1"/>
        <rFont val="游ゴシック"/>
        <family val="2"/>
        <scheme val="minor"/>
      </rPr>
      <t>として記入してください。
※文章回答に関して、それに至る</t>
    </r>
    <r>
      <rPr>
        <b/>
        <sz val="11"/>
        <color theme="1"/>
        <rFont val="游ゴシック"/>
        <family val="3"/>
        <charset val="128"/>
        <scheme val="minor"/>
      </rPr>
      <t>経緯や要因</t>
    </r>
    <r>
      <rPr>
        <sz val="11"/>
        <color theme="1"/>
        <rFont val="游ゴシック"/>
        <family val="2"/>
        <scheme val="minor"/>
      </rPr>
      <t>などを具体的に書くこと。
※フォントサイズを大きくして</t>
    </r>
    <r>
      <rPr>
        <b/>
        <sz val="11"/>
        <color theme="1"/>
        <rFont val="游ゴシック"/>
        <family val="3"/>
        <charset val="128"/>
        <scheme val="minor"/>
      </rPr>
      <t>コメント量を誤魔化さない</t>
    </r>
    <r>
      <rPr>
        <sz val="11"/>
        <color theme="1"/>
        <rFont val="游ゴシック"/>
        <family val="2"/>
        <scheme val="minor"/>
      </rPr>
      <t>ように。
※Alt+Enter で</t>
    </r>
    <r>
      <rPr>
        <b/>
        <sz val="11"/>
        <color theme="1"/>
        <rFont val="游ゴシック"/>
        <family val="3"/>
        <charset val="128"/>
        <scheme val="minor"/>
      </rPr>
      <t xml:space="preserve">セル内改行 </t>
    </r>
    <r>
      <rPr>
        <sz val="11"/>
        <color theme="1"/>
        <rFont val="游ゴシック"/>
        <family val="2"/>
        <scheme val="minor"/>
      </rPr>
      <t>ができます。</t>
    </r>
    <rPh sb="17" eb="18">
      <t>カンガ</t>
    </rPh>
    <rPh sb="25" eb="27">
      <t>ソウイ</t>
    </rPh>
    <rPh sb="30" eb="32">
      <t>キニュウ</t>
    </rPh>
    <rPh sb="58" eb="60">
      <t>ヨウイン</t>
    </rPh>
    <rPh sb="82" eb="83">
      <t>オオ</t>
    </rPh>
    <rPh sb="91" eb="92">
      <t>リョウ</t>
    </rPh>
    <rPh sb="93" eb="96">
      <t>ゴマカ</t>
    </rPh>
    <rPh sb="118" eb="119">
      <t>ナイ</t>
    </rPh>
    <rPh sb="119" eb="121">
      <t>カイギョウ</t>
    </rPh>
    <phoneticPr fontId="8"/>
  </si>
  <si>
    <r>
      <t>※</t>
    </r>
    <r>
      <rPr>
        <b/>
        <sz val="11"/>
        <color theme="1"/>
        <rFont val="メイリオ"/>
        <family val="3"/>
        <charset val="128"/>
      </rPr>
      <t>BGM・SEなどは含みません</t>
    </r>
    <r>
      <rPr>
        <sz val="11"/>
        <color theme="1"/>
        <rFont val="メイリオ"/>
        <family val="3"/>
        <charset val="128"/>
      </rPr>
      <t>。マスク画像などの補助的ないわゆる”素材”については申告の必要はありません。</t>
    </r>
    <rPh sb="10" eb="11">
      <t>フク</t>
    </rPh>
    <rPh sb="19" eb="21">
      <t>ガゾウ</t>
    </rPh>
    <rPh sb="24" eb="27">
      <t>ホジョテキ</t>
    </rPh>
    <rPh sb="33" eb="35">
      <t>ソザイ</t>
    </rPh>
    <rPh sb="41" eb="43">
      <t>シンコク</t>
    </rPh>
    <rPh sb="44" eb="46">
      <t>ヒツヨウ</t>
    </rPh>
    <phoneticPr fontId="1"/>
  </si>
  <si>
    <t>モデル</t>
  </si>
  <si>
    <t>モーション</t>
  </si>
  <si>
    <t>マップ</t>
  </si>
  <si>
    <t>背景</t>
    <rPh sb="0" eb="2">
      <t>ハイケイ</t>
    </rPh>
    <phoneticPr fontId="1"/>
  </si>
  <si>
    <t>キャラ</t>
  </si>
  <si>
    <t>エフェクト</t>
  </si>
  <si>
    <r>
      <t>※作品情報シートと同様に書いてください。詳しく。
　</t>
    </r>
    <r>
      <rPr>
        <b/>
        <sz val="9"/>
        <color theme="1"/>
        <rFont val="游ゴシック"/>
        <family val="3"/>
        <charset val="128"/>
        <scheme val="minor"/>
      </rPr>
      <t>ディレクター</t>
    </r>
    <r>
      <rPr>
        <sz val="9"/>
        <color theme="1"/>
        <rFont val="游ゴシック"/>
        <family val="3"/>
        <charset val="128"/>
        <scheme val="minor"/>
      </rPr>
      <t xml:space="preserve"> / </t>
    </r>
    <r>
      <rPr>
        <b/>
        <sz val="9"/>
        <color theme="1"/>
        <rFont val="游ゴシック"/>
        <family val="3"/>
        <charset val="128"/>
        <scheme val="minor"/>
      </rPr>
      <t>メインPG / アートD</t>
    </r>
    <r>
      <rPr>
        <sz val="9"/>
        <color theme="1"/>
        <rFont val="游ゴシック"/>
        <family val="3"/>
        <charset val="128"/>
        <scheme val="minor"/>
      </rPr>
      <t xml:space="preserve"> を</t>
    </r>
    <r>
      <rPr>
        <b/>
        <sz val="9"/>
        <color theme="1"/>
        <rFont val="游ゴシック"/>
        <family val="3"/>
        <charset val="128"/>
        <scheme val="minor"/>
      </rPr>
      <t>1人ずつ</t>
    </r>
    <r>
      <rPr>
        <sz val="9"/>
        <color theme="1"/>
        <rFont val="游ゴシック"/>
        <family val="3"/>
        <charset val="128"/>
        <scheme val="minor"/>
      </rPr>
      <t>設定してください。(それぞれ</t>
    </r>
    <r>
      <rPr>
        <b/>
        <sz val="9"/>
        <color theme="1"/>
        <rFont val="游ゴシック"/>
        <family val="3"/>
        <charset val="128"/>
        <scheme val="minor"/>
      </rPr>
      <t>2人以上はNG</t>
    </r>
    <r>
      <rPr>
        <sz val="9"/>
        <color theme="1"/>
        <rFont val="游ゴシック"/>
        <family val="3"/>
        <charset val="128"/>
        <scheme val="minor"/>
      </rPr>
      <t>)</t>
    </r>
    <rPh sb="1" eb="3">
      <t>サクヒン</t>
    </rPh>
    <rPh sb="3" eb="5">
      <t>ジョウホウ</t>
    </rPh>
    <rPh sb="9" eb="11">
      <t>ドウヨウ</t>
    </rPh>
    <rPh sb="12" eb="13">
      <t>カ</t>
    </rPh>
    <rPh sb="20" eb="21">
      <t>クワ</t>
    </rPh>
    <rPh sb="68" eb="71">
      <t>ニンイジョウ</t>
    </rPh>
    <phoneticPr fontId="1"/>
  </si>
  <si>
    <t>主な開発ベースを
右プルダウン内から
選択してください</t>
    <rPh sb="9" eb="10">
      <t>ミギ</t>
    </rPh>
    <phoneticPr fontId="1"/>
  </si>
  <si>
    <t>(</t>
    <phoneticPr fontId="1"/>
  </si>
  <si>
    <r>
      <t>※※プログラムに使用したツール、アートに使用したツールも含めてすべて書いてください
　　また、</t>
    </r>
    <r>
      <rPr>
        <b/>
        <sz val="8"/>
        <color theme="1"/>
        <rFont val="游ゴシック"/>
        <family val="3"/>
        <charset val="128"/>
        <scheme val="minor"/>
      </rPr>
      <t>ツールのバージョン</t>
    </r>
    <r>
      <rPr>
        <sz val="8"/>
        <color theme="1"/>
        <rFont val="游ゴシック"/>
        <family val="2"/>
        <charset val="128"/>
        <scheme val="minor"/>
      </rPr>
      <t>なども可能な限り明記してください
　　Alt+Enter で</t>
    </r>
    <r>
      <rPr>
        <b/>
        <sz val="8"/>
        <color theme="1"/>
        <rFont val="游ゴシック"/>
        <family val="3"/>
        <charset val="128"/>
        <scheme val="minor"/>
      </rPr>
      <t>セル内改行</t>
    </r>
    <r>
      <rPr>
        <sz val="8"/>
        <color theme="1"/>
        <rFont val="游ゴシック"/>
        <family val="2"/>
        <charset val="128"/>
        <scheme val="minor"/>
      </rPr>
      <t>ができます</t>
    </r>
    <rPh sb="8" eb="10">
      <t>シヨウ</t>
    </rPh>
    <rPh sb="20" eb="22">
      <t>シヨウ</t>
    </rPh>
    <rPh sb="28" eb="29">
      <t>フク</t>
    </rPh>
    <rPh sb="34" eb="35">
      <t>カ</t>
    </rPh>
    <rPh sb="59" eb="61">
      <t>カノウ</t>
    </rPh>
    <rPh sb="62" eb="63">
      <t>カギ</t>
    </rPh>
    <rPh sb="64" eb="66">
      <t>メイキ</t>
    </rPh>
    <rPh sb="88" eb="89">
      <t>ナイ</t>
    </rPh>
    <rPh sb="89" eb="91">
      <t>カイギョウ</t>
    </rPh>
    <phoneticPr fontId="1"/>
  </si>
  <si>
    <t>エントリー総作品数</t>
    <rPh sb="5" eb="9">
      <t>ソウサクヒンスウ</t>
    </rPh>
    <phoneticPr fontId="8"/>
  </si>
  <si>
    <t>部門名</t>
    <rPh sb="0" eb="2">
      <t>ブモン</t>
    </rPh>
    <rPh sb="2" eb="3">
      <t>メイ</t>
    </rPh>
    <phoneticPr fontId="8"/>
  </si>
  <si>
    <t>作品No.</t>
    <rPh sb="0" eb="2">
      <t>サクヒン</t>
    </rPh>
    <phoneticPr fontId="8"/>
  </si>
  <si>
    <t>作品タイトル</t>
    <rPh sb="0" eb="2">
      <t>サクヒン</t>
    </rPh>
    <phoneticPr fontId="8"/>
  </si>
  <si>
    <t>作品タイトル（フリガナ）</t>
    <rPh sb="0" eb="2">
      <t>サクヒン</t>
    </rPh>
    <phoneticPr fontId="8"/>
  </si>
  <si>
    <t>チーム名（個人の場合は制作者）</t>
    <rPh sb="3" eb="4">
      <t>メイ</t>
    </rPh>
    <rPh sb="5" eb="7">
      <t>コジン</t>
    </rPh>
    <rPh sb="8" eb="10">
      <t>バアイ</t>
    </rPh>
    <rPh sb="11" eb="14">
      <t>セイサクシャ</t>
    </rPh>
    <phoneticPr fontId="8"/>
  </si>
  <si>
    <t>チーム名（フリガナ）</t>
    <rPh sb="3" eb="4">
      <t>メイ</t>
    </rPh>
    <phoneticPr fontId="8"/>
  </si>
  <si>
    <t>HRクラス名</t>
  </si>
  <si>
    <t>氏名</t>
  </si>
  <si>
    <t>フリガナ</t>
    <phoneticPr fontId="8"/>
  </si>
  <si>
    <t>学籍番号</t>
  </si>
  <si>
    <t>担当</t>
    <rPh sb="0" eb="2">
      <t>タントウ</t>
    </rPh>
    <phoneticPr fontId="8"/>
  </si>
  <si>
    <t>リーダー</t>
    <phoneticPr fontId="8"/>
  </si>
  <si>
    <t>備考</t>
    <rPh sb="0" eb="2">
      <t>ビコウ</t>
    </rPh>
    <phoneticPr fontId="8"/>
  </si>
  <si>
    <t>アセットの使用</t>
    <rPh sb="5" eb="7">
      <t>シヨウ</t>
    </rPh>
    <phoneticPr fontId="1"/>
  </si>
  <si>
    <t>開発ベース</t>
    <phoneticPr fontId="1"/>
  </si>
  <si>
    <t>授業ベース(ゲープロⅠ/Ⅱ:GameLib)</t>
  </si>
  <si>
    <t>Unity</t>
  </si>
  <si>
    <t>Unreal Engine</t>
  </si>
  <si>
    <t>その他</t>
  </si>
  <si>
    <t>3D／2D</t>
  </si>
  <si>
    <t>CG</t>
  </si>
  <si>
    <t>PG</t>
  </si>
  <si>
    <t>無</t>
    <rPh sb="0" eb="1">
      <t>ナ</t>
    </rPh>
    <phoneticPr fontId="1"/>
  </si>
  <si>
    <t>有</t>
    <rPh sb="0" eb="1">
      <t>ア</t>
    </rPh>
    <phoneticPr fontId="1"/>
  </si>
  <si>
    <t>代表</t>
    <rPh sb="0" eb="2">
      <t>ダイヒョウ</t>
    </rPh>
    <phoneticPr fontId="1"/>
  </si>
  <si>
    <t>貢献度</t>
    <rPh sb="0" eb="3">
      <t>コウケンド</t>
    </rPh>
    <phoneticPr fontId="1"/>
  </si>
  <si>
    <t>○</t>
    <phoneticPr fontId="1"/>
  </si>
  <si>
    <t>A</t>
    <phoneticPr fontId="1"/>
  </si>
  <si>
    <t>B</t>
    <phoneticPr fontId="1"/>
  </si>
  <si>
    <t>C</t>
    <phoneticPr fontId="1"/>
  </si>
  <si>
    <t>ボーン</t>
    <phoneticPr fontId="1"/>
  </si>
  <si>
    <t>マップチップ</t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</si>
  <si>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失敗したこと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最も影響が大きかった失敗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シッパイ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8">
      <t>モット</t>
    </rPh>
    <rPh sb="59" eb="61">
      <t>エイキョウ</t>
    </rPh>
    <rPh sb="62" eb="63">
      <t>オオ</t>
    </rPh>
    <rPh sb="67" eb="69">
      <t>シッパイ</t>
    </rPh>
    <rPh sb="72" eb="73">
      <t>エラ</t>
    </rPh>
    <rPh sb="75" eb="76">
      <t>アカ</t>
    </rPh>
    <rPh sb="76" eb="77">
      <t>ジ</t>
    </rPh>
    <phoneticPr fontId="8"/>
  </si>
  <si>
    <r>
      <t>◆今回の失敗に対して、</t>
    </r>
    <r>
      <rPr>
        <b/>
        <sz val="11"/>
        <color rgb="FFFF0000"/>
        <rFont val="游ゴシック"/>
        <family val="3"/>
        <charset val="128"/>
        <scheme val="minor"/>
      </rPr>
      <t>今後</t>
    </r>
    <r>
      <rPr>
        <sz val="11"/>
        <color theme="1"/>
        <rFont val="游ゴシック"/>
        <family val="2"/>
        <scheme val="minor"/>
      </rPr>
      <t>はどういった</t>
    </r>
    <r>
      <rPr>
        <b/>
        <sz val="11"/>
        <color theme="1"/>
        <rFont val="游ゴシック"/>
        <family val="3"/>
        <charset val="128"/>
        <scheme val="minor"/>
      </rPr>
      <t>対策</t>
    </r>
    <r>
      <rPr>
        <sz val="11"/>
        <color theme="1"/>
        <rFont val="游ゴシック"/>
        <family val="2"/>
        <scheme val="minor"/>
      </rPr>
      <t>を講じますか？（ここもたっぷりと。）</t>
    </r>
    <rPh sb="1" eb="3">
      <t>コンカイ</t>
    </rPh>
    <rPh sb="4" eb="6">
      <t>シッパイ</t>
    </rPh>
    <rPh sb="7" eb="8">
      <t>タイ</t>
    </rPh>
    <rPh sb="11" eb="13">
      <t>コンゴ</t>
    </rPh>
    <rPh sb="19" eb="21">
      <t>タイサク</t>
    </rPh>
    <rPh sb="22" eb="23">
      <t>コウ</t>
    </rPh>
    <phoneticPr fontId="8"/>
  </si>
  <si>
    <r>
      <t>◆ゲームの</t>
    </r>
    <r>
      <rPr>
        <b/>
        <sz val="11"/>
        <color theme="1"/>
        <rFont val="游ゴシック"/>
        <family val="3"/>
        <charset val="128"/>
        <scheme val="minor"/>
      </rPr>
      <t>完成度</t>
    </r>
    <r>
      <rPr>
        <sz val="11"/>
        <color theme="1"/>
        <rFont val="游ゴシック"/>
        <family val="2"/>
        <scheme val="minor"/>
      </rPr>
      <t>は何％ですか？</t>
    </r>
    <rPh sb="5" eb="7">
      <t>カンセイ</t>
    </rPh>
    <rPh sb="7" eb="8">
      <t>ド</t>
    </rPh>
    <rPh sb="9" eb="11">
      <t>ナンパーセント</t>
    </rPh>
    <phoneticPr fontId="8"/>
  </si>
  <si>
    <r>
      <t>◆狙った面白さの</t>
    </r>
    <r>
      <rPr>
        <b/>
        <sz val="11"/>
        <color theme="1"/>
        <rFont val="游ゴシック"/>
        <family val="3"/>
        <charset val="128"/>
        <scheme val="minor"/>
      </rPr>
      <t>実現度</t>
    </r>
    <r>
      <rPr>
        <sz val="11"/>
        <color theme="1"/>
        <rFont val="游ゴシック"/>
        <family val="2"/>
        <scheme val="minor"/>
      </rPr>
      <t>は何％ですか？</t>
    </r>
    <rPh sb="1" eb="2">
      <t>ネラ</t>
    </rPh>
    <rPh sb="4" eb="6">
      <t>オモシロ</t>
    </rPh>
    <rPh sb="8" eb="11">
      <t>ジツゲンド</t>
    </rPh>
    <rPh sb="12" eb="13">
      <t>ナン</t>
    </rPh>
    <phoneticPr fontId="8"/>
  </si>
  <si>
    <r>
      <t xml:space="preserve">実装したミドルウェアが
あれば記入して下さい
</t>
    </r>
    <r>
      <rPr>
        <sz val="8"/>
        <color theme="1"/>
        <rFont val="游ゴシック"/>
        <family val="3"/>
        <charset val="128"/>
        <scheme val="minor"/>
      </rPr>
      <t>※Effekseer/Box2d/Lua 等</t>
    </r>
    <rPh sb="0" eb="2">
      <t>ジッソウ</t>
    </rPh>
    <rPh sb="15" eb="17">
      <t>キニュウ</t>
    </rPh>
    <rPh sb="19" eb="20">
      <t>クダ</t>
    </rPh>
    <rPh sb="44" eb="45">
      <t>ナド</t>
    </rPh>
    <phoneticPr fontId="1"/>
  </si>
  <si>
    <t>面談</t>
    <rPh sb="0" eb="2">
      <t>メンダン</t>
    </rPh>
    <phoneticPr fontId="1"/>
  </si>
  <si>
    <t>自作(ゲープロⅢ含む)</t>
    <phoneticPr fontId="1"/>
  </si>
  <si>
    <t>UI</t>
    <phoneticPr fontId="1"/>
  </si>
  <si>
    <t>オブジェクト</t>
    <phoneticPr fontId="1"/>
  </si>
  <si>
    <t>3D</t>
    <phoneticPr fontId="1"/>
  </si>
  <si>
    <t>2D</t>
    <phoneticPr fontId="1"/>
  </si>
  <si>
    <t>チーム名</t>
    <rPh sb="3" eb="4">
      <t>メイ</t>
    </rPh>
    <phoneticPr fontId="1"/>
  </si>
  <si>
    <t>対策</t>
    <rPh sb="0" eb="2">
      <t>タイサク</t>
    </rPh>
    <phoneticPr fontId="1"/>
  </si>
  <si>
    <t>失敗した事</t>
    <rPh sb="0" eb="2">
      <t>シッパイ</t>
    </rPh>
    <rPh sb="4" eb="5">
      <t>コト</t>
    </rPh>
    <phoneticPr fontId="1"/>
  </si>
  <si>
    <t>成功した事</t>
    <rPh sb="0" eb="2">
      <t>セイコウ</t>
    </rPh>
    <rPh sb="4" eb="5">
      <t>コト</t>
    </rPh>
    <phoneticPr fontId="1"/>
  </si>
  <si>
    <t>実現度</t>
    <rPh sb="0" eb="3">
      <t>ジツゲンド</t>
    </rPh>
    <phoneticPr fontId="1"/>
  </si>
  <si>
    <t>完成度</t>
    <rPh sb="0" eb="3">
      <t>カンセイド</t>
    </rPh>
    <phoneticPr fontId="1"/>
  </si>
  <si>
    <t>振り返り</t>
    <rPh sb="0" eb="1">
      <t>フ</t>
    </rPh>
    <rPh sb="2" eb="3">
      <t>カエ</t>
    </rPh>
    <phoneticPr fontId="1"/>
  </si>
  <si>
    <t>アセット一覧</t>
    <rPh sb="4" eb="6">
      <t>イチラン</t>
    </rPh>
    <phoneticPr fontId="1"/>
  </si>
  <si>
    <t>アセット管理</t>
    <rPh sb="4" eb="6">
      <t>カンリ</t>
    </rPh>
    <phoneticPr fontId="1"/>
  </si>
  <si>
    <t>開発ツール</t>
    <rPh sb="0" eb="2">
      <t>カイハツ</t>
    </rPh>
    <phoneticPr fontId="1"/>
  </si>
  <si>
    <t>ミドルウェア</t>
    <phoneticPr fontId="1"/>
  </si>
  <si>
    <t>開発ベース</t>
    <rPh sb="0" eb="2">
      <t>カイハツ</t>
    </rPh>
    <phoneticPr fontId="1"/>
  </si>
  <si>
    <t>メンバー構成</t>
    <rPh sb="4" eb="6">
      <t>コウセイ</t>
    </rPh>
    <phoneticPr fontId="1"/>
  </si>
  <si>
    <t>タイトル</t>
    <phoneticPr fontId="1"/>
  </si>
  <si>
    <t>チームNo</t>
    <phoneticPr fontId="1"/>
  </si>
  <si>
    <t>開発情報シート</t>
    <rPh sb="0" eb="2">
      <t>カイハツ</t>
    </rPh>
    <rPh sb="2" eb="4">
      <t>ジョウホウ</t>
    </rPh>
    <phoneticPr fontId="1"/>
  </si>
  <si>
    <t>空欄</t>
    <rPh sb="0" eb="2">
      <t>クウラン</t>
    </rPh>
    <phoneticPr fontId="1"/>
  </si>
  <si>
    <t>適宜</t>
    <rPh sb="0" eb="2">
      <t>テキギ</t>
    </rPh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</si>
  <si>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成功したこと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今後に最も活かせそうな成功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セイコウ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9">
      <t>コンゴ</t>
    </rPh>
    <rPh sb="60" eb="61">
      <t>モット</t>
    </rPh>
    <rPh sb="62" eb="63">
      <t>イ</t>
    </rPh>
    <rPh sb="68" eb="70">
      <t>セイコウ</t>
    </rPh>
    <rPh sb="73" eb="74">
      <t>エラ</t>
    </rPh>
    <rPh sb="76" eb="77">
      <t>アカ</t>
    </rPh>
    <rPh sb="77" eb="78">
      <t>ジ</t>
    </rPh>
    <phoneticPr fontId="8"/>
  </si>
  <si>
    <t>Balloon Glide</t>
    <phoneticPr fontId="1"/>
  </si>
  <si>
    <t>バルーン　グライド</t>
    <phoneticPr fontId="1"/>
  </si>
  <si>
    <t>GR1GA</t>
    <phoneticPr fontId="1"/>
  </si>
  <si>
    <t>GR1GB</t>
    <phoneticPr fontId="1"/>
  </si>
  <si>
    <t>GI1A</t>
    <phoneticPr fontId="1"/>
  </si>
  <si>
    <t>曽和真英</t>
    <rPh sb="0" eb="4">
      <t>ソワマサヒデ</t>
    </rPh>
    <phoneticPr fontId="1"/>
  </si>
  <si>
    <t>正木漣</t>
    <phoneticPr fontId="1"/>
  </si>
  <si>
    <t>河本勇輝</t>
    <phoneticPr fontId="1"/>
  </si>
  <si>
    <t>錦織光樹</t>
    <phoneticPr fontId="1"/>
  </si>
  <si>
    <t>ディレクター、メインPG</t>
    <phoneticPr fontId="1"/>
  </si>
  <si>
    <t>PG</t>
    <phoneticPr fontId="1"/>
  </si>
  <si>
    <t>アートD</t>
    <phoneticPr fontId="1"/>
  </si>
  <si>
    <t>○</t>
  </si>
  <si>
    <t>ワンボタンゲーム
(シンプル操作)</t>
    <rPh sb="14" eb="16">
      <t>ソウサ</t>
    </rPh>
    <phoneticPr fontId="1"/>
  </si>
  <si>
    <t>Balloon</t>
    <phoneticPr fontId="1"/>
  </si>
  <si>
    <t>バルーン</t>
    <phoneticPr fontId="1"/>
  </si>
  <si>
    <t>Visual Studio 2022
GitHub
Photoshop v26.1
Procreate 5.3.13</t>
    <phoneticPr fontId="1"/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</si>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</sst>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メイリオ"/>
      <family val="3"/>
      <charset val="128"/>
    </font>
    <font>
      <sz val="9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游ゴシック"/>
      <family val="3"/>
      <charset val="128"/>
      <scheme val="minor"/>
    </font>
    <font>
      <b/>
      <sz val="20"/>
      <color theme="1"/>
      <name val="メイリオ"/>
      <family val="3"/>
      <charset val="128"/>
    </font>
    <font>
      <b/>
      <sz val="2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HG丸ｺﾞｼｯｸM-PRO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72"/>
      <name val="HGP創英角ﾎﾟｯﾌﾟ体"/>
      <family val="3"/>
      <charset val="128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ill="1"/>
    <xf numFmtId="0" fontId="11" fillId="2" borderId="0" xfId="1" applyFont="1" applyFill="1" applyAlignment="1">
      <alignment vertical="top"/>
    </xf>
    <xf numFmtId="176" fontId="15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 shrinkToFit="1"/>
    </xf>
    <xf numFmtId="0" fontId="26" fillId="2" borderId="0" xfId="0" applyFont="1" applyFill="1" applyAlignment="1">
      <alignment horizontal="left" vertical="center" indent="2" shrinkToFit="1"/>
    </xf>
    <xf numFmtId="0" fontId="26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vertical="center" shrinkToFit="1"/>
    </xf>
    <xf numFmtId="0" fontId="26" fillId="2" borderId="0" xfId="0" applyFont="1" applyFill="1" applyAlignment="1">
      <alignment vertical="center" shrinkToFit="1"/>
    </xf>
    <xf numFmtId="0" fontId="28" fillId="4" borderId="17" xfId="0" applyFont="1" applyFill="1" applyBorder="1" applyAlignment="1">
      <alignment horizontal="center" vertical="center" shrinkToFit="1"/>
    </xf>
    <xf numFmtId="0" fontId="29" fillId="4" borderId="17" xfId="0" applyFont="1" applyFill="1" applyBorder="1" applyAlignment="1">
      <alignment horizontal="center" vertical="center" shrinkToFit="1"/>
    </xf>
    <xf numFmtId="0" fontId="26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vertical="center" shrinkToFit="1"/>
      <protection locked="0"/>
    </xf>
    <xf numFmtId="0" fontId="31" fillId="2" borderId="17" xfId="0" applyFont="1" applyFill="1" applyBorder="1" applyAlignment="1" applyProtection="1">
      <alignment horizontal="center" vertical="center" shrinkToFit="1"/>
      <protection locked="0"/>
    </xf>
    <xf numFmtId="0" fontId="3" fillId="2" borderId="15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4" fillId="5" borderId="0" xfId="1" applyFill="1" applyAlignment="1">
      <alignment horizontal="left" vertical="top"/>
    </xf>
    <xf numFmtId="0" fontId="4" fillId="5" borderId="0" xfId="1" applyFill="1"/>
    <xf numFmtId="0" fontId="4" fillId="0" borderId="0" xfId="1"/>
    <xf numFmtId="0" fontId="34" fillId="0" borderId="0" xfId="1" applyFont="1"/>
    <xf numFmtId="0" fontId="3" fillId="0" borderId="0" xfId="1" applyFont="1"/>
    <xf numFmtId="0" fontId="4" fillId="0" borderId="0" xfId="1" applyAlignment="1">
      <alignment horizontal="left" vertical="top"/>
    </xf>
    <xf numFmtId="0" fontId="3" fillId="0" borderId="0" xfId="4" applyFont="1">
      <alignment vertical="center"/>
    </xf>
    <xf numFmtId="0" fontId="35" fillId="0" borderId="0" xfId="4" applyFo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6" fillId="3" borderId="17" xfId="0" applyFont="1" applyFill="1" applyBorder="1" applyAlignment="1">
      <alignment horizontal="center" vertical="center" shrinkToFit="1"/>
    </xf>
    <xf numFmtId="0" fontId="9" fillId="3" borderId="17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2" borderId="17" xfId="0" applyFont="1" applyFill="1" applyBorder="1" applyAlignment="1">
      <alignment horizontal="center" vertical="center" shrinkToFit="1"/>
    </xf>
    <xf numFmtId="0" fontId="39" fillId="2" borderId="17" xfId="0" applyFont="1" applyFill="1" applyBorder="1" applyAlignment="1">
      <alignment horizontal="center" vertical="center" shrinkToFit="1"/>
    </xf>
    <xf numFmtId="0" fontId="40" fillId="2" borderId="17" xfId="3" applyFont="1" applyFill="1" applyBorder="1" applyAlignment="1">
      <alignment vertical="center" shrinkToFit="1"/>
    </xf>
    <xf numFmtId="0" fontId="4" fillId="2" borderId="23" xfId="1" applyFill="1" applyBorder="1"/>
    <xf numFmtId="0" fontId="15" fillId="2" borderId="17" xfId="1" applyFont="1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8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26" fillId="2" borderId="17" xfId="0" applyFont="1" applyFill="1" applyBorder="1" applyAlignment="1" applyProtection="1">
      <alignment horizontal="center" vertical="center" wrapText="1" shrinkToFit="1"/>
      <protection locked="0"/>
    </xf>
    <xf numFmtId="0" fontId="0" fillId="2" borderId="44" xfId="0" applyFill="1" applyBorder="1" applyAlignment="1">
      <alignment horizontal="left" vertical="center" indent="1"/>
    </xf>
    <xf numFmtId="0" fontId="0" fillId="2" borderId="43" xfId="0" applyFill="1" applyBorder="1" applyAlignment="1">
      <alignment horizontal="left" vertical="center" indent="1"/>
    </xf>
    <xf numFmtId="0" fontId="41" fillId="2" borderId="19" xfId="0" applyFont="1" applyFill="1" applyBorder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indent="1"/>
    </xf>
    <xf numFmtId="0" fontId="0" fillId="2" borderId="41" xfId="0" applyFill="1" applyBorder="1" applyAlignment="1">
      <alignment horizontal="left" vertical="center" indent="1"/>
    </xf>
    <xf numFmtId="0" fontId="0" fillId="2" borderId="15" xfId="0" applyFill="1" applyBorder="1">
      <alignment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vertical="top" wrapText="1"/>
    </xf>
    <xf numFmtId="0" fontId="13" fillId="2" borderId="10" xfId="0" applyFont="1" applyFill="1" applyBorder="1" applyAlignment="1">
      <alignment vertical="top"/>
    </xf>
    <xf numFmtId="0" fontId="14" fillId="2" borderId="48" xfId="0" applyFont="1" applyFill="1" applyBorder="1" applyAlignment="1" applyProtection="1">
      <alignment horizontal="center" vertical="center"/>
      <protection locked="0"/>
    </xf>
    <xf numFmtId="0" fontId="14" fillId="2" borderId="50" xfId="0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vertical="center" shrinkToFit="1"/>
      <protection locked="0"/>
    </xf>
    <xf numFmtId="0" fontId="14" fillId="2" borderId="8" xfId="0" applyFont="1" applyFill="1" applyBorder="1" applyAlignment="1" applyProtection="1">
      <alignment vertical="center" shrinkToFit="1"/>
      <protection locked="0"/>
    </xf>
    <xf numFmtId="0" fontId="14" fillId="2" borderId="7" xfId="0" applyFont="1" applyFill="1" applyBorder="1" applyAlignment="1" applyProtection="1">
      <alignment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 shrinkToFit="1"/>
      <protection locked="0"/>
    </xf>
    <xf numFmtId="0" fontId="14" fillId="2" borderId="7" xfId="0" applyFont="1" applyFill="1" applyBorder="1" applyAlignment="1" applyProtection="1">
      <alignment horizontal="center" vertical="center" shrinkToFit="1"/>
      <protection locked="0"/>
    </xf>
    <xf numFmtId="0" fontId="24" fillId="2" borderId="6" xfId="2" applyNumberFormat="1" applyFont="1" applyFill="1" applyBorder="1" applyAlignment="1" applyProtection="1">
      <alignment horizontal="center" vertical="center"/>
      <protection locked="0"/>
    </xf>
    <xf numFmtId="0" fontId="24" fillId="2" borderId="7" xfId="2" applyNumberFormat="1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2" borderId="49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14" fillId="2" borderId="5" xfId="0" applyFont="1" applyFill="1" applyBorder="1" applyAlignment="1" applyProtection="1">
      <alignment horizontal="center" vertical="center" shrinkToFit="1"/>
      <protection locked="0"/>
    </xf>
    <xf numFmtId="0" fontId="14" fillId="2" borderId="48" xfId="0" applyFont="1" applyFill="1" applyBorder="1" applyAlignment="1" applyProtection="1">
      <alignment vertical="center" shrinkToFit="1"/>
      <protection locked="0"/>
    </xf>
    <xf numFmtId="0" fontId="14" fillId="2" borderId="35" xfId="0" applyFont="1" applyFill="1" applyBorder="1" applyAlignment="1" applyProtection="1">
      <alignment vertical="center" shrinkToFit="1"/>
      <protection locked="0"/>
    </xf>
    <xf numFmtId="0" fontId="14" fillId="2" borderId="46" xfId="0" applyFont="1" applyFill="1" applyBorder="1" applyAlignment="1" applyProtection="1">
      <alignment vertical="center" shrinkToFit="1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2" fillId="0" borderId="25" xfId="0" applyFont="1" applyBorder="1" applyAlignment="1" applyProtection="1">
      <alignment horizontal="center" vertical="center" shrinkToFit="1"/>
      <protection locked="0"/>
    </xf>
    <xf numFmtId="0" fontId="32" fillId="0" borderId="26" xfId="0" applyFont="1" applyBorder="1" applyAlignment="1" applyProtection="1">
      <alignment horizontal="center" vertical="center" shrinkToFit="1"/>
      <protection locked="0"/>
    </xf>
    <xf numFmtId="0" fontId="32" fillId="0" borderId="27" xfId="0" applyFont="1" applyBorder="1" applyAlignment="1" applyProtection="1">
      <alignment horizontal="center" vertical="center" shrinkToFit="1"/>
      <protection locked="0"/>
    </xf>
    <xf numFmtId="0" fontId="32" fillId="0" borderId="15" xfId="0" applyFont="1" applyBorder="1" applyAlignment="1" applyProtection="1">
      <alignment horizontal="center" vertical="center" shrinkToFit="1"/>
      <protection locked="0"/>
    </xf>
    <xf numFmtId="0" fontId="32" fillId="0" borderId="0" xfId="0" applyFont="1" applyAlignment="1" applyProtection="1">
      <alignment horizontal="center" vertical="center" shrinkToFit="1"/>
      <protection locked="0"/>
    </xf>
    <xf numFmtId="0" fontId="32" fillId="0" borderId="16" xfId="0" applyFont="1" applyBorder="1" applyAlignment="1" applyProtection="1">
      <alignment horizontal="center" vertical="center" shrinkToFit="1"/>
      <protection locked="0"/>
    </xf>
    <xf numFmtId="0" fontId="32" fillId="0" borderId="12" xfId="0" applyFont="1" applyBorder="1" applyAlignment="1" applyProtection="1">
      <alignment horizontal="center" vertical="center" shrinkToFit="1"/>
      <protection locked="0"/>
    </xf>
    <xf numFmtId="0" fontId="32" fillId="0" borderId="13" xfId="0" applyFont="1" applyBorder="1" applyAlignment="1" applyProtection="1">
      <alignment horizontal="center" vertical="center" shrinkToFit="1"/>
      <protection locked="0"/>
    </xf>
    <xf numFmtId="0" fontId="32" fillId="0" borderId="14" xfId="0" applyFont="1" applyBorder="1" applyAlignment="1" applyProtection="1">
      <alignment horizontal="center" vertical="center" shrinkToFit="1"/>
      <protection locked="0"/>
    </xf>
    <xf numFmtId="0" fontId="33" fillId="2" borderId="29" xfId="0" applyFont="1" applyFill="1" applyBorder="1" applyAlignment="1" applyProtection="1">
      <alignment horizontal="center" vertical="center" shrinkToFit="1"/>
      <protection locked="0"/>
    </xf>
    <xf numFmtId="0" fontId="33" fillId="2" borderId="30" xfId="0" applyFont="1" applyFill="1" applyBorder="1" applyAlignment="1" applyProtection="1">
      <alignment horizontal="center" vertical="center" shrinkToFit="1"/>
      <protection locked="0"/>
    </xf>
    <xf numFmtId="0" fontId="30" fillId="3" borderId="28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5" fillId="2" borderId="31" xfId="0" applyFont="1" applyFill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 applyProtection="1">
      <alignment horizontal="center" vertical="center" shrinkToFit="1"/>
      <protection locked="0"/>
    </xf>
    <xf numFmtId="0" fontId="13" fillId="3" borderId="33" xfId="0" applyFont="1" applyFill="1" applyBorder="1" applyAlignment="1">
      <alignment horizontal="center" vertical="center" shrinkToFit="1"/>
    </xf>
    <xf numFmtId="0" fontId="13" fillId="3" borderId="3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 shrinkToFit="1"/>
      <protection locked="0"/>
    </xf>
    <xf numFmtId="0" fontId="14" fillId="2" borderId="22" xfId="0" applyFont="1" applyFill="1" applyBorder="1" applyAlignment="1" applyProtection="1">
      <alignment horizontal="center" vertical="center" shrinkToFit="1"/>
      <protection locked="0"/>
    </xf>
    <xf numFmtId="0" fontId="14" fillId="2" borderId="45" xfId="0" applyFont="1" applyFill="1" applyBorder="1" applyAlignment="1" applyProtection="1">
      <alignment horizontal="center" vertical="center" shrinkToFit="1"/>
      <protection locked="0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4" fillId="2" borderId="47" xfId="0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horizontal="center" vertical="center" shrinkToFit="1"/>
      <protection locked="0"/>
    </xf>
    <xf numFmtId="0" fontId="14" fillId="2" borderId="36" xfId="0" applyFont="1" applyFill="1" applyBorder="1" applyAlignment="1" applyProtection="1">
      <alignment horizontal="center" vertical="center" shrinkToFit="1"/>
      <protection locked="0"/>
    </xf>
    <xf numFmtId="0" fontId="14" fillId="2" borderId="35" xfId="0" applyFont="1" applyFill="1" applyBorder="1" applyAlignment="1" applyProtection="1">
      <alignment horizontal="center" vertical="center" shrinkToFit="1"/>
      <protection locked="0"/>
    </xf>
    <xf numFmtId="0" fontId="14" fillId="2" borderId="46" xfId="0" applyFont="1" applyFill="1" applyBorder="1" applyAlignment="1" applyProtection="1">
      <alignment horizontal="center" vertical="center" shrinkToFit="1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5" xfId="0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16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0" fillId="2" borderId="13" xfId="0" applyFill="1" applyBorder="1" applyAlignment="1" applyProtection="1">
      <alignment horizontal="left" vertical="top" wrapText="1"/>
      <protection locked="0"/>
    </xf>
    <xf numFmtId="0" fontId="0" fillId="2" borderId="14" xfId="0" applyFill="1" applyBorder="1" applyAlignment="1" applyProtection="1">
      <alignment horizontal="left" vertical="top" wrapText="1"/>
      <protection locked="0"/>
    </xf>
    <xf numFmtId="0" fontId="24" fillId="2" borderId="48" xfId="2" applyNumberFormat="1" applyFont="1" applyFill="1" applyBorder="1" applyAlignment="1" applyProtection="1">
      <alignment horizontal="center" vertical="center"/>
      <protection locked="0"/>
    </xf>
    <xf numFmtId="0" fontId="24" fillId="2" borderId="46" xfId="2" applyNumberFormat="1" applyFont="1" applyFill="1" applyBorder="1" applyAlignment="1" applyProtection="1">
      <alignment horizontal="center" vertical="center"/>
      <protection locked="0"/>
    </xf>
    <xf numFmtId="0" fontId="14" fillId="2" borderId="48" xfId="0" applyFont="1" applyFill="1" applyBorder="1" applyAlignment="1" applyProtection="1">
      <alignment horizontal="center" vertical="center" shrinkToFit="1"/>
      <protection locked="0"/>
    </xf>
    <xf numFmtId="0" fontId="17" fillId="2" borderId="0" xfId="0" applyFont="1" applyFill="1">
      <alignment vertical="center"/>
    </xf>
    <xf numFmtId="0" fontId="20" fillId="2" borderId="10" xfId="0" applyFont="1" applyFill="1" applyBorder="1" applyAlignment="1">
      <alignment vertical="top" wrapText="1"/>
    </xf>
    <xf numFmtId="0" fontId="24" fillId="2" borderId="47" xfId="2" applyNumberFormat="1" applyFont="1" applyFill="1" applyBorder="1" applyAlignment="1" applyProtection="1">
      <alignment horizontal="center" vertical="center"/>
      <protection locked="0"/>
    </xf>
    <xf numFmtId="0" fontId="24" fillId="2" borderId="45" xfId="2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vertical="center" shrinkToFit="1"/>
      <protection locked="0"/>
    </xf>
    <xf numFmtId="0" fontId="14" fillId="2" borderId="22" xfId="0" applyFont="1" applyFill="1" applyBorder="1" applyAlignment="1" applyProtection="1">
      <alignment vertical="center" shrinkToFit="1"/>
      <protection locked="0"/>
    </xf>
    <xf numFmtId="0" fontId="14" fillId="2" borderId="45" xfId="0" applyFont="1" applyFill="1" applyBorder="1" applyAlignment="1" applyProtection="1">
      <alignment vertical="center" shrinkToFit="1"/>
      <protection locked="0"/>
    </xf>
    <xf numFmtId="0" fontId="2" fillId="3" borderId="19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left" vertical="center" indent="2" shrinkToFit="1"/>
    </xf>
    <xf numFmtId="0" fontId="25" fillId="2" borderId="0" xfId="0" applyFont="1" applyFill="1" applyAlignment="1">
      <alignment vertical="center" wrapText="1" shrinkToFit="1"/>
    </xf>
    <xf numFmtId="0" fontId="28" fillId="3" borderId="17" xfId="0" applyFont="1" applyFill="1" applyBorder="1" applyAlignment="1">
      <alignment horizontal="center" vertical="center" wrapText="1" shrinkToFit="1"/>
    </xf>
    <xf numFmtId="0" fontId="28" fillId="3" borderId="17" xfId="0" applyFont="1" applyFill="1" applyBorder="1" applyAlignment="1">
      <alignment horizontal="center" vertical="center" shrinkToFit="1"/>
    </xf>
    <xf numFmtId="0" fontId="4" fillId="2" borderId="0" xfId="1" applyFill="1" applyAlignment="1">
      <alignment wrapText="1"/>
    </xf>
    <xf numFmtId="0" fontId="5" fillId="2" borderId="0" xfId="1" applyFont="1" applyFill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4" fillId="2" borderId="0" xfId="1" applyFill="1" applyAlignment="1">
      <alignment horizontal="left"/>
    </xf>
    <xf numFmtId="0" fontId="4" fillId="2" borderId="0" xfId="1" applyFill="1"/>
    <xf numFmtId="0" fontId="44" fillId="2" borderId="26" xfId="1" applyFont="1" applyFill="1" applyBorder="1" applyAlignment="1">
      <alignment horizontal="center" vertical="center"/>
    </xf>
    <xf numFmtId="0" fontId="4" fillId="2" borderId="8" xfId="1" applyFill="1" applyBorder="1"/>
    <xf numFmtId="0" fontId="4" fillId="2" borderId="18" xfId="1" applyFill="1" applyBorder="1" applyAlignment="1">
      <alignment horizontal="left" wrapText="1"/>
    </xf>
    <xf numFmtId="0" fontId="10" fillId="2" borderId="6" xfId="1" applyFont="1" applyFill="1" applyBorder="1" applyAlignment="1" applyProtection="1">
      <alignment horizontal="left" vertical="top" wrapText="1"/>
      <protection locked="0"/>
    </xf>
    <xf numFmtId="0" fontId="10" fillId="2" borderId="8" xfId="1" applyFont="1" applyFill="1" applyBorder="1" applyAlignment="1" applyProtection="1">
      <alignment horizontal="left" vertical="top" wrapText="1"/>
      <protection locked="0"/>
    </xf>
    <xf numFmtId="0" fontId="10" fillId="2" borderId="7" xfId="1" applyFont="1" applyFill="1" applyBorder="1" applyAlignment="1" applyProtection="1">
      <alignment horizontal="left" vertical="top" wrapText="1"/>
      <protection locked="0"/>
    </xf>
  </cellXfs>
  <cellStyles count="5">
    <cellStyle name="パーセント" xfId="2" builtinId="5"/>
    <cellStyle name="ハイパーリンク" xfId="3" builtinId="8"/>
    <cellStyle name="標準" xfId="0" builtinId="0"/>
    <cellStyle name="標準 2" xfId="1" xr:uid="{00000000-0005-0000-0000-000003000000}"/>
    <cellStyle name="標準 3" xfId="4" xr:uid="{00000000-0005-0000-0000-000004000000}"/>
  </cellStyles>
  <dxfs count="7"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5</xdr:row>
      <xdr:rowOff>161926</xdr:rowOff>
    </xdr:from>
    <xdr:to>
      <xdr:col>26</xdr:col>
      <xdr:colOff>123264</xdr:colOff>
      <xdr:row>10</xdr:row>
      <xdr:rowOff>224119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01385" y="1349750"/>
          <a:ext cx="2419350" cy="1642222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貢献度について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：主力級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よく頑張った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：普通に頑張った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：仕事をしていない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トラブルの為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面談希望</a:t>
          </a:r>
        </a:p>
      </xdr:txBody>
    </xdr:sp>
    <xdr:clientData/>
  </xdr:twoCellAnchor>
  <xdr:twoCellAnchor>
    <xdr:from>
      <xdr:col>22</xdr:col>
      <xdr:colOff>447675</xdr:colOff>
      <xdr:row>18</xdr:row>
      <xdr:rowOff>219075</xdr:rowOff>
    </xdr:from>
    <xdr:to>
      <xdr:col>26</xdr:col>
      <xdr:colOff>609601</xdr:colOff>
      <xdr:row>24</xdr:row>
      <xdr:rowOff>295275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24625" y="5581650"/>
          <a:ext cx="2905126" cy="1076325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開発ベースについて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「ゲープロ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Ⅲ/Ⅳ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」は「</a:t>
          </a:r>
          <a:r>
            <a:rPr kumimoji="1" lang="ja-JP" altLang="en-US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自作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」扱いで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</a:p>
        <a:p>
          <a:pPr algn="l"/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  <a:endParaRPr kumimoji="1" lang="en-US" altLang="ja-JP" sz="1100" b="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ssetstore.unity.com/packages/3d/characters/unity-chan-model-187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3"/>
  <sheetViews>
    <sheetView topLeftCell="A2" zoomScaleNormal="100" workbookViewId="0">
      <selection activeCell="D2" sqref="D2"/>
    </sheetView>
  </sheetViews>
  <sheetFormatPr defaultRowHeight="18.75"/>
  <cols>
    <col min="1" max="1" width="9" style="1"/>
    <col min="2" max="2" width="3.5" style="1" customWidth="1"/>
    <col min="3" max="3" width="16.125" style="1" customWidth="1"/>
    <col min="4" max="4" width="42.875" style="1" customWidth="1"/>
    <col min="5" max="16384" width="9" style="1"/>
  </cols>
  <sheetData>
    <row r="1" spans="2:4" ht="19.5" thickBot="1"/>
    <row r="2" spans="2:4" ht="154.5" customHeight="1" thickBot="1">
      <c r="B2" s="60" t="s">
        <v>107</v>
      </c>
      <c r="C2" s="61"/>
      <c r="D2" s="56" t="str">
        <f>IF( COUNTIF($D$4:$D$24,"NG") &gt;0, "有り", "無し")</f>
        <v>有り</v>
      </c>
    </row>
    <row r="3" spans="2:4" ht="19.5" thickBot="1"/>
    <row r="4" spans="2:4" ht="19.5" thickBot="1">
      <c r="B4" s="58" t="s">
        <v>106</v>
      </c>
      <c r="C4" s="59"/>
      <c r="D4" s="54" t="str">
        <f>IF( COUNTIF($D$5:$D$12,"NG") &gt;0, "NG", "OK")</f>
        <v>NG</v>
      </c>
    </row>
    <row r="5" spans="2:4" ht="19.5" thickTop="1">
      <c r="B5" s="53"/>
      <c r="C5" s="52" t="s">
        <v>105</v>
      </c>
      <c r="D5" s="51" t="str">
        <f>IF(ISBLANK(開発情報!A2),"NG","OK")</f>
        <v>OK</v>
      </c>
    </row>
    <row r="6" spans="2:4">
      <c r="B6" s="50"/>
      <c r="C6" s="49" t="s">
        <v>104</v>
      </c>
      <c r="D6" s="48" t="str">
        <f>IF(COUNTA(開発情報!F2:F3)&lt;2,"NG","OK")</f>
        <v>OK</v>
      </c>
    </row>
    <row r="7" spans="2:4">
      <c r="B7" s="50"/>
      <c r="C7" s="49" t="s">
        <v>91</v>
      </c>
      <c r="D7" s="48" t="str">
        <f>IF(COUNTA(開発情報!F5:F6)&lt;2,"NG","OK")</f>
        <v>OK</v>
      </c>
    </row>
    <row r="8" spans="2:4">
      <c r="B8" s="50"/>
      <c r="C8" s="49" t="s">
        <v>103</v>
      </c>
      <c r="D8" s="48" t="str">
        <f>IF(AND(COUNTA(開発情報!A8:A17) = COUNTA(開発情報!A8:A17,開発情報!E8:E17, 開発情報!K8:K17,開発情報!U8:U17)/4, COUNTA(開発情報!S8:T17)=1),"OK","NG")</f>
        <v>NG</v>
      </c>
    </row>
    <row r="9" spans="2:4">
      <c r="B9" s="50"/>
      <c r="C9" s="49" t="s">
        <v>102</v>
      </c>
      <c r="D9" s="48" t="str">
        <f>IF(ISBLANK(開発情報!I21),"NG","OK")</f>
        <v>OK</v>
      </c>
    </row>
    <row r="10" spans="2:4">
      <c r="B10" s="50"/>
      <c r="C10" s="49" t="s">
        <v>101</v>
      </c>
      <c r="D10" s="48" t="s">
        <v>108</v>
      </c>
    </row>
    <row r="11" spans="2:4" ht="19.5" thickBot="1">
      <c r="B11" s="47"/>
      <c r="C11" s="46" t="s">
        <v>100</v>
      </c>
      <c r="D11" s="45" t="str">
        <f>IF(ISBLANK(開発情報!A27),"NG","OK")</f>
        <v>OK</v>
      </c>
    </row>
    <row r="12" spans="2:4" ht="19.5" thickBot="1">
      <c r="D12" s="55"/>
    </row>
    <row r="13" spans="2:4" ht="19.5" thickBot="1">
      <c r="B13" s="62" t="s">
        <v>99</v>
      </c>
      <c r="C13" s="63"/>
      <c r="D13" s="54" t="str">
        <f>IF( COUNTIF($D$14:$D$17,"NG") &gt;0, "NG", "OK")</f>
        <v>OK</v>
      </c>
    </row>
    <row r="14" spans="2:4" ht="19.5" thickTop="1">
      <c r="B14" s="53"/>
      <c r="C14" s="52" t="s">
        <v>12</v>
      </c>
      <c r="D14" s="51" t="str">
        <f>IF(ISBLANK(アセット管理!A2),"NG","OK")</f>
        <v>OK</v>
      </c>
    </row>
    <row r="15" spans="2:4">
      <c r="B15" s="50"/>
      <c r="C15" s="49" t="s">
        <v>61</v>
      </c>
      <c r="D15" s="48" t="str">
        <f>IF(ISBLANK(アセット管理!C9),"NG","OK")</f>
        <v>OK</v>
      </c>
    </row>
    <row r="16" spans="2:4" ht="19.5" thickBot="1">
      <c r="B16" s="47"/>
      <c r="C16" s="46" t="s">
        <v>98</v>
      </c>
      <c r="D16" s="45" t="str">
        <f>IF( OR(アセット管理!C9="無",AND(アセット管理!C9="有", COUNTA(アセット管理!A12:A35) = COUNTA(アセット管理!A12:D35)/4)),"OK","NG")</f>
        <v>OK</v>
      </c>
    </row>
    <row r="17" spans="2:4" ht="19.5" thickBot="1">
      <c r="D17" s="55"/>
    </row>
    <row r="18" spans="2:4" ht="19.5" thickBot="1">
      <c r="B18" s="62" t="s">
        <v>97</v>
      </c>
      <c r="C18" s="63"/>
      <c r="D18" s="54" t="str">
        <f>IF( COUNTIF($D$19:$D$24,"NG") &gt;0, "NG", "OK")</f>
        <v>NG</v>
      </c>
    </row>
    <row r="19" spans="2:4" ht="19.5" thickTop="1">
      <c r="B19" s="53"/>
      <c r="C19" s="52" t="s">
        <v>96</v>
      </c>
      <c r="D19" s="51" t="str">
        <f>IF( ISBLANK(振り返り!A10), "NG","OK")</f>
        <v>NG</v>
      </c>
    </row>
    <row r="20" spans="2:4">
      <c r="B20" s="50"/>
      <c r="C20" s="49" t="s">
        <v>95</v>
      </c>
      <c r="D20" s="48" t="str">
        <f>IF( ISBLANK(振り返り!D10), "NG","OK")</f>
        <v>NG</v>
      </c>
    </row>
    <row r="21" spans="2:4">
      <c r="B21" s="50"/>
      <c r="C21" s="49" t="s">
        <v>94</v>
      </c>
      <c r="D21" s="48" t="str">
        <f>IF( ISBLANK(振り返り!A13), "NG","OK")</f>
        <v>NG</v>
      </c>
    </row>
    <row r="22" spans="2:4">
      <c r="B22" s="50"/>
      <c r="C22" s="49" t="s">
        <v>93</v>
      </c>
      <c r="D22" s="48" t="str">
        <f>IF( ISBLANK(振り返り!A15), "NG","OK")</f>
        <v>NG</v>
      </c>
    </row>
    <row r="23" spans="2:4" ht="19.5" thickBot="1">
      <c r="B23" s="47"/>
      <c r="C23" s="46" t="s">
        <v>92</v>
      </c>
      <c r="D23" s="45" t="str">
        <f>IF( ISBLANK(振り返り!A17), "NG","OK")</f>
        <v>NG</v>
      </c>
    </row>
  </sheetData>
  <sheetProtection algorithmName="SHA-512" hashValue="5tG0yIQu9WVGaLymBUIO0yZJ//Y5TDTdxoHccsq+7eUwrSe7vi1jJbaloVBHH4nP7LWfhzHteeF+n7ZYBfmisw==" saltValue="CeIHugSl6x7bYz/ZoXNb5g==" spinCount="100000" sheet="1" objects="1" scenarios="1" selectLockedCells="1" selectUnlockedCells="1"/>
  <mergeCells count="4">
    <mergeCell ref="B4:C4"/>
    <mergeCell ref="B2:C2"/>
    <mergeCell ref="B18:C18"/>
    <mergeCell ref="B13:C13"/>
  </mergeCells>
  <phoneticPr fontId="1"/>
  <conditionalFormatting sqref="D2">
    <cfRule type="cellIs" dxfId="6" priority="3" operator="equal">
      <formula>"無し"</formula>
    </cfRule>
    <cfRule type="cellIs" dxfId="5" priority="4" operator="equal">
      <formula>"有り"</formula>
    </cfRule>
  </conditionalFormatting>
  <conditionalFormatting sqref="D4:D24">
    <cfRule type="cellIs" dxfId="4" priority="1" operator="equal">
      <formula>"NG"</formula>
    </cfRule>
    <cfRule type="cellIs" dxfId="3" priority="2" operator="equal">
      <formula>"OK"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35"/>
  <sheetViews>
    <sheetView tabSelected="1" zoomScale="85" zoomScaleNormal="85" workbookViewId="0">
      <selection activeCell="U11" sqref="U11:V11"/>
    </sheetView>
  </sheetViews>
  <sheetFormatPr defaultRowHeight="18.75"/>
  <cols>
    <col min="1" max="22" width="3.625" style="1" customWidth="1"/>
    <col min="23" max="16384" width="9" style="1"/>
  </cols>
  <sheetData>
    <row r="1" spans="1:22" ht="20.45" customHeight="1">
      <c r="A1" s="108" t="s">
        <v>6</v>
      </c>
      <c r="B1" s="109"/>
      <c r="C1" s="110"/>
      <c r="D1" s="108" t="s">
        <v>5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10"/>
    </row>
    <row r="2" spans="1:22" ht="11.25" customHeight="1">
      <c r="A2" s="111">
        <v>1112</v>
      </c>
      <c r="B2" s="112"/>
      <c r="C2" s="113"/>
      <c r="D2" s="122" t="s">
        <v>28</v>
      </c>
      <c r="E2" s="123"/>
      <c r="F2" s="120" t="s">
        <v>111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1"/>
    </row>
    <row r="3" spans="1:22" ht="30" customHeight="1" thickBot="1">
      <c r="A3" s="114"/>
      <c r="B3" s="115"/>
      <c r="C3" s="116"/>
      <c r="D3" s="126" t="s">
        <v>34</v>
      </c>
      <c r="E3" s="127"/>
      <c r="F3" s="124" t="s">
        <v>110</v>
      </c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5"/>
    </row>
    <row r="4" spans="1:22" ht="20.45" customHeight="1">
      <c r="A4" s="114"/>
      <c r="B4" s="115"/>
      <c r="C4" s="116"/>
      <c r="D4" s="108" t="s">
        <v>29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10"/>
    </row>
    <row r="5" spans="1:22" ht="11.25" customHeight="1">
      <c r="A5" s="114"/>
      <c r="B5" s="115"/>
      <c r="C5" s="116"/>
      <c r="D5" s="122" t="s">
        <v>28</v>
      </c>
      <c r="E5" s="123"/>
      <c r="F5" s="120" t="s">
        <v>125</v>
      </c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1"/>
    </row>
    <row r="6" spans="1:22" ht="30" customHeight="1" thickBot="1">
      <c r="A6" s="117"/>
      <c r="B6" s="118"/>
      <c r="C6" s="119"/>
      <c r="D6" s="126" t="s">
        <v>34</v>
      </c>
      <c r="E6" s="127"/>
      <c r="F6" s="124" t="s">
        <v>124</v>
      </c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5"/>
    </row>
    <row r="7" spans="1:22" ht="20.45" customHeight="1" thickBot="1">
      <c r="A7" s="161" t="s">
        <v>0</v>
      </c>
      <c r="B7" s="134"/>
      <c r="C7" s="134"/>
      <c r="D7" s="134"/>
      <c r="E7" s="134" t="s">
        <v>1</v>
      </c>
      <c r="F7" s="134"/>
      <c r="G7" s="134"/>
      <c r="H7" s="134"/>
      <c r="I7" s="134"/>
      <c r="J7" s="134"/>
      <c r="K7" s="134" t="s">
        <v>8</v>
      </c>
      <c r="L7" s="134"/>
      <c r="M7" s="134"/>
      <c r="N7" s="134"/>
      <c r="O7" s="134"/>
      <c r="P7" s="134"/>
      <c r="Q7" s="134"/>
      <c r="R7" s="134"/>
      <c r="S7" s="134" t="s">
        <v>9</v>
      </c>
      <c r="T7" s="134"/>
      <c r="U7" s="134" t="s">
        <v>10</v>
      </c>
      <c r="V7" s="135"/>
    </row>
    <row r="8" spans="1:22" ht="25.15" customHeight="1">
      <c r="A8" s="131" t="s">
        <v>112</v>
      </c>
      <c r="B8" s="132"/>
      <c r="C8" s="132"/>
      <c r="D8" s="133"/>
      <c r="E8" s="138" t="s">
        <v>115</v>
      </c>
      <c r="F8" s="132"/>
      <c r="G8" s="132"/>
      <c r="H8" s="132"/>
      <c r="I8" s="132"/>
      <c r="J8" s="133"/>
      <c r="K8" s="158" t="s">
        <v>119</v>
      </c>
      <c r="L8" s="159"/>
      <c r="M8" s="159"/>
      <c r="N8" s="159"/>
      <c r="O8" s="159"/>
      <c r="P8" s="159"/>
      <c r="Q8" s="159"/>
      <c r="R8" s="160"/>
      <c r="S8" s="156" t="s">
        <v>122</v>
      </c>
      <c r="T8" s="157"/>
      <c r="U8" s="136" t="s">
        <v>127</v>
      </c>
      <c r="V8" s="137"/>
    </row>
    <row r="9" spans="1:22" ht="25.15" customHeight="1">
      <c r="A9" s="104" t="s">
        <v>113</v>
      </c>
      <c r="B9" s="86"/>
      <c r="C9" s="86"/>
      <c r="D9" s="87"/>
      <c r="E9" s="85" t="s">
        <v>116</v>
      </c>
      <c r="F9" s="86"/>
      <c r="G9" s="86"/>
      <c r="H9" s="86"/>
      <c r="I9" s="86"/>
      <c r="J9" s="87"/>
      <c r="K9" s="82" t="s">
        <v>120</v>
      </c>
      <c r="L9" s="83"/>
      <c r="M9" s="83"/>
      <c r="N9" s="83"/>
      <c r="O9" s="83"/>
      <c r="P9" s="83"/>
      <c r="Q9" s="83"/>
      <c r="R9" s="84"/>
      <c r="S9" s="88"/>
      <c r="T9" s="89"/>
      <c r="U9" s="90"/>
      <c r="V9" s="91"/>
    </row>
    <row r="10" spans="1:22" ht="25.15" customHeight="1">
      <c r="A10" s="104" t="s">
        <v>113</v>
      </c>
      <c r="B10" s="86"/>
      <c r="C10" s="86"/>
      <c r="D10" s="87"/>
      <c r="E10" s="85" t="s">
        <v>117</v>
      </c>
      <c r="F10" s="86"/>
      <c r="G10" s="86"/>
      <c r="H10" s="86"/>
      <c r="I10" s="86"/>
      <c r="J10" s="87"/>
      <c r="K10" s="82" t="s">
        <v>120</v>
      </c>
      <c r="L10" s="83"/>
      <c r="M10" s="83"/>
      <c r="N10" s="83"/>
      <c r="O10" s="83"/>
      <c r="P10" s="83"/>
      <c r="Q10" s="83"/>
      <c r="R10" s="84"/>
      <c r="S10" s="88"/>
      <c r="T10" s="89"/>
      <c r="U10" s="90"/>
      <c r="V10" s="91"/>
    </row>
    <row r="11" spans="1:22" ht="25.15" customHeight="1">
      <c r="A11" s="104" t="s">
        <v>114</v>
      </c>
      <c r="B11" s="86"/>
      <c r="C11" s="86"/>
      <c r="D11" s="87"/>
      <c r="E11" s="85" t="s">
        <v>118</v>
      </c>
      <c r="F11" s="86"/>
      <c r="G11" s="86"/>
      <c r="H11" s="86"/>
      <c r="I11" s="86"/>
      <c r="J11" s="87"/>
      <c r="K11" s="82" t="s">
        <v>121</v>
      </c>
      <c r="L11" s="83"/>
      <c r="M11" s="83"/>
      <c r="N11" s="83"/>
      <c r="O11" s="83"/>
      <c r="P11" s="83"/>
      <c r="Q11" s="83"/>
      <c r="R11" s="84"/>
      <c r="S11" s="88"/>
      <c r="T11" s="89"/>
      <c r="U11" s="90" t="s">
        <v>127</v>
      </c>
      <c r="V11" s="91"/>
    </row>
    <row r="12" spans="1:22" ht="25.15" customHeight="1">
      <c r="A12" s="104"/>
      <c r="B12" s="86"/>
      <c r="C12" s="86"/>
      <c r="D12" s="87"/>
      <c r="E12" s="85"/>
      <c r="F12" s="86"/>
      <c r="G12" s="86"/>
      <c r="H12" s="86"/>
      <c r="I12" s="86"/>
      <c r="J12" s="87"/>
      <c r="K12" s="82"/>
      <c r="L12" s="83"/>
      <c r="M12" s="83"/>
      <c r="N12" s="83"/>
      <c r="O12" s="83"/>
      <c r="P12" s="83"/>
      <c r="Q12" s="83"/>
      <c r="R12" s="84"/>
      <c r="S12" s="88"/>
      <c r="T12" s="89"/>
      <c r="U12" s="90"/>
      <c r="V12" s="91"/>
    </row>
    <row r="13" spans="1:22" ht="25.15" customHeight="1">
      <c r="A13" s="104"/>
      <c r="B13" s="86"/>
      <c r="C13" s="86"/>
      <c r="D13" s="87"/>
      <c r="E13" s="85"/>
      <c r="F13" s="86"/>
      <c r="G13" s="86"/>
      <c r="H13" s="86"/>
      <c r="I13" s="86"/>
      <c r="J13" s="87"/>
      <c r="K13" s="82"/>
      <c r="L13" s="83"/>
      <c r="M13" s="83"/>
      <c r="N13" s="83"/>
      <c r="O13" s="83"/>
      <c r="P13" s="83"/>
      <c r="Q13" s="83"/>
      <c r="R13" s="84"/>
      <c r="S13" s="88"/>
      <c r="T13" s="89"/>
      <c r="U13" s="90"/>
      <c r="V13" s="91"/>
    </row>
    <row r="14" spans="1:22" ht="25.15" customHeight="1">
      <c r="A14" s="104"/>
      <c r="B14" s="86"/>
      <c r="C14" s="86"/>
      <c r="D14" s="87"/>
      <c r="E14" s="85"/>
      <c r="F14" s="86"/>
      <c r="G14" s="86"/>
      <c r="H14" s="86"/>
      <c r="I14" s="86"/>
      <c r="J14" s="87"/>
      <c r="K14" s="82"/>
      <c r="L14" s="83"/>
      <c r="M14" s="83"/>
      <c r="N14" s="83"/>
      <c r="O14" s="83"/>
      <c r="P14" s="83"/>
      <c r="Q14" s="83"/>
      <c r="R14" s="84"/>
      <c r="S14" s="88"/>
      <c r="T14" s="89"/>
      <c r="U14" s="90"/>
      <c r="V14" s="91"/>
    </row>
    <row r="15" spans="1:22" ht="25.15" customHeight="1">
      <c r="A15" s="104"/>
      <c r="B15" s="86"/>
      <c r="C15" s="86"/>
      <c r="D15" s="87"/>
      <c r="E15" s="85"/>
      <c r="F15" s="86"/>
      <c r="G15" s="86"/>
      <c r="H15" s="86"/>
      <c r="I15" s="86"/>
      <c r="J15" s="87"/>
      <c r="K15" s="82"/>
      <c r="L15" s="83"/>
      <c r="M15" s="83"/>
      <c r="N15" s="83"/>
      <c r="O15" s="83"/>
      <c r="P15" s="83"/>
      <c r="Q15" s="83"/>
      <c r="R15" s="84"/>
      <c r="S15" s="88"/>
      <c r="T15" s="89"/>
      <c r="U15" s="90"/>
      <c r="V15" s="91"/>
    </row>
    <row r="16" spans="1:22" ht="25.15" customHeight="1">
      <c r="A16" s="104"/>
      <c r="B16" s="86"/>
      <c r="C16" s="86"/>
      <c r="D16" s="87"/>
      <c r="E16" s="85"/>
      <c r="F16" s="86"/>
      <c r="G16" s="86"/>
      <c r="H16" s="86"/>
      <c r="I16" s="86"/>
      <c r="J16" s="87"/>
      <c r="K16" s="82"/>
      <c r="L16" s="83"/>
      <c r="M16" s="83"/>
      <c r="N16" s="83"/>
      <c r="O16" s="83"/>
      <c r="P16" s="83"/>
      <c r="Q16" s="83"/>
      <c r="R16" s="84"/>
      <c r="S16" s="88"/>
      <c r="T16" s="89"/>
      <c r="U16" s="90"/>
      <c r="V16" s="91"/>
    </row>
    <row r="17" spans="1:23" ht="25.15" customHeight="1" thickBot="1">
      <c r="A17" s="139"/>
      <c r="B17" s="140"/>
      <c r="C17" s="140"/>
      <c r="D17" s="141"/>
      <c r="E17" s="153"/>
      <c r="F17" s="140"/>
      <c r="G17" s="140"/>
      <c r="H17" s="140"/>
      <c r="I17" s="140"/>
      <c r="J17" s="141"/>
      <c r="K17" s="105"/>
      <c r="L17" s="106"/>
      <c r="M17" s="106"/>
      <c r="N17" s="106"/>
      <c r="O17" s="106"/>
      <c r="P17" s="106"/>
      <c r="Q17" s="106"/>
      <c r="R17" s="107"/>
      <c r="S17" s="151"/>
      <c r="T17" s="152"/>
      <c r="U17" s="80"/>
      <c r="V17" s="81"/>
    </row>
    <row r="18" spans="1:23" ht="31.5" customHeight="1">
      <c r="A18" s="155" t="s">
        <v>43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</row>
    <row r="19" spans="1:23" ht="19.5" thickBo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</row>
    <row r="20" spans="1:23" ht="7.5" customHeight="1">
      <c r="A20" s="92" t="s">
        <v>44</v>
      </c>
      <c r="B20" s="93"/>
      <c r="C20" s="93"/>
      <c r="D20" s="93"/>
      <c r="E20" s="93"/>
      <c r="F20" s="93"/>
      <c r="G20" s="93"/>
      <c r="H20" s="75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7"/>
      <c r="W20" s="64"/>
    </row>
    <row r="21" spans="1:23">
      <c r="A21" s="94"/>
      <c r="B21" s="95"/>
      <c r="C21" s="95"/>
      <c r="D21" s="95"/>
      <c r="E21" s="95"/>
      <c r="F21" s="95"/>
      <c r="G21" s="95"/>
      <c r="H21" s="21"/>
      <c r="I21" s="66" t="s">
        <v>63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8"/>
      <c r="V21" s="22"/>
      <c r="W21" s="64"/>
    </row>
    <row r="22" spans="1:23" ht="6.75" customHeight="1">
      <c r="A22" s="94"/>
      <c r="B22" s="95"/>
      <c r="C22" s="95"/>
      <c r="D22" s="95"/>
      <c r="E22" s="95"/>
      <c r="F22" s="95"/>
      <c r="G22" s="95"/>
      <c r="H22" s="7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4"/>
      <c r="W22" s="64"/>
    </row>
    <row r="23" spans="1:23">
      <c r="A23" s="94"/>
      <c r="B23" s="95"/>
      <c r="C23" s="95"/>
      <c r="D23" s="95"/>
      <c r="E23" s="95"/>
      <c r="F23" s="95"/>
      <c r="G23" s="95"/>
      <c r="H23" s="20" t="s">
        <v>45</v>
      </c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23" t="s">
        <v>27</v>
      </c>
      <c r="W23" s="64"/>
    </row>
    <row r="24" spans="1:23" ht="7.5" customHeight="1" thickBot="1">
      <c r="A24" s="96"/>
      <c r="B24" s="97"/>
      <c r="C24" s="97"/>
      <c r="D24" s="97"/>
      <c r="E24" s="97"/>
      <c r="F24" s="97"/>
      <c r="G24" s="97"/>
      <c r="H24" s="6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1"/>
      <c r="W24" s="64"/>
    </row>
    <row r="25" spans="1:23" ht="60" customHeight="1" thickBot="1">
      <c r="A25" s="98" t="s">
        <v>84</v>
      </c>
      <c r="B25" s="99"/>
      <c r="C25" s="99"/>
      <c r="D25" s="99"/>
      <c r="E25" s="99"/>
      <c r="F25" s="99"/>
      <c r="G25" s="100"/>
      <c r="H25" s="101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3"/>
    </row>
    <row r="26" spans="1:23" ht="19.5" thickBot="1">
      <c r="A26" s="128" t="s">
        <v>7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30"/>
    </row>
    <row r="27" spans="1:23">
      <c r="A27" s="142" t="s">
        <v>126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4"/>
    </row>
    <row r="28" spans="1:23">
      <c r="A28" s="145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7"/>
    </row>
    <row r="29" spans="1:23">
      <c r="A29" s="145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7"/>
    </row>
    <row r="30" spans="1:23">
      <c r="A30" s="145"/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7"/>
    </row>
    <row r="31" spans="1:23">
      <c r="A31" s="145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7"/>
    </row>
    <row r="32" spans="1:23">
      <c r="A32" s="145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7"/>
    </row>
    <row r="33" spans="1:22">
      <c r="A33" s="145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7"/>
    </row>
    <row r="34" spans="1:22" ht="19.5" thickBot="1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50"/>
    </row>
    <row r="35" spans="1:22" ht="40.5" customHeight="1">
      <c r="A35" s="78" t="s">
        <v>46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</row>
  </sheetData>
  <sheetProtection algorithmName="SHA-512" hashValue="GBOP26XcFiiC13xf/GH/cCwCz/IhnyIKKbn+zKTA4GYROX6yAJvMsw0cvBS9hcdsEhS08d8je9Rg0W5BlTwcrw==" saltValue="4XgZ2bzzA2rr2K5jYT3Lqw==" spinCount="100000" sheet="1" insertRows="0"/>
  <mergeCells count="82">
    <mergeCell ref="A19:V19"/>
    <mergeCell ref="A18:V18"/>
    <mergeCell ref="S7:T7"/>
    <mergeCell ref="S8:T8"/>
    <mergeCell ref="S9:T9"/>
    <mergeCell ref="K8:R8"/>
    <mergeCell ref="A7:D7"/>
    <mergeCell ref="K12:R12"/>
    <mergeCell ref="S10:T10"/>
    <mergeCell ref="S11:T11"/>
    <mergeCell ref="U15:V15"/>
    <mergeCell ref="K14:R14"/>
    <mergeCell ref="K15:R15"/>
    <mergeCell ref="S13:T13"/>
    <mergeCell ref="U11:V11"/>
    <mergeCell ref="A27:V34"/>
    <mergeCell ref="A9:D9"/>
    <mergeCell ref="A10:D10"/>
    <mergeCell ref="A11:D11"/>
    <mergeCell ref="A13:D13"/>
    <mergeCell ref="E13:J13"/>
    <mergeCell ref="S17:T17"/>
    <mergeCell ref="E15:J15"/>
    <mergeCell ref="E16:J16"/>
    <mergeCell ref="E17:J17"/>
    <mergeCell ref="A14:D14"/>
    <mergeCell ref="U9:V9"/>
    <mergeCell ref="U10:V10"/>
    <mergeCell ref="K9:R9"/>
    <mergeCell ref="K10:R10"/>
    <mergeCell ref="K11:R11"/>
    <mergeCell ref="A26:V26"/>
    <mergeCell ref="A8:D8"/>
    <mergeCell ref="U7:V7"/>
    <mergeCell ref="U8:V8"/>
    <mergeCell ref="S15:T15"/>
    <mergeCell ref="E7:J7"/>
    <mergeCell ref="E8:J8"/>
    <mergeCell ref="E9:J9"/>
    <mergeCell ref="E10:J10"/>
    <mergeCell ref="E11:J11"/>
    <mergeCell ref="U14:V14"/>
    <mergeCell ref="S12:T12"/>
    <mergeCell ref="A15:D15"/>
    <mergeCell ref="A16:D16"/>
    <mergeCell ref="A17:D17"/>
    <mergeCell ref="K7:R7"/>
    <mergeCell ref="A1:C1"/>
    <mergeCell ref="D1:V1"/>
    <mergeCell ref="D4:V4"/>
    <mergeCell ref="A2:C6"/>
    <mergeCell ref="F5:V5"/>
    <mergeCell ref="F2:V2"/>
    <mergeCell ref="D5:E5"/>
    <mergeCell ref="D2:E2"/>
    <mergeCell ref="F6:V6"/>
    <mergeCell ref="F3:V3"/>
    <mergeCell ref="D6:E6"/>
    <mergeCell ref="D3:E3"/>
    <mergeCell ref="A35:V35"/>
    <mergeCell ref="U17:V17"/>
    <mergeCell ref="K13:R13"/>
    <mergeCell ref="E12:J12"/>
    <mergeCell ref="E14:J14"/>
    <mergeCell ref="S14:T14"/>
    <mergeCell ref="U12:V12"/>
    <mergeCell ref="U13:V13"/>
    <mergeCell ref="S16:T16"/>
    <mergeCell ref="U16:V16"/>
    <mergeCell ref="A20:G24"/>
    <mergeCell ref="A25:G25"/>
    <mergeCell ref="H25:V25"/>
    <mergeCell ref="A12:D12"/>
    <mergeCell ref="K16:R16"/>
    <mergeCell ref="K17:R17"/>
    <mergeCell ref="W20:W22"/>
    <mergeCell ref="W23:W24"/>
    <mergeCell ref="I23:U23"/>
    <mergeCell ref="I21:U21"/>
    <mergeCell ref="H24:V24"/>
    <mergeCell ref="H22:V22"/>
    <mergeCell ref="H20:V20"/>
  </mergeCells>
  <phoneticPr fontId="1"/>
  <conditionalFormatting sqref="H23 V23">
    <cfRule type="expression" dxfId="2" priority="3">
      <formula>$I$21&lt;&gt;"その他"</formula>
    </cfRule>
  </conditionalFormatting>
  <conditionalFormatting sqref="U8:U17">
    <cfRule type="cellIs" dxfId="1" priority="1" operator="equal">
      <formula>"面談"</formula>
    </cfRule>
  </conditionalFormatting>
  <dataValidations count="1">
    <dataValidation type="custom" allowBlank="1" showInputMessage="1" showErrorMessage="1" sqref="I23:U23" xr:uid="{00000000-0002-0000-0000-000000000000}">
      <formula1>$I$21="その他"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OFFSET(リスト用!$B$2, 1, 0, COUNTA(リスト用!$B:$B)-1,1)</xm:f>
          </x14:formula1>
          <xm:sqref>S8:S17</xm:sqref>
        </x14:dataValidation>
        <x14:dataValidation type="list" allowBlank="1" showInputMessage="1" showErrorMessage="1" xr:uid="{00000000-0002-0000-0000-000002000000}">
          <x14:formula1>
            <xm:f>OFFSET(リスト用!$C$2, 1, 0, COUNTA(リスト用!$C:$C)-1,1)</xm:f>
          </x14:formula1>
          <xm:sqref>U8:U17</xm:sqref>
        </x14:dataValidation>
        <x14:dataValidation type="list" allowBlank="1" showInputMessage="1" showErrorMessage="1" xr:uid="{00000000-0002-0000-0000-000003000000}">
          <x14:formula1>
            <xm:f>OFFSET(リスト用!$D$2, 1, 0, COUNTA(リスト用!$D:$D)-1,1)</xm:f>
          </x14:formula1>
          <xm:sqref>I21:U21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35"/>
  <sheetViews>
    <sheetView zoomScale="85" zoomScaleNormal="85" zoomScaleSheetLayoutView="85" workbookViewId="0">
      <selection activeCell="C9" sqref="C9"/>
    </sheetView>
  </sheetViews>
  <sheetFormatPr defaultRowHeight="20.100000000000001" customHeight="1"/>
  <cols>
    <col min="1" max="4" width="15.625" style="8" customWidth="1"/>
    <col min="5" max="5" width="50.625" style="8" customWidth="1"/>
    <col min="6" max="16384" width="9" style="8"/>
  </cols>
  <sheetData>
    <row r="1" spans="1:6" ht="20.100000000000001" customHeight="1">
      <c r="A1" s="14" t="s">
        <v>12</v>
      </c>
      <c r="B1" s="14" t="s">
        <v>6</v>
      </c>
      <c r="C1" s="14" t="s">
        <v>13</v>
      </c>
      <c r="D1" s="14" t="s">
        <v>14</v>
      </c>
      <c r="E1" s="14" t="s">
        <v>15</v>
      </c>
    </row>
    <row r="2" spans="1:6" ht="30" customHeight="1">
      <c r="A2" s="57" t="s">
        <v>123</v>
      </c>
      <c r="B2" s="10">
        <f>IF(NOT(ISBLANK(開発情報!A2)), 開発情報!A2, "")</f>
        <v>1112</v>
      </c>
      <c r="C2" s="10" t="str">
        <f ca="1">IF( NOT(ISERROR(MATCH("○",開発情報!$S$8:$S$18,0))), OFFSET(開発情報!A8,MATCH("○",開発情報!$S$8:$S$18,0)-1,0),"")</f>
        <v>GR1GA</v>
      </c>
      <c r="D2" s="11" t="str">
        <f ca="1">IF( NOT(ISERROR(MATCH("○",開発情報!$S$8:$S$18,0))), OFFSET(開発情報!E8,MATCH("○",開発情報!$S$8:$S$18,0)-1,0),"")</f>
        <v>曽和真英</v>
      </c>
      <c r="E2" s="12" t="str">
        <f>IF(NOT(ISBLANK(開発情報!F3)), 開発情報!F3, "")</f>
        <v>Balloon Glide</v>
      </c>
    </row>
    <row r="3" spans="1:6" ht="20.100000000000001" customHeight="1">
      <c r="A3" s="13"/>
      <c r="B3" s="13"/>
      <c r="C3" s="13"/>
      <c r="D3" s="13"/>
      <c r="E3" s="13"/>
    </row>
    <row r="4" spans="1:6" ht="20.100000000000001" customHeight="1">
      <c r="A4" s="162" t="s">
        <v>30</v>
      </c>
      <c r="B4" s="162"/>
      <c r="C4" s="162"/>
      <c r="D4" s="162"/>
      <c r="E4" s="162"/>
    </row>
    <row r="5" spans="1:6" ht="20.100000000000001" customHeight="1">
      <c r="A5" s="162" t="s">
        <v>31</v>
      </c>
      <c r="B5" s="162"/>
      <c r="C5" s="162"/>
      <c r="D5" s="162"/>
      <c r="E5" s="162"/>
    </row>
    <row r="6" spans="1:6" ht="20.100000000000001" customHeight="1">
      <c r="A6" s="162" t="s">
        <v>32</v>
      </c>
      <c r="B6" s="162"/>
      <c r="C6" s="162"/>
      <c r="D6" s="162"/>
      <c r="E6" s="162"/>
    </row>
    <row r="7" spans="1:6" ht="20.100000000000001" customHeight="1">
      <c r="A7" s="162" t="s">
        <v>36</v>
      </c>
      <c r="B7" s="162"/>
      <c r="C7" s="162"/>
      <c r="D7" s="162"/>
      <c r="E7" s="162"/>
      <c r="F7" s="163"/>
    </row>
    <row r="8" spans="1:6" ht="20.100000000000001" customHeight="1">
      <c r="A8" s="9"/>
      <c r="B8" s="9"/>
      <c r="C8" s="9"/>
      <c r="D8" s="9"/>
      <c r="E8" s="9"/>
      <c r="F8" s="163"/>
    </row>
    <row r="9" spans="1:6" ht="32.25" customHeight="1">
      <c r="A9" s="164" t="s">
        <v>33</v>
      </c>
      <c r="B9" s="165"/>
      <c r="C9" s="19" t="s">
        <v>70</v>
      </c>
      <c r="D9" s="9"/>
      <c r="E9" s="9"/>
      <c r="F9" s="163"/>
    </row>
    <row r="10" spans="1:6" ht="20.100000000000001" customHeight="1">
      <c r="F10" s="163"/>
    </row>
    <row r="11" spans="1:6" ht="20.100000000000001" customHeight="1">
      <c r="A11" s="15" t="s">
        <v>16</v>
      </c>
      <c r="B11" s="15" t="s">
        <v>17</v>
      </c>
      <c r="C11" s="15" t="s">
        <v>18</v>
      </c>
      <c r="D11" s="15" t="s">
        <v>19</v>
      </c>
      <c r="E11" s="15" t="s">
        <v>20</v>
      </c>
      <c r="F11" s="163"/>
    </row>
    <row r="12" spans="1:6" ht="30" customHeight="1">
      <c r="A12" s="40" t="s">
        <v>21</v>
      </c>
      <c r="B12" s="40" t="s">
        <v>22</v>
      </c>
      <c r="C12" s="40" t="s">
        <v>23</v>
      </c>
      <c r="D12" s="41" t="s">
        <v>24</v>
      </c>
      <c r="E12" s="42" t="s">
        <v>25</v>
      </c>
      <c r="F12" s="8" t="s">
        <v>26</v>
      </c>
    </row>
    <row r="13" spans="1:6" ht="30" customHeight="1">
      <c r="A13" s="16"/>
      <c r="B13" s="16"/>
      <c r="C13" s="16"/>
      <c r="D13" s="17"/>
      <c r="E13" s="18"/>
    </row>
    <row r="14" spans="1:6" ht="30" customHeight="1">
      <c r="A14" s="16"/>
      <c r="B14" s="16"/>
      <c r="C14" s="16"/>
      <c r="D14" s="17"/>
      <c r="E14" s="18"/>
    </row>
    <row r="15" spans="1:6" ht="30" customHeight="1">
      <c r="A15" s="16"/>
      <c r="B15" s="16"/>
      <c r="C15" s="16"/>
      <c r="D15" s="17"/>
      <c r="E15" s="18"/>
    </row>
    <row r="16" spans="1:6" ht="30" customHeight="1">
      <c r="A16" s="16"/>
      <c r="B16" s="16"/>
      <c r="C16" s="16"/>
      <c r="D16" s="17"/>
      <c r="E16" s="18"/>
    </row>
    <row r="17" spans="1:5" ht="30" customHeight="1">
      <c r="A17" s="16"/>
      <c r="B17" s="16"/>
      <c r="C17" s="16"/>
      <c r="D17" s="17"/>
      <c r="E17" s="18"/>
    </row>
    <row r="18" spans="1:5" ht="30" customHeight="1">
      <c r="A18" s="16"/>
      <c r="B18" s="16"/>
      <c r="C18" s="16"/>
      <c r="D18" s="17"/>
      <c r="E18" s="18"/>
    </row>
    <row r="19" spans="1:5" ht="30" customHeight="1">
      <c r="A19" s="16"/>
      <c r="B19" s="16"/>
      <c r="C19" s="16"/>
      <c r="D19" s="17"/>
      <c r="E19" s="18"/>
    </row>
    <row r="20" spans="1:5" ht="30" customHeight="1">
      <c r="A20" s="16"/>
      <c r="B20" s="16"/>
      <c r="C20" s="16"/>
      <c r="D20" s="17"/>
      <c r="E20" s="18"/>
    </row>
    <row r="21" spans="1:5" ht="30" customHeight="1">
      <c r="A21" s="16"/>
      <c r="B21" s="16"/>
      <c r="C21" s="16"/>
      <c r="D21" s="17"/>
      <c r="E21" s="18"/>
    </row>
    <row r="22" spans="1:5" ht="30" customHeight="1">
      <c r="A22" s="16"/>
      <c r="B22" s="16"/>
      <c r="C22" s="16"/>
      <c r="D22" s="17"/>
      <c r="E22" s="18"/>
    </row>
    <row r="23" spans="1:5" ht="30" customHeight="1">
      <c r="A23" s="16"/>
      <c r="B23" s="16"/>
      <c r="C23" s="16"/>
      <c r="D23" s="17"/>
      <c r="E23" s="18"/>
    </row>
    <row r="24" spans="1:5" ht="30" customHeight="1">
      <c r="A24" s="16"/>
      <c r="B24" s="16"/>
      <c r="C24" s="16"/>
      <c r="D24" s="17"/>
      <c r="E24" s="18"/>
    </row>
    <row r="25" spans="1:5" ht="30" customHeight="1">
      <c r="A25" s="16"/>
      <c r="B25" s="16"/>
      <c r="C25" s="16"/>
      <c r="D25" s="17"/>
      <c r="E25" s="18"/>
    </row>
    <row r="26" spans="1:5" ht="30" customHeight="1">
      <c r="A26" s="16"/>
      <c r="B26" s="16"/>
      <c r="C26" s="16"/>
      <c r="D26" s="17"/>
      <c r="E26" s="18"/>
    </row>
    <row r="27" spans="1:5" ht="30" customHeight="1">
      <c r="A27" s="16"/>
      <c r="B27" s="16"/>
      <c r="C27" s="16"/>
      <c r="D27" s="17"/>
      <c r="E27" s="18"/>
    </row>
    <row r="28" spans="1:5" ht="30" customHeight="1">
      <c r="A28" s="16"/>
      <c r="B28" s="16"/>
      <c r="C28" s="16"/>
      <c r="D28" s="17"/>
      <c r="E28" s="18"/>
    </row>
    <row r="29" spans="1:5" ht="30" customHeight="1">
      <c r="A29" s="16"/>
      <c r="B29" s="16"/>
      <c r="C29" s="16"/>
      <c r="D29" s="17"/>
      <c r="E29" s="18"/>
    </row>
    <row r="30" spans="1:5" ht="30" customHeight="1">
      <c r="A30" s="16"/>
      <c r="B30" s="16"/>
      <c r="C30" s="16"/>
      <c r="D30" s="17"/>
      <c r="E30" s="18"/>
    </row>
    <row r="31" spans="1:5" ht="30" customHeight="1">
      <c r="A31" s="16"/>
      <c r="B31" s="16"/>
      <c r="C31" s="16"/>
      <c r="D31" s="17"/>
      <c r="E31" s="18"/>
    </row>
    <row r="32" spans="1:5" ht="30" customHeight="1">
      <c r="A32" s="16"/>
      <c r="B32" s="16"/>
      <c r="C32" s="16"/>
      <c r="D32" s="17"/>
      <c r="E32" s="18"/>
    </row>
    <row r="33" spans="1:5" ht="30" customHeight="1">
      <c r="A33" s="16"/>
      <c r="B33" s="16"/>
      <c r="C33" s="16"/>
      <c r="D33" s="17"/>
      <c r="E33" s="18"/>
    </row>
    <row r="34" spans="1:5" ht="30" customHeight="1">
      <c r="A34" s="16"/>
      <c r="B34" s="16"/>
      <c r="C34" s="16"/>
      <c r="D34" s="17"/>
      <c r="E34" s="18"/>
    </row>
    <row r="35" spans="1:5" ht="30" customHeight="1">
      <c r="A35" s="16"/>
      <c r="B35" s="16"/>
      <c r="C35" s="16"/>
      <c r="D35" s="17"/>
      <c r="E35" s="18"/>
    </row>
  </sheetData>
  <sheetProtection algorithmName="SHA-512" hashValue="5V8D0n1cTBLfVGUn+HN6Y5sTi+UZl2DGLzAacciRxvA8bEdRiEJ5KDeq9HsbYoPaD/hgz+WLrPaiFpYUwKgq6Q==" saltValue="IwyVsEs/TNumeUyDstXB1Q==" spinCount="100000" sheet="1" insertRows="0"/>
  <mergeCells count="6">
    <mergeCell ref="A4:E4"/>
    <mergeCell ref="A5:E5"/>
    <mergeCell ref="A6:E6"/>
    <mergeCell ref="A7:E7"/>
    <mergeCell ref="F7:F11"/>
    <mergeCell ref="A9:B9"/>
  </mergeCells>
  <phoneticPr fontId="1"/>
  <conditionalFormatting sqref="A12:F12">
    <cfRule type="expression" dxfId="0" priority="1">
      <formula>$C$9&lt;&gt;"有"</formula>
    </cfRule>
  </conditionalFormatting>
  <hyperlinks>
    <hyperlink ref="E12" r:id="rId1" xr:uid="{00000000-0004-0000-01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OFFSET(リスト用!$E$2, 1, 0, COUNTA(リスト用!$E:$E)-1,1)</xm:f>
          </x14:formula1>
          <xm:sqref>C9</xm:sqref>
        </x14:dataValidation>
        <x14:dataValidation type="list" allowBlank="1" showInputMessage="1" showErrorMessage="1" xr:uid="{00000000-0002-0000-0100-000001000000}">
          <x14:formula1>
            <xm:f>OFFSET(リスト用!$F$2, 1, 0, COUNTA(リスト用!$F:$F)-1,1)</xm:f>
          </x14:formula1>
          <xm:sqref>A12:A35</xm:sqref>
        </x14:dataValidation>
        <x14:dataValidation type="list" allowBlank="1" showInputMessage="1" showErrorMessage="1" xr:uid="{00000000-0002-0000-0100-000002000000}">
          <x14:formula1>
            <xm:f>OFFSET(リスト用!$G$2, 1, 0, COUNTA(リスト用!$G:$G)-1,1)</xm:f>
          </x14:formula1>
          <xm:sqref>B12:B35</xm:sqref>
        </x14:dataValidation>
        <x14:dataValidation type="list" allowBlank="1" showInputMessage="1" showErrorMessage="1" xr:uid="{00000000-0002-0000-0100-000003000000}">
          <x14:formula1>
            <xm:f>OFFSET(リスト用!$H$2, 1, 0, COUNTA(リスト用!$H:$H)-1,1)</xm:f>
          </x14:formula1>
          <xm:sqref>C12:C35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1"/>
  <sheetViews>
    <sheetView topLeftCell="A2" zoomScaleNormal="100" zoomScaleSheetLayoutView="70" workbookViewId="0">
      <selection activeCell="D10" sqref="D10"/>
    </sheetView>
  </sheetViews>
  <sheetFormatPr defaultRowHeight="18.75"/>
  <cols>
    <col min="1" max="1" width="9" style="4"/>
    <col min="2" max="2" width="18" style="4" customWidth="1"/>
    <col min="3" max="4" width="9" style="4"/>
    <col min="5" max="5" width="35.875" style="4" customWidth="1"/>
    <col min="6" max="16384" width="9" style="4"/>
  </cols>
  <sheetData>
    <row r="1" spans="1:5" s="2" customFormat="1" ht="35.25" customHeight="1">
      <c r="A1" s="167" t="s">
        <v>11</v>
      </c>
      <c r="B1" s="167"/>
      <c r="C1" s="167"/>
      <c r="D1" s="167"/>
      <c r="E1" s="167"/>
    </row>
    <row r="2" spans="1:5" s="3" customFormat="1" ht="25.9" customHeight="1">
      <c r="A2" s="7" t="s">
        <v>2</v>
      </c>
      <c r="B2" s="44">
        <f>IF(NOT(ISBLANK(開発情報!A2)),開発情報!A2, "")</f>
        <v>1112</v>
      </c>
      <c r="C2" s="168" t="s">
        <v>3</v>
      </c>
      <c r="D2" s="168"/>
      <c r="E2" s="44" t="str">
        <f>IF( NOT(ISBLANK(開発情報!F3)), 開発情報!F3, "" )</f>
        <v>Balloon Glide</v>
      </c>
    </row>
    <row r="3" spans="1:5" s="3" customFormat="1" ht="10.5" customHeight="1">
      <c r="A3" s="171"/>
      <c r="B3" s="171"/>
      <c r="C3" s="171"/>
      <c r="D3" s="171"/>
      <c r="E3" s="171"/>
    </row>
    <row r="4" spans="1:5">
      <c r="A4" s="166" t="s">
        <v>35</v>
      </c>
      <c r="B4" s="166"/>
      <c r="C4" s="166"/>
      <c r="D4" s="166"/>
      <c r="E4" s="166"/>
    </row>
    <row r="5" spans="1:5">
      <c r="A5" s="166"/>
      <c r="B5" s="166"/>
      <c r="C5" s="166"/>
      <c r="D5" s="166"/>
      <c r="E5" s="166"/>
    </row>
    <row r="6" spans="1:5">
      <c r="A6" s="166"/>
      <c r="B6" s="166"/>
      <c r="C6" s="166"/>
      <c r="D6" s="166"/>
      <c r="E6" s="166"/>
    </row>
    <row r="7" spans="1:5">
      <c r="A7" s="166"/>
      <c r="B7" s="166"/>
      <c r="C7" s="166"/>
      <c r="D7" s="166"/>
      <c r="E7" s="166"/>
    </row>
    <row r="8" spans="1:5">
      <c r="A8" s="170"/>
      <c r="B8" s="170"/>
      <c r="C8" s="170"/>
      <c r="D8" s="170"/>
      <c r="E8" s="170"/>
    </row>
    <row r="9" spans="1:5">
      <c r="A9" s="169" t="s">
        <v>82</v>
      </c>
      <c r="B9" s="169"/>
      <c r="C9" s="169"/>
      <c r="D9" s="169" t="s">
        <v>83</v>
      </c>
      <c r="E9" s="169"/>
    </row>
    <row r="10" spans="1:5" ht="30" customHeight="1">
      <c r="A10" s="6"/>
      <c r="B10" s="4" t="s">
        <v>4</v>
      </c>
      <c r="C10" s="43"/>
      <c r="D10" s="6"/>
      <c r="E10" s="4" t="s">
        <v>4</v>
      </c>
    </row>
    <row r="11" spans="1:5">
      <c r="A11" s="170"/>
      <c r="B11" s="170"/>
      <c r="C11" s="170"/>
      <c r="D11" s="170"/>
      <c r="E11" s="170"/>
    </row>
    <row r="12" spans="1:5" ht="63" customHeight="1">
      <c r="A12" s="173" t="s">
        <v>109</v>
      </c>
      <c r="B12" s="173"/>
      <c r="C12" s="173"/>
      <c r="D12" s="173"/>
      <c r="E12" s="173"/>
    </row>
    <row r="13" spans="1:5" ht="300" customHeight="1">
      <c r="A13" s="174"/>
      <c r="B13" s="175"/>
      <c r="C13" s="175"/>
      <c r="D13" s="175"/>
      <c r="E13" s="176"/>
    </row>
    <row r="14" spans="1:5" ht="67.5" customHeight="1">
      <c r="A14" s="173" t="s">
        <v>80</v>
      </c>
      <c r="B14" s="173"/>
      <c r="C14" s="173"/>
      <c r="D14" s="173"/>
      <c r="E14" s="173"/>
    </row>
    <row r="15" spans="1:5" ht="300" customHeight="1">
      <c r="A15" s="174"/>
      <c r="B15" s="175"/>
      <c r="C15" s="175"/>
      <c r="D15" s="175"/>
      <c r="E15" s="176"/>
    </row>
    <row r="16" spans="1:5" ht="31.5" customHeight="1">
      <c r="A16" s="172" t="s">
        <v>81</v>
      </c>
      <c r="B16" s="172"/>
      <c r="C16" s="172"/>
      <c r="D16" s="172"/>
      <c r="E16" s="172"/>
    </row>
    <row r="17" spans="1:5" ht="251.25" customHeight="1">
      <c r="A17" s="174"/>
      <c r="B17" s="175"/>
      <c r="C17" s="175"/>
      <c r="D17" s="175"/>
      <c r="E17" s="176"/>
    </row>
    <row r="21" spans="1:5">
      <c r="A21" s="5"/>
      <c r="B21" s="5"/>
      <c r="C21" s="5"/>
      <c r="D21" s="5"/>
      <c r="E21" s="5"/>
    </row>
  </sheetData>
  <sheetProtection algorithmName="SHA-512" hashValue="S0ZrTzjw/twMvr7iIM3T0C489oMc1M0vZSsHlIiOWjFzgSREQBI+8eYy/Fi/9+yNXZ55f/YXULZcs4tADhnacg==" saltValue="myZW4jpSKHSr4gTU68YIWw==" spinCount="100000" sheet="1" formatCells="0" formatRows="0"/>
  <mergeCells count="14">
    <mergeCell ref="A16:E16"/>
    <mergeCell ref="A14:E14"/>
    <mergeCell ref="A15:E15"/>
    <mergeCell ref="A11:E11"/>
    <mergeCell ref="A17:E17"/>
    <mergeCell ref="A13:E13"/>
    <mergeCell ref="A12:E12"/>
    <mergeCell ref="A4:E7"/>
    <mergeCell ref="A1:E1"/>
    <mergeCell ref="C2:D2"/>
    <mergeCell ref="D9:E9"/>
    <mergeCell ref="A9:C9"/>
    <mergeCell ref="A8:E8"/>
    <mergeCell ref="A3:E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1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1"/>
  <sheetViews>
    <sheetView topLeftCell="B1" workbookViewId="0">
      <selection activeCell="B2" sqref="B2"/>
    </sheetView>
  </sheetViews>
  <sheetFormatPr defaultRowHeight="18.75"/>
  <cols>
    <col min="2" max="3" width="9" style="39"/>
    <col min="4" max="8" width="18.75" style="33" customWidth="1"/>
    <col min="9" max="11" width="18.75" style="32" customWidth="1"/>
  </cols>
  <sheetData>
    <row r="2" spans="2:8">
      <c r="B2" s="37" t="s">
        <v>72</v>
      </c>
      <c r="C2" s="37" t="s">
        <v>73</v>
      </c>
      <c r="D2" s="34" t="s">
        <v>62</v>
      </c>
      <c r="E2" s="35" t="s">
        <v>61</v>
      </c>
      <c r="F2" s="35" t="s">
        <v>16</v>
      </c>
      <c r="G2" s="35" t="s">
        <v>67</v>
      </c>
      <c r="H2" s="35" t="s">
        <v>18</v>
      </c>
    </row>
    <row r="3" spans="2:8">
      <c r="B3" s="38" t="s">
        <v>74</v>
      </c>
      <c r="C3" s="38" t="s">
        <v>75</v>
      </c>
      <c r="D3" s="36" t="s">
        <v>86</v>
      </c>
      <c r="E3" s="36" t="s">
        <v>70</v>
      </c>
      <c r="F3" s="36" t="s">
        <v>68</v>
      </c>
      <c r="G3" s="36" t="s">
        <v>89</v>
      </c>
      <c r="H3" s="36" t="s">
        <v>37</v>
      </c>
    </row>
    <row r="4" spans="2:8">
      <c r="B4" s="38"/>
      <c r="C4" s="38" t="s">
        <v>76</v>
      </c>
      <c r="D4" s="36" t="s">
        <v>63</v>
      </c>
      <c r="E4" s="36" t="s">
        <v>71</v>
      </c>
      <c r="F4" s="36" t="s">
        <v>69</v>
      </c>
      <c r="G4" s="36" t="s">
        <v>90</v>
      </c>
      <c r="H4" s="36" t="s">
        <v>38</v>
      </c>
    </row>
    <row r="5" spans="2:8">
      <c r="B5" s="38"/>
      <c r="C5" s="38" t="s">
        <v>77</v>
      </c>
      <c r="D5" s="36" t="s">
        <v>64</v>
      </c>
      <c r="E5" s="36"/>
      <c r="F5" s="36"/>
      <c r="G5" s="36"/>
      <c r="H5" s="36" t="s">
        <v>78</v>
      </c>
    </row>
    <row r="6" spans="2:8">
      <c r="B6" s="38"/>
      <c r="C6" s="38" t="s">
        <v>85</v>
      </c>
      <c r="D6" s="36" t="s">
        <v>65</v>
      </c>
      <c r="E6" s="36"/>
      <c r="F6" s="36"/>
      <c r="G6" s="36"/>
      <c r="H6" s="36" t="s">
        <v>39</v>
      </c>
    </row>
    <row r="7" spans="2:8">
      <c r="B7" s="38"/>
      <c r="C7" s="38"/>
      <c r="D7" s="36" t="s">
        <v>66</v>
      </c>
      <c r="E7" s="36"/>
      <c r="F7" s="36"/>
      <c r="G7" s="36"/>
      <c r="H7" s="36" t="s">
        <v>40</v>
      </c>
    </row>
    <row r="8" spans="2:8">
      <c r="B8" s="38"/>
      <c r="C8" s="38"/>
      <c r="D8" s="36"/>
      <c r="E8" s="36"/>
      <c r="F8" s="36"/>
      <c r="G8" s="36"/>
      <c r="H8" s="36" t="s">
        <v>41</v>
      </c>
    </row>
    <row r="9" spans="2:8">
      <c r="B9" s="38"/>
      <c r="C9" s="38"/>
      <c r="D9" s="36"/>
      <c r="E9" s="36"/>
      <c r="F9" s="36"/>
      <c r="G9" s="36"/>
      <c r="H9" s="36" t="s">
        <v>79</v>
      </c>
    </row>
    <row r="10" spans="2:8">
      <c r="B10" s="38"/>
      <c r="C10" s="38"/>
      <c r="D10" s="36"/>
      <c r="E10" s="36"/>
      <c r="F10" s="36"/>
      <c r="G10" s="36"/>
      <c r="H10" s="36" t="s">
        <v>42</v>
      </c>
    </row>
    <row r="11" spans="2:8">
      <c r="B11" s="38"/>
      <c r="C11" s="38"/>
      <c r="D11" s="36"/>
      <c r="E11" s="36"/>
      <c r="F11" s="36"/>
      <c r="G11" s="36"/>
      <c r="H11" s="36" t="s">
        <v>88</v>
      </c>
    </row>
    <row r="12" spans="2:8">
      <c r="B12" s="38"/>
      <c r="C12" s="38"/>
      <c r="D12" s="36"/>
      <c r="E12" s="36"/>
      <c r="F12" s="36"/>
      <c r="G12" s="36"/>
      <c r="H12" s="36" t="s">
        <v>87</v>
      </c>
    </row>
    <row r="13" spans="2:8">
      <c r="B13" s="38"/>
      <c r="C13" s="38"/>
      <c r="D13" s="36"/>
      <c r="E13" s="36"/>
      <c r="F13" s="36"/>
      <c r="G13" s="36"/>
      <c r="H13" s="36"/>
    </row>
    <row r="14" spans="2:8">
      <c r="B14" s="38"/>
      <c r="C14" s="38"/>
      <c r="D14" s="36"/>
      <c r="E14" s="36"/>
      <c r="F14" s="36"/>
      <c r="G14" s="36"/>
      <c r="H14" s="36"/>
    </row>
    <row r="15" spans="2:8">
      <c r="B15" s="38"/>
      <c r="C15" s="38"/>
      <c r="D15" s="36"/>
      <c r="E15" s="36"/>
      <c r="F15" s="36"/>
      <c r="G15" s="36"/>
      <c r="H15" s="36"/>
    </row>
    <row r="16" spans="2:8">
      <c r="B16" s="38"/>
      <c r="C16" s="38"/>
      <c r="D16" s="36"/>
      <c r="E16" s="36"/>
      <c r="F16" s="36"/>
      <c r="G16" s="36"/>
      <c r="H16" s="36"/>
    </row>
    <row r="17" spans="2:8">
      <c r="B17" s="38"/>
      <c r="C17" s="38"/>
      <c r="D17" s="36"/>
      <c r="E17" s="36"/>
      <c r="F17" s="36"/>
      <c r="G17" s="36"/>
      <c r="H17" s="36"/>
    </row>
    <row r="18" spans="2:8">
      <c r="B18" s="38"/>
      <c r="C18" s="38"/>
      <c r="D18" s="36"/>
      <c r="E18" s="36"/>
      <c r="F18" s="36"/>
      <c r="G18" s="36"/>
      <c r="H18" s="36"/>
    </row>
    <row r="19" spans="2:8">
      <c r="B19" s="38"/>
      <c r="C19" s="38"/>
      <c r="D19" s="36"/>
      <c r="E19" s="36"/>
      <c r="F19" s="36"/>
      <c r="G19" s="36"/>
      <c r="H19" s="36"/>
    </row>
    <row r="20" spans="2:8">
      <c r="B20" s="38"/>
      <c r="C20" s="38"/>
      <c r="D20" s="36"/>
      <c r="E20" s="36"/>
      <c r="F20" s="36"/>
      <c r="G20" s="36"/>
      <c r="H20" s="36"/>
    </row>
    <row r="21" spans="2:8">
      <c r="B21" s="38"/>
      <c r="C21" s="38"/>
      <c r="D21" s="36"/>
      <c r="E21" s="36"/>
      <c r="F21" s="36"/>
      <c r="G21" s="36"/>
      <c r="H21" s="36"/>
    </row>
    <row r="22" spans="2:8">
      <c r="B22" s="38"/>
      <c r="C22" s="38"/>
      <c r="D22" s="36"/>
      <c r="E22" s="36"/>
      <c r="F22" s="36"/>
      <c r="G22" s="36"/>
      <c r="H22" s="36"/>
    </row>
    <row r="23" spans="2:8">
      <c r="B23" s="38"/>
      <c r="C23" s="38"/>
      <c r="D23" s="36"/>
      <c r="E23" s="36"/>
      <c r="F23" s="36"/>
      <c r="G23" s="36"/>
      <c r="H23" s="36"/>
    </row>
    <row r="24" spans="2:8">
      <c r="B24" s="38"/>
      <c r="C24" s="38"/>
      <c r="D24" s="36"/>
      <c r="E24" s="36"/>
      <c r="F24" s="36"/>
      <c r="G24" s="36"/>
      <c r="H24" s="36"/>
    </row>
    <row r="25" spans="2:8">
      <c r="B25" s="38"/>
      <c r="C25" s="38"/>
      <c r="D25" s="36"/>
      <c r="E25" s="36"/>
      <c r="F25" s="36"/>
      <c r="G25" s="36"/>
      <c r="H25" s="36"/>
    </row>
    <row r="26" spans="2:8">
      <c r="B26" s="38"/>
      <c r="C26" s="38"/>
      <c r="D26" s="36"/>
      <c r="E26" s="36"/>
      <c r="F26" s="36"/>
      <c r="G26" s="36"/>
      <c r="H26" s="36"/>
    </row>
    <row r="27" spans="2:8">
      <c r="B27" s="38"/>
      <c r="C27" s="38"/>
      <c r="D27" s="36"/>
      <c r="E27" s="36"/>
      <c r="F27" s="36"/>
      <c r="G27" s="36"/>
      <c r="H27" s="36"/>
    </row>
    <row r="28" spans="2:8">
      <c r="B28" s="38"/>
      <c r="C28" s="38"/>
      <c r="D28" s="36"/>
      <c r="E28" s="36"/>
      <c r="F28" s="36"/>
      <c r="G28" s="36"/>
      <c r="H28" s="36"/>
    </row>
    <row r="29" spans="2:8">
      <c r="B29" s="38"/>
      <c r="C29" s="38"/>
      <c r="D29" s="36"/>
      <c r="E29" s="36"/>
      <c r="F29" s="36"/>
      <c r="G29" s="36"/>
      <c r="H29" s="36"/>
    </row>
    <row r="30" spans="2:8">
      <c r="B30" s="38"/>
      <c r="C30" s="38"/>
      <c r="D30" s="36"/>
      <c r="E30" s="36"/>
      <c r="F30" s="36"/>
      <c r="G30" s="36"/>
      <c r="H30" s="36"/>
    </row>
    <row r="31" spans="2:8">
      <c r="B31" s="38"/>
      <c r="C31" s="38"/>
      <c r="D31" s="36"/>
      <c r="E31" s="36"/>
      <c r="F31" s="36"/>
      <c r="G31" s="36"/>
      <c r="H31" s="36"/>
    </row>
    <row r="32" spans="2:8">
      <c r="B32" s="38"/>
      <c r="C32" s="38"/>
      <c r="D32" s="36"/>
      <c r="E32" s="36"/>
      <c r="F32" s="36"/>
      <c r="G32" s="36"/>
      <c r="H32" s="36"/>
    </row>
    <row r="33" spans="2:8">
      <c r="B33" s="38"/>
      <c r="C33" s="38"/>
      <c r="D33" s="36"/>
      <c r="E33" s="36"/>
      <c r="F33" s="36"/>
      <c r="G33" s="36"/>
      <c r="H33" s="36"/>
    </row>
    <row r="34" spans="2:8">
      <c r="B34" s="38"/>
      <c r="C34" s="38"/>
      <c r="D34" s="36"/>
      <c r="E34" s="36"/>
      <c r="F34" s="36"/>
      <c r="G34" s="36"/>
      <c r="H34" s="36"/>
    </row>
    <row r="35" spans="2:8">
      <c r="B35" s="38"/>
      <c r="C35" s="38"/>
      <c r="D35" s="36"/>
      <c r="E35" s="36"/>
      <c r="F35" s="36"/>
      <c r="G35" s="36"/>
      <c r="H35" s="36"/>
    </row>
    <row r="36" spans="2:8">
      <c r="B36" s="38"/>
      <c r="C36" s="38"/>
      <c r="D36" s="36"/>
      <c r="E36" s="36"/>
      <c r="F36" s="36"/>
      <c r="G36" s="36"/>
      <c r="H36" s="36"/>
    </row>
    <row r="37" spans="2:8">
      <c r="B37" s="38"/>
      <c r="C37" s="38"/>
      <c r="D37" s="36"/>
      <c r="E37" s="36"/>
      <c r="F37" s="36"/>
      <c r="G37" s="36"/>
      <c r="H37" s="36"/>
    </row>
    <row r="38" spans="2:8">
      <c r="B38" s="38"/>
      <c r="C38" s="38"/>
      <c r="D38" s="36"/>
      <c r="E38" s="36"/>
      <c r="F38" s="36"/>
      <c r="G38" s="36"/>
      <c r="H38" s="36"/>
    </row>
    <row r="39" spans="2:8">
      <c r="B39" s="38"/>
      <c r="C39" s="38"/>
      <c r="D39" s="36"/>
      <c r="E39" s="36"/>
      <c r="F39" s="36"/>
      <c r="G39" s="36"/>
      <c r="H39" s="36"/>
    </row>
    <row r="40" spans="2:8">
      <c r="B40" s="38"/>
      <c r="C40" s="38"/>
      <c r="D40" s="36"/>
      <c r="E40" s="36"/>
      <c r="F40" s="36"/>
      <c r="G40" s="36"/>
      <c r="H40" s="36"/>
    </row>
    <row r="41" spans="2:8">
      <c r="B41" s="38"/>
      <c r="C41" s="38"/>
      <c r="D41" s="36"/>
      <c r="E41" s="36"/>
      <c r="F41" s="36"/>
      <c r="G41" s="36"/>
      <c r="H41" s="36"/>
    </row>
    <row r="42" spans="2:8">
      <c r="B42" s="38"/>
      <c r="C42" s="38"/>
      <c r="D42" s="36"/>
      <c r="E42" s="36"/>
      <c r="F42" s="36"/>
      <c r="G42" s="36"/>
      <c r="H42" s="36"/>
    </row>
    <row r="43" spans="2:8">
      <c r="B43" s="38"/>
      <c r="C43" s="38"/>
      <c r="D43" s="36"/>
      <c r="E43" s="36"/>
      <c r="F43" s="36"/>
      <c r="G43" s="36"/>
      <c r="H43" s="36"/>
    </row>
    <row r="44" spans="2:8">
      <c r="B44" s="38"/>
      <c r="C44" s="38"/>
      <c r="D44" s="36"/>
      <c r="E44" s="36"/>
      <c r="F44" s="36"/>
      <c r="G44" s="36"/>
      <c r="H44" s="36"/>
    </row>
    <row r="45" spans="2:8">
      <c r="B45" s="38"/>
      <c r="C45" s="38"/>
      <c r="D45" s="36"/>
      <c r="E45" s="36"/>
      <c r="F45" s="36"/>
      <c r="G45" s="36"/>
      <c r="H45" s="36"/>
    </row>
    <row r="46" spans="2:8">
      <c r="B46" s="38"/>
      <c r="C46" s="38"/>
      <c r="D46" s="36"/>
      <c r="E46" s="36"/>
      <c r="F46" s="36"/>
      <c r="G46" s="36"/>
      <c r="H46" s="36"/>
    </row>
    <row r="47" spans="2:8">
      <c r="B47" s="38"/>
      <c r="C47" s="38"/>
      <c r="D47" s="36"/>
      <c r="E47" s="36"/>
      <c r="F47" s="36"/>
      <c r="G47" s="36"/>
      <c r="H47" s="36"/>
    </row>
    <row r="48" spans="2:8">
      <c r="B48" s="38"/>
      <c r="C48" s="38"/>
      <c r="D48" s="36"/>
      <c r="E48" s="36"/>
      <c r="F48" s="36"/>
      <c r="G48" s="36"/>
      <c r="H48" s="36"/>
    </row>
    <row r="49" spans="2:8">
      <c r="B49" s="38"/>
      <c r="C49" s="38"/>
      <c r="D49" s="36"/>
      <c r="E49" s="36"/>
      <c r="F49" s="36"/>
      <c r="G49" s="36"/>
      <c r="H49" s="36"/>
    </row>
    <row r="50" spans="2:8">
      <c r="B50" s="38"/>
      <c r="C50" s="38"/>
      <c r="D50" s="36"/>
      <c r="E50" s="36"/>
      <c r="F50" s="36"/>
      <c r="G50" s="36"/>
      <c r="H50" s="36"/>
    </row>
    <row r="51" spans="2:8">
      <c r="B51" s="38"/>
      <c r="C51" s="38"/>
      <c r="D51" s="36"/>
      <c r="E51" s="36"/>
      <c r="F51" s="36"/>
      <c r="G51" s="36"/>
      <c r="H51" s="36"/>
    </row>
    <row r="52" spans="2:8">
      <c r="B52" s="38"/>
      <c r="C52" s="38"/>
      <c r="D52" s="36"/>
      <c r="E52" s="36"/>
      <c r="F52" s="36"/>
      <c r="G52" s="36"/>
      <c r="H52" s="36"/>
    </row>
    <row r="53" spans="2:8">
      <c r="B53" s="38"/>
      <c r="C53" s="38"/>
      <c r="D53" s="36"/>
      <c r="E53" s="36"/>
      <c r="F53" s="36"/>
      <c r="G53" s="36"/>
      <c r="H53" s="36"/>
    </row>
    <row r="54" spans="2:8">
      <c r="B54" s="38"/>
      <c r="C54" s="38"/>
      <c r="D54" s="36"/>
      <c r="E54" s="36"/>
      <c r="F54" s="36"/>
      <c r="G54" s="36"/>
      <c r="H54" s="36"/>
    </row>
    <row r="55" spans="2:8">
      <c r="B55" s="38"/>
      <c r="C55" s="38"/>
      <c r="D55" s="36"/>
      <c r="E55" s="36"/>
      <c r="F55" s="36"/>
      <c r="G55" s="36"/>
      <c r="H55" s="36"/>
    </row>
    <row r="56" spans="2:8">
      <c r="B56" s="38"/>
      <c r="C56" s="38"/>
      <c r="D56" s="36"/>
      <c r="E56" s="36"/>
      <c r="F56" s="36"/>
      <c r="G56" s="36"/>
      <c r="H56" s="36"/>
    </row>
    <row r="57" spans="2:8">
      <c r="B57" s="38"/>
      <c r="C57" s="38"/>
      <c r="D57" s="36"/>
      <c r="E57" s="36"/>
      <c r="F57" s="36"/>
      <c r="G57" s="36"/>
      <c r="H57" s="36"/>
    </row>
    <row r="58" spans="2:8">
      <c r="B58" s="38"/>
      <c r="C58" s="38"/>
      <c r="D58" s="36"/>
      <c r="E58" s="36"/>
      <c r="F58" s="36"/>
      <c r="G58" s="36"/>
      <c r="H58" s="36"/>
    </row>
    <row r="59" spans="2:8">
      <c r="B59" s="38"/>
      <c r="C59" s="38"/>
      <c r="D59" s="36"/>
      <c r="E59" s="36"/>
      <c r="F59" s="36"/>
      <c r="G59" s="36"/>
      <c r="H59" s="36"/>
    </row>
    <row r="60" spans="2:8">
      <c r="B60" s="38"/>
      <c r="C60" s="38"/>
      <c r="D60" s="36"/>
      <c r="E60" s="36"/>
      <c r="F60" s="36"/>
      <c r="G60" s="36"/>
      <c r="H60" s="36"/>
    </row>
    <row r="61" spans="2:8">
      <c r="B61" s="38"/>
      <c r="C61" s="38"/>
      <c r="D61" s="36"/>
      <c r="E61" s="36"/>
      <c r="F61" s="36"/>
      <c r="G61" s="36"/>
      <c r="H61" s="36"/>
    </row>
    <row r="62" spans="2:8">
      <c r="B62" s="38"/>
      <c r="C62" s="38"/>
      <c r="D62" s="36"/>
      <c r="E62" s="36"/>
      <c r="F62" s="36"/>
      <c r="G62" s="36"/>
      <c r="H62" s="36"/>
    </row>
    <row r="63" spans="2:8">
      <c r="B63" s="38"/>
      <c r="C63" s="38"/>
      <c r="D63" s="36"/>
      <c r="E63" s="36"/>
      <c r="F63" s="36"/>
      <c r="G63" s="36"/>
      <c r="H63" s="36"/>
    </row>
    <row r="64" spans="2:8">
      <c r="B64" s="38"/>
      <c r="C64" s="38"/>
      <c r="D64" s="36"/>
      <c r="E64" s="36"/>
      <c r="F64" s="36"/>
      <c r="G64" s="36"/>
      <c r="H64" s="36"/>
    </row>
    <row r="65" spans="2:8">
      <c r="B65" s="38"/>
      <c r="C65" s="38"/>
      <c r="D65" s="36"/>
      <c r="E65" s="36"/>
      <c r="F65" s="36"/>
      <c r="G65" s="36"/>
      <c r="H65" s="36"/>
    </row>
    <row r="66" spans="2:8">
      <c r="B66" s="38"/>
      <c r="C66" s="38"/>
      <c r="D66" s="36"/>
      <c r="E66" s="36"/>
      <c r="F66" s="36"/>
      <c r="G66" s="36"/>
      <c r="H66" s="36"/>
    </row>
    <row r="67" spans="2:8">
      <c r="B67" s="38"/>
      <c r="C67" s="38"/>
      <c r="D67" s="36"/>
      <c r="E67" s="36"/>
      <c r="F67" s="36"/>
      <c r="G67" s="36"/>
      <c r="H67" s="36"/>
    </row>
    <row r="68" spans="2:8">
      <c r="B68" s="38"/>
      <c r="C68" s="38"/>
      <c r="D68" s="36"/>
      <c r="E68" s="36"/>
      <c r="F68" s="36"/>
      <c r="G68" s="36"/>
      <c r="H68" s="36"/>
    </row>
    <row r="69" spans="2:8">
      <c r="B69" s="38"/>
      <c r="C69" s="38"/>
      <c r="D69" s="36"/>
      <c r="E69" s="36"/>
      <c r="F69" s="36"/>
      <c r="G69" s="36"/>
      <c r="H69" s="36"/>
    </row>
    <row r="70" spans="2:8">
      <c r="B70" s="38"/>
      <c r="C70" s="38"/>
      <c r="D70" s="36"/>
      <c r="E70" s="36"/>
      <c r="F70" s="36"/>
      <c r="G70" s="36"/>
      <c r="H70" s="36"/>
    </row>
    <row r="71" spans="2:8">
      <c r="B71" s="38"/>
      <c r="C71" s="38"/>
      <c r="D71" s="36"/>
      <c r="E71" s="36"/>
      <c r="F71" s="36"/>
      <c r="G71" s="36"/>
      <c r="H71" s="36"/>
    </row>
    <row r="72" spans="2:8">
      <c r="B72" s="38"/>
      <c r="C72" s="38"/>
      <c r="D72" s="36"/>
      <c r="E72" s="36"/>
      <c r="F72" s="36"/>
      <c r="G72" s="36"/>
      <c r="H72" s="36"/>
    </row>
    <row r="73" spans="2:8">
      <c r="B73" s="38"/>
      <c r="C73" s="38"/>
      <c r="D73" s="36"/>
      <c r="E73" s="36"/>
      <c r="F73" s="36"/>
      <c r="G73" s="36"/>
      <c r="H73" s="36"/>
    </row>
    <row r="74" spans="2:8">
      <c r="B74" s="38"/>
      <c r="C74" s="38"/>
      <c r="D74" s="36"/>
      <c r="E74" s="36"/>
      <c r="F74" s="36"/>
      <c r="G74" s="36"/>
      <c r="H74" s="36"/>
    </row>
    <row r="75" spans="2:8">
      <c r="B75" s="38"/>
      <c r="C75" s="38"/>
      <c r="D75" s="36"/>
      <c r="E75" s="36"/>
      <c r="F75" s="36"/>
      <c r="G75" s="36"/>
      <c r="H75" s="36"/>
    </row>
    <row r="76" spans="2:8">
      <c r="B76" s="38"/>
      <c r="C76" s="38"/>
      <c r="D76" s="36"/>
      <c r="E76" s="36"/>
      <c r="F76" s="36"/>
      <c r="G76" s="36"/>
      <c r="H76" s="36"/>
    </row>
    <row r="77" spans="2:8">
      <c r="B77" s="38"/>
      <c r="C77" s="38"/>
      <c r="D77" s="36"/>
      <c r="E77" s="36"/>
      <c r="F77" s="36"/>
      <c r="G77" s="36"/>
      <c r="H77" s="36"/>
    </row>
    <row r="78" spans="2:8">
      <c r="B78" s="38"/>
      <c r="C78" s="38"/>
      <c r="D78" s="36"/>
      <c r="E78" s="36"/>
      <c r="F78" s="36"/>
      <c r="G78" s="36"/>
      <c r="H78" s="36"/>
    </row>
    <row r="79" spans="2:8">
      <c r="B79" s="38"/>
      <c r="C79" s="38"/>
      <c r="D79" s="36"/>
      <c r="E79" s="36"/>
      <c r="F79" s="36"/>
      <c r="G79" s="36"/>
      <c r="H79" s="36"/>
    </row>
    <row r="80" spans="2:8">
      <c r="B80" s="38"/>
      <c r="C80" s="38"/>
      <c r="D80" s="36"/>
      <c r="E80" s="36"/>
      <c r="F80" s="36"/>
      <c r="G80" s="36"/>
      <c r="H80" s="36"/>
    </row>
    <row r="81" spans="2:8">
      <c r="B81" s="38"/>
      <c r="C81" s="38"/>
      <c r="D81" s="36"/>
      <c r="E81" s="36"/>
      <c r="F81" s="36"/>
      <c r="G81" s="36"/>
      <c r="H81" s="36"/>
    </row>
    <row r="82" spans="2:8">
      <c r="B82" s="38"/>
      <c r="C82" s="38"/>
      <c r="D82" s="36"/>
      <c r="E82" s="36"/>
      <c r="F82" s="36"/>
      <c r="G82" s="36"/>
      <c r="H82" s="36"/>
    </row>
    <row r="83" spans="2:8">
      <c r="B83" s="38"/>
      <c r="C83" s="38"/>
      <c r="D83" s="36"/>
      <c r="E83" s="36"/>
      <c r="F83" s="36"/>
      <c r="G83" s="36"/>
      <c r="H83" s="36"/>
    </row>
    <row r="84" spans="2:8">
      <c r="B84" s="38"/>
      <c r="C84" s="38"/>
      <c r="D84" s="36"/>
      <c r="E84" s="36"/>
      <c r="F84" s="36"/>
      <c r="G84" s="36"/>
      <c r="H84" s="36"/>
    </row>
    <row r="85" spans="2:8">
      <c r="B85" s="38"/>
      <c r="C85" s="38"/>
      <c r="D85" s="36"/>
      <c r="E85" s="36"/>
      <c r="F85" s="36"/>
      <c r="G85" s="36"/>
      <c r="H85" s="36"/>
    </row>
    <row r="86" spans="2:8">
      <c r="B86" s="38"/>
      <c r="C86" s="38"/>
      <c r="D86" s="36"/>
      <c r="E86" s="36"/>
      <c r="F86" s="36"/>
      <c r="G86" s="36"/>
      <c r="H86" s="36"/>
    </row>
    <row r="87" spans="2:8">
      <c r="B87" s="38"/>
      <c r="C87" s="38"/>
      <c r="D87" s="36"/>
      <c r="E87" s="36"/>
      <c r="F87" s="36"/>
      <c r="G87" s="36"/>
      <c r="H87" s="36"/>
    </row>
    <row r="88" spans="2:8">
      <c r="B88" s="38"/>
      <c r="C88" s="38"/>
      <c r="D88" s="36"/>
      <c r="E88" s="36"/>
      <c r="F88" s="36"/>
      <c r="G88" s="36"/>
      <c r="H88" s="36"/>
    </row>
    <row r="89" spans="2:8">
      <c r="B89" s="38"/>
      <c r="C89" s="38"/>
      <c r="D89" s="36"/>
      <c r="E89" s="36"/>
      <c r="F89" s="36"/>
      <c r="G89" s="36"/>
      <c r="H89" s="36"/>
    </row>
    <row r="90" spans="2:8">
      <c r="B90" s="38"/>
      <c r="C90" s="38"/>
      <c r="D90" s="36"/>
      <c r="E90" s="36"/>
      <c r="F90" s="36"/>
      <c r="G90" s="36"/>
      <c r="H90" s="36"/>
    </row>
    <row r="91" spans="2:8">
      <c r="B91" s="38"/>
      <c r="C91" s="38"/>
      <c r="D91" s="36"/>
      <c r="E91" s="36"/>
      <c r="F91" s="36"/>
      <c r="G91" s="36"/>
      <c r="H91" s="3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M52"/>
  <sheetViews>
    <sheetView zoomScale="70" zoomScaleNormal="70" workbookViewId="0">
      <pane ySplit="2" topLeftCell="A3" activePane="bottomLeft" state="frozen"/>
      <selection activeCell="B2" sqref="B2:C2"/>
      <selection pane="bottomLeft" activeCell="B2" sqref="B2:C2"/>
    </sheetView>
  </sheetViews>
  <sheetFormatPr defaultRowHeight="18.75"/>
  <cols>
    <col min="1" max="1" width="18.75" style="26" bestFit="1" customWidth="1"/>
    <col min="2" max="2" width="11.625" style="26" bestFit="1" customWidth="1"/>
    <col min="3" max="4" width="32.5" style="26" customWidth="1"/>
    <col min="5" max="5" width="27.25" style="26" customWidth="1"/>
    <col min="6" max="6" width="31.375" style="26" customWidth="1"/>
    <col min="7" max="7" width="14.75" style="26" bestFit="1" customWidth="1"/>
    <col min="8" max="9" width="27" style="26" customWidth="1"/>
    <col min="10" max="10" width="13" style="26" bestFit="1" customWidth="1"/>
    <col min="11" max="11" width="35" style="26" customWidth="1"/>
    <col min="12" max="12" width="12" style="26" bestFit="1" customWidth="1"/>
    <col min="13" max="13" width="8.875" style="26" bestFit="1" customWidth="1"/>
    <col min="14" max="16384" width="9" style="26"/>
  </cols>
  <sheetData>
    <row r="1" spans="1:13">
      <c r="A1" s="24" t="s">
        <v>47</v>
      </c>
      <c r="B1" s="25"/>
    </row>
    <row r="2" spans="1:13">
      <c r="A2" s="27" t="s">
        <v>48</v>
      </c>
      <c r="B2" s="28" t="s">
        <v>49</v>
      </c>
      <c r="C2" s="28" t="s">
        <v>50</v>
      </c>
      <c r="D2" s="28" t="s">
        <v>51</v>
      </c>
      <c r="E2" s="28" t="s">
        <v>52</v>
      </c>
      <c r="F2" s="28" t="s">
        <v>53</v>
      </c>
      <c r="G2" s="28" t="s">
        <v>54</v>
      </c>
      <c r="H2" s="28" t="s">
        <v>55</v>
      </c>
      <c r="I2" s="28" t="s">
        <v>56</v>
      </c>
      <c r="J2" s="28" t="s">
        <v>57</v>
      </c>
      <c r="K2" s="28" t="s">
        <v>58</v>
      </c>
      <c r="L2" s="28" t="s">
        <v>59</v>
      </c>
      <c r="M2" s="28" t="s">
        <v>60</v>
      </c>
    </row>
    <row r="3" spans="1:13" s="31" customFormat="1">
      <c r="A3" s="26" t="str">
        <f>IF( $H3&lt;&gt;"", "ゲームソフト部門", "")</f>
        <v>ゲームソフト部門</v>
      </c>
      <c r="B3" s="29"/>
      <c r="C3" s="26" t="str">
        <f>IF( $H3&lt;&gt;"", 開発情報!$F$3, "")</f>
        <v>Balloon Glide</v>
      </c>
      <c r="D3" s="26" t="str">
        <f>IF( $H3&lt;&gt;"", 開発情報!$F$2, "")</f>
        <v>バルーン　グライド</v>
      </c>
      <c r="E3" s="26" t="str">
        <f>IF( $H3&lt;&gt;"", 開発情報!$F$6, "")</f>
        <v>Balloon</v>
      </c>
      <c r="F3" s="26" t="str">
        <f>IF( $H3&lt;&gt;"", 開発情報!$F$5, "")</f>
        <v>バルーン</v>
      </c>
      <c r="G3" s="29" t="str">
        <f>IF( $H3&lt;&gt;"", 開発情報!A8, "")</f>
        <v>GR1GA</v>
      </c>
      <c r="H3" s="29" t="str">
        <f>IF( NOT(ISBLANK(開発情報!E8)), 開発情報!E8, "")</f>
        <v>曽和真英</v>
      </c>
      <c r="I3" s="26"/>
      <c r="J3" s="26"/>
      <c r="K3" s="26" t="str">
        <f>IF( $H3&lt;&gt;"", 開発情報!K8, "")</f>
        <v>ディレクター、メインPG</v>
      </c>
      <c r="L3" s="26" t="str">
        <f>IF( $H3&lt;&gt;"", IF(ISBLANK(開発情報!S8),"メンバー","リーダー"), "")</f>
        <v>リーダー</v>
      </c>
      <c r="M3" s="30"/>
    </row>
    <row r="4" spans="1:13" s="31" customFormat="1">
      <c r="A4" s="26" t="str">
        <f t="shared" ref="A4:A23" si="0">IF( $H4&lt;&gt;"", "ゲームソフト部門", "")</f>
        <v>ゲームソフト部門</v>
      </c>
      <c r="B4" s="29"/>
      <c r="C4" s="26" t="str">
        <f>IF( $H4&lt;&gt;"", 開発情報!$F$3, "")</f>
        <v>Balloon Glide</v>
      </c>
      <c r="D4" s="26" t="str">
        <f>IF( $H4&lt;&gt;"", 開発情報!$F$2, "")</f>
        <v>バルーン　グライド</v>
      </c>
      <c r="E4" s="26" t="str">
        <f>IF( $H4&lt;&gt;"", 開発情報!$F$6, "")</f>
        <v>Balloon</v>
      </c>
      <c r="F4" s="26" t="str">
        <f>IF( $H4&lt;&gt;"", 開発情報!$F$5, "")</f>
        <v>バルーン</v>
      </c>
      <c r="G4" s="29" t="str">
        <f>IF( $H4&lt;&gt;"", 開発情報!A9, "")</f>
        <v>GR1GB</v>
      </c>
      <c r="H4" s="29" t="str">
        <f>IF( NOT(ISBLANK(開発情報!E9)), 開発情報!E9, "")</f>
        <v>正木漣</v>
      </c>
      <c r="I4" s="26"/>
      <c r="J4" s="26"/>
      <c r="K4" s="26" t="str">
        <f>IF( $H4&lt;&gt;"", 開発情報!K9, "")</f>
        <v>PG</v>
      </c>
      <c r="L4" s="26" t="str">
        <f>IF( $H4&lt;&gt;"", IF(ISBLANK(開発情報!S9),"メンバー","リーダー"), "")</f>
        <v>メンバー</v>
      </c>
      <c r="M4" s="30"/>
    </row>
    <row r="5" spans="1:13" s="31" customFormat="1">
      <c r="A5" s="26" t="str">
        <f t="shared" si="0"/>
        <v>ゲームソフト部門</v>
      </c>
      <c r="B5" s="29"/>
      <c r="C5" s="26" t="str">
        <f>IF( $H5&lt;&gt;"", 開発情報!$F$3, "")</f>
        <v>Balloon Glide</v>
      </c>
      <c r="D5" s="26" t="str">
        <f>IF( $H5&lt;&gt;"", 開発情報!$F$2, "")</f>
        <v>バルーン　グライド</v>
      </c>
      <c r="E5" s="26" t="str">
        <f>IF( $H5&lt;&gt;"", 開発情報!$F$6, "")</f>
        <v>Balloon</v>
      </c>
      <c r="F5" s="26" t="str">
        <f>IF( $H5&lt;&gt;"", 開発情報!$F$5, "")</f>
        <v>バルーン</v>
      </c>
      <c r="G5" s="29" t="str">
        <f>IF( $H5&lt;&gt;"", 開発情報!A10, "")</f>
        <v>GR1GB</v>
      </c>
      <c r="H5" s="29" t="str">
        <f>IF( NOT(ISBLANK(開発情報!E10)), 開発情報!E10, "")</f>
        <v>河本勇輝</v>
      </c>
      <c r="I5" s="26"/>
      <c r="J5" s="26"/>
      <c r="K5" s="26" t="str">
        <f>IF( $H5&lt;&gt;"", 開発情報!K10, "")</f>
        <v>PG</v>
      </c>
      <c r="L5" s="26" t="str">
        <f>IF( $H5&lt;&gt;"", IF(ISBLANK(開発情報!S10),"メンバー","リーダー"), "")</f>
        <v>メンバー</v>
      </c>
      <c r="M5" s="30"/>
    </row>
    <row r="6" spans="1:13" s="31" customFormat="1">
      <c r="A6" s="26" t="str">
        <f t="shared" si="0"/>
        <v>ゲームソフト部門</v>
      </c>
      <c r="B6" s="29"/>
      <c r="C6" s="26" t="str">
        <f>IF( $H6&lt;&gt;"", 開発情報!$F$3, "")</f>
        <v>Balloon Glide</v>
      </c>
      <c r="D6" s="26" t="str">
        <f>IF( $H6&lt;&gt;"", 開発情報!$F$2, "")</f>
        <v>バルーン　グライド</v>
      </c>
      <c r="E6" s="26" t="str">
        <f>IF( $H6&lt;&gt;"", 開発情報!$F$6, "")</f>
        <v>Balloon</v>
      </c>
      <c r="F6" s="26" t="str">
        <f>IF( $H6&lt;&gt;"", 開発情報!$F$5, "")</f>
        <v>バルーン</v>
      </c>
      <c r="G6" s="29" t="str">
        <f>IF( $H6&lt;&gt;"", 開発情報!A11, "")</f>
        <v>GI1A</v>
      </c>
      <c r="H6" s="29" t="str">
        <f>IF( NOT(ISBLANK(開発情報!E11)), 開発情報!E11, "")</f>
        <v>錦織光樹</v>
      </c>
      <c r="I6" s="26"/>
      <c r="J6" s="26"/>
      <c r="K6" s="26" t="str">
        <f>IF( $H6&lt;&gt;"", 開発情報!K11, "")</f>
        <v>アートD</v>
      </c>
      <c r="L6" s="26" t="str">
        <f>IF( $H6&lt;&gt;"", IF(ISBLANK(開発情報!S11),"メンバー","リーダー"), "")</f>
        <v>メンバー</v>
      </c>
      <c r="M6" s="30"/>
    </row>
    <row r="7" spans="1:13" s="31" customFormat="1">
      <c r="A7" s="26" t="str">
        <f t="shared" si="0"/>
        <v/>
      </c>
      <c r="B7" s="29"/>
      <c r="C7" s="26" t="str">
        <f>IF( $H7&lt;&gt;"", 開発情報!$F$3, "")</f>
        <v/>
      </c>
      <c r="D7" s="26" t="str">
        <f>IF( $H7&lt;&gt;"", 開発情報!$F$2, "")</f>
        <v/>
      </c>
      <c r="E7" s="26" t="str">
        <f>IF( $H7&lt;&gt;"", 開発情報!$F$6, "")</f>
        <v/>
      </c>
      <c r="F7" s="26" t="str">
        <f>IF( $H7&lt;&gt;"", 開発情報!$F$5, "")</f>
        <v/>
      </c>
      <c r="G7" s="29" t="str">
        <f>IF( $H7&lt;&gt;"", 開発情報!A12, "")</f>
        <v/>
      </c>
      <c r="H7" s="29" t="str">
        <f>IF( NOT(ISBLANK(開発情報!E12)), 開発情報!E12, "")</f>
        <v/>
      </c>
      <c r="I7" s="26"/>
      <c r="J7" s="26"/>
      <c r="K7" s="26" t="str">
        <f>IF( $H7&lt;&gt;"", 開発情報!K12, "")</f>
        <v/>
      </c>
      <c r="L7" s="26" t="str">
        <f>IF( $H7&lt;&gt;"", IF(ISBLANK(開発情報!S12),"メンバー","リーダー"), "")</f>
        <v/>
      </c>
      <c r="M7" s="30"/>
    </row>
    <row r="8" spans="1:13" s="31" customFormat="1">
      <c r="A8" s="26" t="str">
        <f t="shared" si="0"/>
        <v/>
      </c>
      <c r="B8" s="29"/>
      <c r="C8" s="26" t="str">
        <f>IF( $H8&lt;&gt;"", 開発情報!$F$3, "")</f>
        <v/>
      </c>
      <c r="D8" s="26" t="str">
        <f>IF( $H8&lt;&gt;"", 開発情報!$F$2, "")</f>
        <v/>
      </c>
      <c r="E8" s="26" t="str">
        <f>IF( $H8&lt;&gt;"", 開発情報!$F$6, "")</f>
        <v/>
      </c>
      <c r="F8" s="26" t="str">
        <f>IF( $H8&lt;&gt;"", 開発情報!$F$5, "")</f>
        <v/>
      </c>
      <c r="G8" s="29" t="str">
        <f>IF( $H8&lt;&gt;"", 開発情報!A13, "")</f>
        <v/>
      </c>
      <c r="H8" s="29" t="str">
        <f>IF( NOT(ISBLANK(開発情報!E13)), 開発情報!E13, "")</f>
        <v/>
      </c>
      <c r="I8" s="26"/>
      <c r="J8" s="26"/>
      <c r="K8" s="26" t="str">
        <f>IF( $H8&lt;&gt;"", 開発情報!K13, "")</f>
        <v/>
      </c>
      <c r="L8" s="26" t="str">
        <f>IF( $H8&lt;&gt;"", IF(ISBLANK(開発情報!S13),"メンバー","リーダー"), "")</f>
        <v/>
      </c>
      <c r="M8" s="30"/>
    </row>
    <row r="9" spans="1:13" s="31" customFormat="1">
      <c r="A9" s="26" t="str">
        <f t="shared" si="0"/>
        <v/>
      </c>
      <c r="B9" s="29"/>
      <c r="C9" s="26" t="str">
        <f>IF( $H9&lt;&gt;"", 開発情報!$F$3, "")</f>
        <v/>
      </c>
      <c r="D9" s="26" t="str">
        <f>IF( $H9&lt;&gt;"", 開発情報!$F$2, "")</f>
        <v/>
      </c>
      <c r="E9" s="26" t="str">
        <f>IF( $H9&lt;&gt;"", 開発情報!$F$6, "")</f>
        <v/>
      </c>
      <c r="F9" s="26" t="str">
        <f>IF( $H9&lt;&gt;"", 開発情報!$F$5, "")</f>
        <v/>
      </c>
      <c r="G9" s="29" t="str">
        <f>IF( $H9&lt;&gt;"", 開発情報!A14, "")</f>
        <v/>
      </c>
      <c r="H9" s="29" t="str">
        <f>IF( NOT(ISBLANK(開発情報!E14)), 開発情報!E14, "")</f>
        <v/>
      </c>
      <c r="I9" s="26"/>
      <c r="J9" s="26"/>
      <c r="K9" s="26" t="str">
        <f>IF( $H9&lt;&gt;"", 開発情報!K14, "")</f>
        <v/>
      </c>
      <c r="L9" s="26" t="str">
        <f>IF( $H9&lt;&gt;"", IF(ISBLANK(開発情報!S14),"メンバー","リーダー"), "")</f>
        <v/>
      </c>
      <c r="M9" s="30"/>
    </row>
    <row r="10" spans="1:13" s="31" customFormat="1">
      <c r="A10" s="26" t="str">
        <f t="shared" si="0"/>
        <v/>
      </c>
      <c r="B10" s="29"/>
      <c r="C10" s="26" t="str">
        <f>IF( $H10&lt;&gt;"", 開発情報!$F$3, "")</f>
        <v/>
      </c>
      <c r="D10" s="26" t="str">
        <f>IF( $H10&lt;&gt;"", 開発情報!$F$2, "")</f>
        <v/>
      </c>
      <c r="E10" s="26" t="str">
        <f>IF( $H10&lt;&gt;"", 開発情報!$F$6, "")</f>
        <v/>
      </c>
      <c r="F10" s="26" t="str">
        <f>IF( $H10&lt;&gt;"", 開発情報!$F$5, "")</f>
        <v/>
      </c>
      <c r="G10" s="29" t="str">
        <f>IF( $H10&lt;&gt;"", 開発情報!A15, "")</f>
        <v/>
      </c>
      <c r="H10" s="29" t="str">
        <f>IF( NOT(ISBLANK(開発情報!E15)), 開発情報!E15, "")</f>
        <v/>
      </c>
      <c r="I10" s="26"/>
      <c r="J10" s="26"/>
      <c r="K10" s="26" t="str">
        <f>IF( $H10&lt;&gt;"", 開発情報!K15, "")</f>
        <v/>
      </c>
      <c r="L10" s="26" t="str">
        <f>IF( $H10&lt;&gt;"", IF(ISBLANK(開発情報!S15),"メンバー","リーダー"), "")</f>
        <v/>
      </c>
      <c r="M10" s="30"/>
    </row>
    <row r="11" spans="1:13" s="31" customFormat="1">
      <c r="A11" s="26" t="str">
        <f t="shared" si="0"/>
        <v/>
      </c>
      <c r="B11" s="29"/>
      <c r="C11" s="26" t="str">
        <f>IF( $H11&lt;&gt;"", 開発情報!$F$3, "")</f>
        <v/>
      </c>
      <c r="D11" s="26" t="str">
        <f>IF( $H11&lt;&gt;"", 開発情報!$F$2, "")</f>
        <v/>
      </c>
      <c r="E11" s="26" t="str">
        <f>IF( $H11&lt;&gt;"", 開発情報!$F$6, "")</f>
        <v/>
      </c>
      <c r="F11" s="26" t="str">
        <f>IF( $H11&lt;&gt;"", 開発情報!$F$5, "")</f>
        <v/>
      </c>
      <c r="G11" s="29" t="str">
        <f>IF( $H11&lt;&gt;"", 開発情報!A16, "")</f>
        <v/>
      </c>
      <c r="H11" s="29" t="str">
        <f>IF( NOT(ISBLANK(開発情報!E16)), 開発情報!E16, "")</f>
        <v/>
      </c>
      <c r="I11" s="26"/>
      <c r="J11" s="26"/>
      <c r="K11" s="26" t="str">
        <f>IF( $H11&lt;&gt;"", 開発情報!K16, "")</f>
        <v/>
      </c>
      <c r="L11" s="26" t="str">
        <f>IF( $H11&lt;&gt;"", IF(ISBLANK(開発情報!S16),"メンバー","リーダー"), "")</f>
        <v/>
      </c>
      <c r="M11" s="30"/>
    </row>
    <row r="12" spans="1:13" s="31" customFormat="1">
      <c r="A12" s="26" t="str">
        <f t="shared" si="0"/>
        <v/>
      </c>
      <c r="B12" s="29"/>
      <c r="C12" s="26" t="str">
        <f>IF( $H12&lt;&gt;"", 開発情報!$F$3, "")</f>
        <v/>
      </c>
      <c r="D12" s="26" t="str">
        <f>IF( $H12&lt;&gt;"", 開発情報!$F$2, "")</f>
        <v/>
      </c>
      <c r="E12" s="26" t="str">
        <f>IF( $H12&lt;&gt;"", 開発情報!$F$6, "")</f>
        <v/>
      </c>
      <c r="F12" s="26" t="str">
        <f>IF( $H12&lt;&gt;"", 開発情報!$F$5, "")</f>
        <v/>
      </c>
      <c r="G12" s="29" t="str">
        <f>IF( $H12&lt;&gt;"", 開発情報!A17, "")</f>
        <v/>
      </c>
      <c r="H12" s="29" t="str">
        <f>IF( NOT(ISBLANK(開発情報!E17)), 開発情報!E17, "")</f>
        <v/>
      </c>
      <c r="I12" s="26"/>
      <c r="J12" s="26"/>
      <c r="K12" s="26" t="str">
        <f>IF( $H12&lt;&gt;"", 開発情報!K17, "")</f>
        <v/>
      </c>
      <c r="L12" s="26" t="str">
        <f>IF( $H12&lt;&gt;"", IF(ISBLANK(開発情報!S17),"メンバー","リーダー"), "")</f>
        <v/>
      </c>
      <c r="M12" s="30"/>
    </row>
    <row r="13" spans="1:13" s="31" customFormat="1">
      <c r="A13" s="26" t="str">
        <f t="shared" si="0"/>
        <v/>
      </c>
      <c r="B13" s="29"/>
      <c r="C13" s="26" t="str">
        <f>IF( $H13&lt;&gt;"", 開発情報!$F$3, "")</f>
        <v/>
      </c>
      <c r="D13" s="26" t="str">
        <f>IF( $H13&lt;&gt;"", 開発情報!$F$2, "")</f>
        <v/>
      </c>
      <c r="E13" s="26" t="str">
        <f>IF( $H13&lt;&gt;"", 開発情報!$F$6, "")</f>
        <v/>
      </c>
      <c r="F13" s="26" t="str">
        <f>IF( $H13&lt;&gt;"", 開発情報!$F$5, "")</f>
        <v/>
      </c>
      <c r="G13" s="29" t="str">
        <f>IF( $H13&lt;&gt;"", 開発情報!A18, "")</f>
        <v/>
      </c>
      <c r="H13" s="29" t="str">
        <f>IF( NOT(ISBLANK(開発情報!E18)), 開発情報!E18, "")</f>
        <v/>
      </c>
      <c r="I13" s="26"/>
      <c r="J13" s="26"/>
      <c r="K13" s="26" t="str">
        <f>IF( $H13&lt;&gt;"", 開発情報!K18, "")</f>
        <v/>
      </c>
      <c r="L13" s="26" t="str">
        <f>IF( $H13&lt;&gt;"", IF(ISBLANK(開発情報!S18),"メンバー","リーダー"), "")</f>
        <v/>
      </c>
      <c r="M13" s="30"/>
    </row>
    <row r="14" spans="1:13" s="31" customFormat="1">
      <c r="A14" s="26" t="str">
        <f t="shared" si="0"/>
        <v/>
      </c>
      <c r="B14" s="29"/>
      <c r="C14" s="26" t="str">
        <f>IF( $H14&lt;&gt;"", 開発情報!$F$3, "")</f>
        <v/>
      </c>
      <c r="D14" s="26" t="str">
        <f>IF( $H14&lt;&gt;"", 開発情報!$F$2, "")</f>
        <v/>
      </c>
      <c r="E14" s="26" t="str">
        <f>IF( $H14&lt;&gt;"", 開発情報!$F$6, "")</f>
        <v/>
      </c>
      <c r="F14" s="26" t="str">
        <f>IF( $H14&lt;&gt;"", 開発情報!$F$5, "")</f>
        <v/>
      </c>
      <c r="G14" s="29" t="str">
        <f>IF( $H14&lt;&gt;"", 開発情報!A19, "")</f>
        <v/>
      </c>
      <c r="H14" s="29" t="str">
        <f>IF( NOT(ISBLANK(開発情報!E19)), 開発情報!E19, "")</f>
        <v/>
      </c>
      <c r="I14" s="26"/>
      <c r="J14" s="26"/>
      <c r="K14" s="26" t="str">
        <f>IF( $H14&lt;&gt;"", 開発情報!K19, "")</f>
        <v/>
      </c>
      <c r="L14" s="26" t="str">
        <f>IF( $H14&lt;&gt;"", IF(ISBLANK(開発情報!S19),"メンバー","リーダー"), "")</f>
        <v/>
      </c>
      <c r="M14" s="30"/>
    </row>
    <row r="15" spans="1:13" s="31" customFormat="1">
      <c r="A15" s="26" t="str">
        <f t="shared" si="0"/>
        <v/>
      </c>
      <c r="B15" s="29"/>
      <c r="C15" s="26" t="str">
        <f>IF( $H15&lt;&gt;"", 開発情報!$F$3, "")</f>
        <v/>
      </c>
      <c r="D15" s="26" t="str">
        <f>IF( $H15&lt;&gt;"", 開発情報!$F$2, "")</f>
        <v/>
      </c>
      <c r="E15" s="26" t="str">
        <f>IF( $H15&lt;&gt;"", 開発情報!$F$6, "")</f>
        <v/>
      </c>
      <c r="F15" s="26" t="str">
        <f>IF( $H15&lt;&gt;"", 開発情報!$F$5, "")</f>
        <v/>
      </c>
      <c r="G15" s="29" t="str">
        <f>IF( $H15&lt;&gt;"", 開発情報!A20, "")</f>
        <v/>
      </c>
      <c r="H15" s="29" t="str">
        <f>IF( NOT(ISBLANK(開発情報!E20)), 開発情報!E20, "")</f>
        <v/>
      </c>
      <c r="I15" s="26"/>
      <c r="J15" s="26"/>
      <c r="K15" s="26" t="str">
        <f>IF( $H15&lt;&gt;"", 開発情報!K20, "")</f>
        <v/>
      </c>
      <c r="L15" s="26" t="str">
        <f>IF( $H15&lt;&gt;"", IF(ISBLANK(開発情報!S20),"メンバー","リーダー"), "")</f>
        <v/>
      </c>
      <c r="M15" s="30"/>
    </row>
    <row r="16" spans="1:13" s="31" customFormat="1">
      <c r="A16" s="26" t="str">
        <f t="shared" si="0"/>
        <v/>
      </c>
      <c r="B16" s="29"/>
      <c r="C16" s="26" t="str">
        <f>IF( $H16&lt;&gt;"", 開発情報!$F$3, "")</f>
        <v/>
      </c>
      <c r="D16" s="26" t="str">
        <f>IF( $H16&lt;&gt;"", 開発情報!$F$2, "")</f>
        <v/>
      </c>
      <c r="E16" s="26" t="str">
        <f>IF( $H16&lt;&gt;"", 開発情報!$F$6, "")</f>
        <v/>
      </c>
      <c r="F16" s="26" t="str">
        <f>IF( $H16&lt;&gt;"", 開発情報!$F$5, "")</f>
        <v/>
      </c>
      <c r="G16" s="29" t="str">
        <f>IF( $H16&lt;&gt;"", 開発情報!A21, "")</f>
        <v/>
      </c>
      <c r="H16" s="29" t="str">
        <f>IF( NOT(ISBLANK(開発情報!E21)), 開発情報!E21, "")</f>
        <v/>
      </c>
      <c r="I16" s="26"/>
      <c r="J16" s="26"/>
      <c r="K16" s="26" t="str">
        <f>IF( $H16&lt;&gt;"", 開発情報!K21, "")</f>
        <v/>
      </c>
      <c r="L16" s="26" t="str">
        <f>IF( $H16&lt;&gt;"", IF(ISBLANK(開発情報!S21),"メンバー","リーダー"), "")</f>
        <v/>
      </c>
      <c r="M16" s="30"/>
    </row>
    <row r="17" spans="1:13" s="31" customFormat="1">
      <c r="A17" s="26" t="str">
        <f t="shared" si="0"/>
        <v/>
      </c>
      <c r="B17" s="29"/>
      <c r="C17" s="26" t="str">
        <f>IF( $H17&lt;&gt;"", 開発情報!$F$3, "")</f>
        <v/>
      </c>
      <c r="D17" s="26" t="str">
        <f>IF( $H17&lt;&gt;"", 開発情報!$F$2, "")</f>
        <v/>
      </c>
      <c r="E17" s="26" t="str">
        <f>IF( $H17&lt;&gt;"", 開発情報!$F$6, "")</f>
        <v/>
      </c>
      <c r="F17" s="26" t="str">
        <f>IF( $H17&lt;&gt;"", 開発情報!$F$5, "")</f>
        <v/>
      </c>
      <c r="G17" s="29" t="str">
        <f>IF( $H17&lt;&gt;"", 開発情報!A22, "")</f>
        <v/>
      </c>
      <c r="H17" s="29" t="str">
        <f>IF( NOT(ISBLANK(開発情報!E22)), 開発情報!E22, "")</f>
        <v/>
      </c>
      <c r="I17" s="26"/>
      <c r="J17" s="26"/>
      <c r="K17" s="26" t="str">
        <f>IF( $H17&lt;&gt;"", 開発情報!K22, "")</f>
        <v/>
      </c>
      <c r="L17" s="26" t="str">
        <f>IF( $H17&lt;&gt;"", IF(ISBLANK(開発情報!S22),"メンバー","リーダー"), "")</f>
        <v/>
      </c>
      <c r="M17" s="30"/>
    </row>
    <row r="18" spans="1:13" s="31" customFormat="1">
      <c r="A18" s="26" t="str">
        <f t="shared" si="0"/>
        <v/>
      </c>
      <c r="B18" s="29"/>
      <c r="C18" s="26" t="str">
        <f>IF( $H18&lt;&gt;"", 開発情報!$F$3, "")</f>
        <v/>
      </c>
      <c r="D18" s="26" t="str">
        <f>IF( $H18&lt;&gt;"", 開発情報!$F$2, "")</f>
        <v/>
      </c>
      <c r="E18" s="26" t="str">
        <f>IF( $H18&lt;&gt;"", 開発情報!$F$6, "")</f>
        <v/>
      </c>
      <c r="F18" s="26" t="str">
        <f>IF( $H18&lt;&gt;"", 開発情報!$F$5, "")</f>
        <v/>
      </c>
      <c r="G18" s="29" t="str">
        <f>IF( $H18&lt;&gt;"", 開発情報!A23, "")</f>
        <v/>
      </c>
      <c r="H18" s="29" t="str">
        <f>IF( NOT(ISBLANK(開発情報!E23)), 開発情報!E23, "")</f>
        <v/>
      </c>
      <c r="I18" s="26"/>
      <c r="J18" s="26"/>
      <c r="K18" s="26" t="str">
        <f>IF( $H18&lt;&gt;"", 開発情報!K23, "")</f>
        <v/>
      </c>
      <c r="L18" s="26" t="str">
        <f>IF( $H18&lt;&gt;"", IF(ISBLANK(開発情報!S23),"メンバー","リーダー"), "")</f>
        <v/>
      </c>
      <c r="M18" s="30"/>
    </row>
    <row r="19" spans="1:13" s="31" customFormat="1">
      <c r="A19" s="26" t="str">
        <f t="shared" si="0"/>
        <v/>
      </c>
      <c r="B19" s="29"/>
      <c r="C19" s="26" t="str">
        <f>IF( $H19&lt;&gt;"", 開発情報!$F$3, "")</f>
        <v/>
      </c>
      <c r="D19" s="26" t="str">
        <f>IF( $H19&lt;&gt;"", 開発情報!$F$2, "")</f>
        <v/>
      </c>
      <c r="E19" s="26" t="str">
        <f>IF( $H19&lt;&gt;"", 開発情報!$F$6, "")</f>
        <v/>
      </c>
      <c r="F19" s="26" t="str">
        <f>IF( $H19&lt;&gt;"", 開発情報!$F$5, "")</f>
        <v/>
      </c>
      <c r="G19" s="29" t="str">
        <f>IF( $H19&lt;&gt;"", 開発情報!A24, "")</f>
        <v/>
      </c>
      <c r="H19" s="29" t="str">
        <f>IF( NOT(ISBLANK(開発情報!E24)), 開発情報!E24, "")</f>
        <v/>
      </c>
      <c r="I19" s="26"/>
      <c r="J19" s="26"/>
      <c r="K19" s="26" t="str">
        <f>IF( $H19&lt;&gt;"", 開発情報!K24, "")</f>
        <v/>
      </c>
      <c r="L19" s="26" t="str">
        <f>IF( $H19&lt;&gt;"", IF(ISBLANK(開発情報!S24),"メンバー","リーダー"), "")</f>
        <v/>
      </c>
      <c r="M19" s="30"/>
    </row>
    <row r="20" spans="1:13" s="31" customFormat="1">
      <c r="A20" s="26" t="str">
        <f t="shared" si="0"/>
        <v/>
      </c>
      <c r="B20" s="29"/>
      <c r="C20" s="26" t="str">
        <f>IF( $H20&lt;&gt;"", 開発情報!$F$3, "")</f>
        <v/>
      </c>
      <c r="D20" s="26" t="str">
        <f>IF( $H20&lt;&gt;"", 開発情報!$F$2, "")</f>
        <v/>
      </c>
      <c r="E20" s="26" t="str">
        <f>IF( $H20&lt;&gt;"", 開発情報!$F$6, "")</f>
        <v/>
      </c>
      <c r="F20" s="26" t="str">
        <f>IF( $H20&lt;&gt;"", 開発情報!$F$5, "")</f>
        <v/>
      </c>
      <c r="G20" s="29" t="str">
        <f>IF( $H20&lt;&gt;"", 開発情報!A25, "")</f>
        <v/>
      </c>
      <c r="H20" s="29" t="str">
        <f>IF( NOT(ISBLANK(開発情報!E25)), 開発情報!E25, "")</f>
        <v/>
      </c>
      <c r="I20" s="26"/>
      <c r="J20" s="26"/>
      <c r="K20" s="26" t="str">
        <f>IF( $H20&lt;&gt;"", 開発情報!K25, "")</f>
        <v/>
      </c>
      <c r="L20" s="26" t="str">
        <f>IF( $H20&lt;&gt;"", IF(ISBLANK(開発情報!S25),"メンバー","リーダー"), "")</f>
        <v/>
      </c>
      <c r="M20" s="30"/>
    </row>
    <row r="21" spans="1:13" s="31" customFormat="1">
      <c r="A21" s="26" t="str">
        <f t="shared" si="0"/>
        <v/>
      </c>
      <c r="B21" s="29"/>
      <c r="C21" s="26" t="str">
        <f>IF( $H21&lt;&gt;"", 開発情報!$F$3, "")</f>
        <v/>
      </c>
      <c r="D21" s="26" t="str">
        <f>IF( $H21&lt;&gt;"", 開発情報!$F$2, "")</f>
        <v/>
      </c>
      <c r="E21" s="26" t="str">
        <f>IF( $H21&lt;&gt;"", 開発情報!$F$6, "")</f>
        <v/>
      </c>
      <c r="F21" s="26" t="str">
        <f>IF( $H21&lt;&gt;"", 開発情報!$F$5, "")</f>
        <v/>
      </c>
      <c r="G21" s="29" t="str">
        <f>IF( $H21&lt;&gt;"", 開発情報!A26, "")</f>
        <v/>
      </c>
      <c r="H21" s="29" t="str">
        <f>IF( NOT(ISBLANK(開発情報!E26)), 開発情報!E26, "")</f>
        <v/>
      </c>
      <c r="I21" s="26"/>
      <c r="J21" s="26"/>
      <c r="K21" s="26" t="str">
        <f>IF( $H21&lt;&gt;"", 開発情報!K26, "")</f>
        <v/>
      </c>
      <c r="L21" s="26" t="str">
        <f>IF( $H21&lt;&gt;"", IF(ISBLANK(開発情報!S26),"メンバー","リーダー"), "")</f>
        <v/>
      </c>
      <c r="M21" s="30"/>
    </row>
    <row r="22" spans="1:13" s="31" customFormat="1">
      <c r="A22" s="26" t="str">
        <f t="shared" si="0"/>
        <v/>
      </c>
      <c r="B22" s="29"/>
      <c r="C22" s="26" t="str">
        <f>IF( $H22&lt;&gt;"", 開発情報!$F$3, "")</f>
        <v/>
      </c>
      <c r="D22" s="26" t="str">
        <f>IF( $H22&lt;&gt;"", 開発情報!$F$2, "")</f>
        <v/>
      </c>
      <c r="E22" s="26" t="str">
        <f>IF( $H22&lt;&gt;"", 開発情報!$F$6, "")</f>
        <v/>
      </c>
      <c r="F22" s="26" t="str">
        <f>IF( $H22&lt;&gt;"", 開発情報!$F$5, "")</f>
        <v/>
      </c>
      <c r="G22" s="29" t="str">
        <f>IF( $H22&lt;&gt;"", 開発情報!A27, "")</f>
        <v/>
      </c>
      <c r="H22" s="29" t="str">
        <f>IF( NOT(ISBLANK(開発情報!E27)), 開発情報!E27, "")</f>
        <v/>
      </c>
      <c r="I22" s="26"/>
      <c r="J22" s="26"/>
      <c r="K22" s="26" t="str">
        <f>IF( $H22&lt;&gt;"", 開発情報!K27, "")</f>
        <v/>
      </c>
      <c r="L22" s="26" t="str">
        <f>IF( $H22&lt;&gt;"", IF(ISBLANK(開発情報!S27),"メンバー","リーダー"), "")</f>
        <v/>
      </c>
      <c r="M22" s="30"/>
    </row>
    <row r="23" spans="1:13" s="31" customFormat="1">
      <c r="A23" s="26" t="str">
        <f t="shared" si="0"/>
        <v/>
      </c>
      <c r="B23" s="29"/>
      <c r="C23" s="26" t="str">
        <f>IF( $H23&lt;&gt;"", 開発情報!$F$3, "")</f>
        <v/>
      </c>
      <c r="D23" s="26" t="str">
        <f>IF( $H23&lt;&gt;"", 開発情報!$F$2, "")</f>
        <v/>
      </c>
      <c r="E23" s="26" t="str">
        <f>IF( $H23&lt;&gt;"", 開発情報!$F$6, "")</f>
        <v/>
      </c>
      <c r="F23" s="26" t="str">
        <f>IF( $H23&lt;&gt;"", 開発情報!$F$5, "")</f>
        <v/>
      </c>
      <c r="G23" s="29" t="str">
        <f>IF( $H23&lt;&gt;"", 開発情報!A28, "")</f>
        <v/>
      </c>
      <c r="H23" s="29" t="str">
        <f>IF( NOT(ISBLANK(開発情報!E28)), 開発情報!E28, "")</f>
        <v/>
      </c>
      <c r="I23" s="26"/>
      <c r="J23" s="26"/>
      <c r="K23" s="26" t="str">
        <f>IF( $H23&lt;&gt;"", 開発情報!K28, "")</f>
        <v/>
      </c>
      <c r="L23" s="26" t="str">
        <f>IF( $H23&lt;&gt;"", IF(ISBLANK(開発情報!S28),"メンバー","リーダー"), "")</f>
        <v/>
      </c>
      <c r="M23" s="30"/>
    </row>
    <row r="24" spans="1:13" s="31" customFormat="1">
      <c r="A24" s="26"/>
      <c r="B24" s="29"/>
      <c r="C24" s="26"/>
      <c r="D24" s="26"/>
      <c r="E24" s="26"/>
      <c r="F24" s="26"/>
      <c r="G24" s="29"/>
      <c r="H24" s="29"/>
      <c r="I24" s="26"/>
      <c r="J24" s="26"/>
      <c r="K24" s="26"/>
      <c r="L24" s="26"/>
      <c r="M24" s="30"/>
    </row>
    <row r="25" spans="1:13" s="31" customFormat="1">
      <c r="A25" s="26"/>
      <c r="B25" s="29"/>
      <c r="C25" s="26"/>
      <c r="D25" s="26"/>
      <c r="E25" s="26"/>
      <c r="F25" s="26"/>
      <c r="G25" s="29"/>
      <c r="H25" s="29"/>
      <c r="I25" s="26"/>
      <c r="J25" s="26"/>
      <c r="K25" s="26"/>
      <c r="L25" s="26"/>
      <c r="M25" s="30"/>
    </row>
    <row r="26" spans="1:13" s="31" customFormat="1">
      <c r="A26" s="26"/>
      <c r="B26" s="29"/>
      <c r="C26" s="26"/>
      <c r="D26" s="26"/>
      <c r="E26" s="26"/>
      <c r="F26" s="26"/>
      <c r="G26" s="29"/>
      <c r="H26" s="29"/>
      <c r="I26" s="26"/>
      <c r="J26" s="26"/>
      <c r="K26" s="26"/>
      <c r="L26" s="26"/>
      <c r="M26" s="30"/>
    </row>
    <row r="27" spans="1:13" s="31" customFormat="1">
      <c r="A27" s="26"/>
      <c r="B27" s="29"/>
      <c r="C27" s="26"/>
      <c r="D27" s="26"/>
      <c r="E27" s="26"/>
      <c r="F27" s="26"/>
      <c r="G27" s="29"/>
      <c r="H27" s="29"/>
      <c r="I27" s="26"/>
      <c r="J27" s="26"/>
      <c r="K27" s="26"/>
      <c r="L27" s="26"/>
      <c r="M27" s="30"/>
    </row>
    <row r="28" spans="1:13" s="31" customFormat="1">
      <c r="A28" s="26"/>
      <c r="B28" s="29"/>
      <c r="C28" s="26"/>
      <c r="D28" s="26"/>
      <c r="E28" s="26"/>
      <c r="F28" s="26"/>
      <c r="G28" s="29"/>
      <c r="H28" s="29"/>
      <c r="I28" s="26"/>
      <c r="J28" s="26"/>
      <c r="K28" s="26"/>
      <c r="L28" s="26"/>
      <c r="M28" s="30"/>
    </row>
    <row r="29" spans="1:13" s="31" customFormat="1">
      <c r="A29" s="26"/>
      <c r="B29" s="29"/>
      <c r="C29" s="26"/>
      <c r="D29" s="26"/>
      <c r="E29" s="26"/>
      <c r="F29" s="26"/>
      <c r="G29" s="29"/>
      <c r="H29" s="29"/>
      <c r="I29" s="26"/>
      <c r="J29" s="26"/>
      <c r="K29" s="26"/>
      <c r="L29" s="26"/>
      <c r="M29" s="30"/>
    </row>
    <row r="30" spans="1:13" s="31" customFormat="1">
      <c r="A30" s="26"/>
      <c r="B30" s="29"/>
      <c r="C30" s="26"/>
      <c r="D30" s="26"/>
      <c r="E30" s="26"/>
      <c r="F30" s="26"/>
      <c r="G30" s="29"/>
      <c r="H30" s="29"/>
      <c r="I30" s="26"/>
      <c r="J30" s="26"/>
      <c r="K30" s="26"/>
      <c r="L30" s="26"/>
      <c r="M30" s="30"/>
    </row>
    <row r="31" spans="1:13" s="31" customFormat="1">
      <c r="A31" s="26"/>
      <c r="B31" s="29"/>
      <c r="C31" s="26"/>
      <c r="D31" s="26"/>
      <c r="E31" s="26"/>
      <c r="F31" s="26"/>
      <c r="G31" s="29"/>
      <c r="H31" s="29"/>
      <c r="I31" s="26"/>
      <c r="J31" s="26"/>
      <c r="K31" s="26"/>
      <c r="L31" s="26"/>
      <c r="M31" s="30"/>
    </row>
    <row r="32" spans="1:13" s="31" customFormat="1">
      <c r="A32" s="26"/>
      <c r="B32" s="29"/>
      <c r="C32" s="26"/>
      <c r="D32" s="26"/>
      <c r="E32" s="26"/>
      <c r="F32" s="26"/>
      <c r="G32" s="29"/>
      <c r="H32" s="29"/>
      <c r="I32" s="26"/>
      <c r="J32" s="26"/>
      <c r="K32" s="26"/>
      <c r="L32" s="26"/>
      <c r="M32" s="30"/>
    </row>
    <row r="33" spans="1:13" s="31" customFormat="1">
      <c r="A33" s="26"/>
      <c r="B33" s="29"/>
      <c r="C33" s="26"/>
      <c r="D33" s="26"/>
      <c r="E33" s="26"/>
      <c r="F33" s="26"/>
      <c r="G33" s="29"/>
      <c r="H33" s="29"/>
      <c r="I33" s="26"/>
      <c r="J33" s="26"/>
      <c r="K33" s="26"/>
      <c r="L33" s="26"/>
      <c r="M33" s="30"/>
    </row>
    <row r="34" spans="1:13" s="31" customFormat="1">
      <c r="A34" s="26"/>
      <c r="B34" s="29"/>
      <c r="C34" s="26"/>
      <c r="D34" s="26"/>
      <c r="E34" s="26"/>
      <c r="F34" s="26"/>
      <c r="G34" s="29"/>
      <c r="H34" s="29"/>
      <c r="I34" s="26"/>
      <c r="J34" s="26"/>
      <c r="K34" s="26"/>
      <c r="L34" s="26"/>
      <c r="M34" s="30"/>
    </row>
    <row r="35" spans="1:13" s="31" customFormat="1">
      <c r="A35" s="26"/>
      <c r="B35" s="29"/>
      <c r="C35" s="26"/>
      <c r="D35" s="26"/>
      <c r="E35" s="26"/>
      <c r="F35" s="26"/>
      <c r="G35" s="29"/>
      <c r="H35" s="29"/>
      <c r="I35" s="26"/>
      <c r="J35" s="26"/>
      <c r="K35" s="26"/>
      <c r="L35" s="26"/>
      <c r="M35" s="30"/>
    </row>
    <row r="36" spans="1:13" s="31" customFormat="1">
      <c r="A36" s="26"/>
      <c r="B36" s="29"/>
      <c r="C36" s="26"/>
      <c r="D36" s="26"/>
      <c r="E36" s="26"/>
      <c r="F36" s="26"/>
      <c r="G36" s="29"/>
      <c r="H36" s="29"/>
      <c r="I36" s="26"/>
      <c r="J36" s="26"/>
      <c r="K36" s="26"/>
      <c r="L36" s="26"/>
      <c r="M36" s="30"/>
    </row>
    <row r="37" spans="1:13" s="31" customFormat="1">
      <c r="A37" s="26"/>
      <c r="B37" s="29"/>
      <c r="C37" s="26"/>
      <c r="D37" s="26"/>
      <c r="E37" s="26"/>
      <c r="F37" s="26"/>
      <c r="G37" s="29"/>
      <c r="H37" s="29"/>
      <c r="I37" s="26"/>
      <c r="J37" s="26"/>
      <c r="K37" s="26"/>
      <c r="L37" s="26"/>
      <c r="M37" s="30"/>
    </row>
    <row r="38" spans="1:13" s="31" customFormat="1">
      <c r="A38" s="26"/>
      <c r="B38" s="29"/>
      <c r="C38" s="26"/>
      <c r="D38" s="26"/>
      <c r="E38" s="26"/>
      <c r="F38" s="26"/>
      <c r="G38" s="29"/>
      <c r="H38" s="29"/>
      <c r="I38" s="26"/>
      <c r="J38" s="26"/>
      <c r="K38" s="26"/>
      <c r="L38" s="26"/>
      <c r="M38" s="30"/>
    </row>
    <row r="39" spans="1:13" s="31" customFormat="1">
      <c r="A39" s="26"/>
      <c r="B39" s="29"/>
      <c r="C39" s="26"/>
      <c r="D39" s="26"/>
      <c r="E39" s="26"/>
      <c r="F39" s="26"/>
      <c r="G39" s="29"/>
      <c r="H39" s="29"/>
      <c r="I39" s="26"/>
      <c r="J39" s="26"/>
      <c r="K39" s="26"/>
      <c r="L39" s="26"/>
      <c r="M39" s="30"/>
    </row>
    <row r="40" spans="1:13" s="31" customFormat="1">
      <c r="A40" s="26"/>
      <c r="B40" s="29"/>
      <c r="C40" s="26"/>
      <c r="D40" s="26"/>
      <c r="E40" s="26"/>
      <c r="F40" s="26"/>
      <c r="G40" s="29"/>
      <c r="H40" s="29"/>
      <c r="I40" s="26"/>
      <c r="J40" s="26"/>
      <c r="K40" s="26"/>
      <c r="L40" s="26"/>
      <c r="M40" s="30"/>
    </row>
    <row r="41" spans="1:13" s="31" customFormat="1">
      <c r="A41" s="26"/>
      <c r="B41" s="29"/>
      <c r="C41" s="26"/>
      <c r="D41" s="26"/>
      <c r="E41" s="26"/>
      <c r="F41" s="26"/>
      <c r="G41" s="29"/>
      <c r="H41" s="29"/>
      <c r="I41" s="26"/>
      <c r="J41" s="26"/>
      <c r="K41" s="26"/>
      <c r="L41" s="26"/>
      <c r="M41" s="30"/>
    </row>
    <row r="42" spans="1:13" s="31" customFormat="1">
      <c r="A42" s="26"/>
      <c r="B42" s="29"/>
      <c r="C42" s="26"/>
      <c r="D42" s="26"/>
      <c r="E42" s="26"/>
      <c r="F42" s="26"/>
      <c r="G42" s="29"/>
      <c r="H42" s="29"/>
      <c r="I42" s="26"/>
      <c r="J42" s="26"/>
      <c r="K42" s="26"/>
      <c r="L42" s="26"/>
      <c r="M42" s="30"/>
    </row>
    <row r="43" spans="1:13" s="31" customFormat="1">
      <c r="A43" s="26"/>
      <c r="B43" s="29"/>
      <c r="C43" s="26"/>
      <c r="D43" s="26"/>
      <c r="E43" s="26"/>
      <c r="F43" s="26"/>
      <c r="G43" s="29"/>
      <c r="H43" s="29"/>
      <c r="I43" s="26"/>
      <c r="J43" s="26"/>
      <c r="K43" s="26"/>
      <c r="L43" s="26"/>
      <c r="M43" s="30"/>
    </row>
    <row r="44" spans="1:13" s="31" customFormat="1">
      <c r="A44" s="26"/>
      <c r="B44" s="29"/>
      <c r="C44" s="26"/>
      <c r="D44" s="26"/>
      <c r="E44" s="26"/>
      <c r="F44" s="26"/>
      <c r="G44" s="29"/>
      <c r="H44" s="29"/>
      <c r="I44" s="26"/>
      <c r="J44" s="26"/>
      <c r="K44" s="26"/>
      <c r="L44" s="26"/>
      <c r="M44" s="30"/>
    </row>
    <row r="45" spans="1:13" s="31" customFormat="1">
      <c r="A45" s="26"/>
      <c r="B45" s="29"/>
      <c r="C45" s="26"/>
      <c r="D45" s="26"/>
      <c r="E45" s="26"/>
      <c r="F45" s="26"/>
      <c r="G45" s="29"/>
      <c r="H45" s="29"/>
      <c r="I45" s="26"/>
      <c r="J45" s="26"/>
      <c r="K45" s="26"/>
      <c r="L45" s="26"/>
      <c r="M45" s="30"/>
    </row>
    <row r="46" spans="1:13" s="31" customFormat="1">
      <c r="A46" s="26"/>
      <c r="B46" s="29"/>
      <c r="C46" s="26"/>
      <c r="D46" s="26"/>
      <c r="E46" s="26"/>
      <c r="F46" s="26"/>
      <c r="G46" s="29"/>
      <c r="H46" s="29"/>
      <c r="I46" s="26"/>
      <c r="J46" s="26"/>
      <c r="K46" s="26"/>
      <c r="L46" s="26"/>
      <c r="M46" s="30"/>
    </row>
    <row r="47" spans="1:13" s="31" customFormat="1">
      <c r="A47" s="26"/>
      <c r="B47" s="29"/>
      <c r="C47" s="26"/>
      <c r="D47" s="26"/>
      <c r="E47" s="26"/>
      <c r="F47" s="26"/>
      <c r="G47" s="29"/>
      <c r="H47" s="29"/>
      <c r="I47" s="26"/>
      <c r="J47" s="26"/>
      <c r="K47" s="26"/>
      <c r="L47" s="26"/>
      <c r="M47" s="30"/>
    </row>
    <row r="48" spans="1:13" s="31" customFormat="1">
      <c r="A48" s="26"/>
      <c r="B48" s="29"/>
      <c r="C48" s="26"/>
      <c r="D48" s="26"/>
      <c r="E48" s="26"/>
      <c r="F48" s="26"/>
      <c r="G48" s="29"/>
      <c r="H48" s="29"/>
      <c r="I48" s="26"/>
      <c r="J48" s="26"/>
      <c r="K48" s="26"/>
      <c r="L48" s="26"/>
      <c r="M48" s="30"/>
    </row>
    <row r="49" spans="1:13" s="31" customFormat="1">
      <c r="A49" s="26"/>
      <c r="B49" s="29"/>
      <c r="C49" s="26"/>
      <c r="D49" s="26"/>
      <c r="E49" s="26"/>
      <c r="F49" s="26"/>
      <c r="G49" s="29"/>
      <c r="H49" s="29"/>
      <c r="I49" s="26"/>
      <c r="J49" s="26"/>
      <c r="K49" s="26"/>
      <c r="L49" s="26"/>
      <c r="M49" s="30"/>
    </row>
    <row r="50" spans="1:13" s="31" customFormat="1">
      <c r="A50" s="26"/>
      <c r="B50" s="29"/>
      <c r="C50" s="26"/>
      <c r="D50" s="26"/>
      <c r="E50" s="26"/>
      <c r="F50" s="26"/>
      <c r="G50" s="29"/>
      <c r="H50" s="29"/>
      <c r="I50" s="26"/>
      <c r="J50" s="26"/>
      <c r="K50" s="26"/>
      <c r="L50" s="26"/>
      <c r="M50" s="30"/>
    </row>
    <row r="51" spans="1:13" s="31" customFormat="1">
      <c r="A51" s="26"/>
      <c r="B51" s="29"/>
      <c r="C51" s="26"/>
      <c r="D51" s="26"/>
      <c r="E51" s="26"/>
      <c r="F51" s="26"/>
      <c r="G51" s="29"/>
      <c r="H51" s="29"/>
      <c r="I51" s="26"/>
      <c r="J51" s="26"/>
      <c r="K51" s="26"/>
      <c r="L51" s="26"/>
      <c r="M51" s="30"/>
    </row>
    <row r="52" spans="1:13" s="31" customFormat="1">
      <c r="A52" s="26"/>
      <c r="B52" s="29"/>
      <c r="C52" s="26"/>
      <c r="D52" s="26"/>
      <c r="E52" s="26"/>
      <c r="F52" s="26"/>
      <c r="G52" s="29"/>
      <c r="H52" s="29"/>
      <c r="I52" s="26"/>
      <c r="J52" s="26"/>
      <c r="K52" s="26"/>
      <c r="L52" s="26"/>
      <c r="M52" s="30"/>
    </row>
  </sheetData>
  <autoFilter ref="A2:M125" xr:uid="{00000000-0009-0000-0000-000005000000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空欄チェック</vt:lpstr>
      <vt:lpstr>開発情報</vt:lpstr>
      <vt:lpstr>アセット管理</vt:lpstr>
      <vt:lpstr>振り返り</vt:lpstr>
      <vt:lpstr>リスト用</vt:lpstr>
      <vt:lpstr>エントリー用</vt:lpstr>
      <vt:lpstr>アセット管理!Print_Area</vt:lpstr>
      <vt:lpstr>開発情報!Print_Area</vt:lpstr>
      <vt:lpstr>空欄チェック!Print_Area</vt:lpstr>
      <vt:lpstr>振り返り!Print_Area</vt:lpstr>
      <vt:lpstr>振り返り!Print_Titles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健志;奥元 教弘</dc:creator>
  <cp:lastModifiedBy>曽和 真英</cp:lastModifiedBy>
  <cp:lastPrinted>2023-07-26T02:25:01Z</cp:lastPrinted>
  <dcterms:created xsi:type="dcterms:W3CDTF">2018-09-13T01:29:04Z</dcterms:created>
  <dcterms:modified xsi:type="dcterms:W3CDTF">2024-11-28T04:07:59Z</dcterms:modified>
</cp:coreProperties>
</file>