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692/PhD/CP_ace_noMonocots_v2/"/>
    </mc:Choice>
  </mc:AlternateContent>
  <xr:revisionPtr revIDLastSave="0" documentId="13_ncr:1_{38A41432-9D5C-D24D-B619-FA2517B108F8}" xr6:coauthVersionLast="47" xr6:coauthVersionMax="47" xr10:uidLastSave="{00000000-0000-0000-0000-000000000000}"/>
  <bookViews>
    <workbookView xWindow="4080" yWindow="500" windowWidth="30240" windowHeight="17540" xr2:uid="{025C87CF-9DA7-0C4B-B2D6-7D60D9C1A86B}"/>
  </bookViews>
  <sheets>
    <sheet name="Sheet1" sheetId="1" r:id="rId1"/>
  </sheets>
  <definedNames>
    <definedName name="_xlnm._FilterDatabase" localSheetId="0" hidden="1">Sheet1!$A$23:$N$41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7" i="1"/>
  <c r="J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7" i="1"/>
  <c r="F64" i="1"/>
  <c r="J64" i="1" s="1"/>
  <c r="N64" i="1" s="1"/>
  <c r="F63" i="1"/>
  <c r="F62" i="1"/>
  <c r="F61" i="1"/>
  <c r="F60" i="1"/>
  <c r="J60" i="1" s="1"/>
  <c r="F59" i="1"/>
  <c r="J59" i="1" s="1"/>
  <c r="F58" i="1"/>
  <c r="F57" i="1"/>
  <c r="J57" i="1" s="1"/>
  <c r="N57" i="1" s="1"/>
  <c r="F56" i="1"/>
  <c r="J56" i="1" s="1"/>
  <c r="N56" i="1" s="1"/>
  <c r="F55" i="1"/>
  <c r="F54" i="1"/>
  <c r="F53" i="1"/>
  <c r="J53" i="1" s="1"/>
  <c r="F52" i="1"/>
  <c r="J52" i="1" s="1"/>
  <c r="F51" i="1"/>
  <c r="J51" i="1" s="1"/>
  <c r="F50" i="1"/>
  <c r="J50" i="1" s="1"/>
  <c r="N50" i="1" s="1"/>
  <c r="F49" i="1"/>
  <c r="J49" i="1" s="1"/>
  <c r="N49" i="1" s="1"/>
  <c r="F48" i="1"/>
  <c r="J48" i="1" s="1"/>
  <c r="N48" i="1" s="1"/>
  <c r="F47" i="1"/>
  <c r="N59" i="1" l="1"/>
  <c r="N51" i="1"/>
  <c r="N52" i="1"/>
  <c r="N60" i="1"/>
  <c r="N53" i="1"/>
  <c r="J62" i="1"/>
  <c r="N62" i="1" s="1"/>
  <c r="J55" i="1"/>
  <c r="N55" i="1" s="1"/>
  <c r="J63" i="1"/>
  <c r="N63" i="1" s="1"/>
  <c r="J61" i="1"/>
  <c r="N61" i="1" s="1"/>
  <c r="J54" i="1"/>
  <c r="N54" i="1" s="1"/>
  <c r="J58" i="1"/>
  <c r="N58" i="1" s="1"/>
  <c r="F66" i="1"/>
  <c r="J66" i="1" l="1"/>
  <c r="N47" i="1"/>
</calcChain>
</file>

<file path=xl/sharedStrings.xml><?xml version="1.0" encoding="utf-8"?>
<sst xmlns="http://schemas.openxmlformats.org/spreadsheetml/2006/main" count="31" uniqueCount="31">
  <si>
    <t>resER</t>
  </si>
  <si>
    <t>resARD</t>
  </si>
  <si>
    <t>resARVT</t>
  </si>
  <si>
    <t>resGLCC</t>
  </si>
  <si>
    <t>resGLCTZ</t>
  </si>
  <si>
    <t>resGLCU</t>
  </si>
  <si>
    <t>resSRVT</t>
  </si>
  <si>
    <t>resSYM</t>
  </si>
  <si>
    <t>Log-likelihood</t>
  </si>
  <si>
    <t>Number of Parameters</t>
  </si>
  <si>
    <t>AIC</t>
  </si>
  <si>
    <t>Models</t>
  </si>
  <si>
    <t>deltaAIC</t>
  </si>
  <si>
    <t>rel_likes</t>
  </si>
  <si>
    <t>AIC_wt</t>
  </si>
  <si>
    <t>AIC_wt (%)</t>
  </si>
  <si>
    <t>resCTE</t>
  </si>
  <si>
    <t>resRCTE</t>
  </si>
  <si>
    <t>res8CTE</t>
  </si>
  <si>
    <t>Max = 35.75</t>
  </si>
  <si>
    <t xml:space="preserve">  8,9   9,8   3,2   7,3   6,8   1,2   2,6   8,6   3,7   1,3 </t>
  </si>
  <si>
    <t xml:space="preserve">35.75 12.60 10.45  8.10  7.50  4.85  4.45  3.40  3.20  2.55 </t>
  </si>
  <si>
    <t>top 10</t>
  </si>
  <si>
    <t>2024_noMonocots_v2</t>
  </si>
  <si>
    <t>resCTEJ</t>
  </si>
  <si>
    <t>res6ACTE</t>
  </si>
  <si>
    <t>res6GCTE</t>
  </si>
  <si>
    <t>res7abprCTE</t>
  </si>
  <si>
    <t>res7asbrCTE</t>
  </si>
  <si>
    <t>res7gbprCTE</t>
  </si>
  <si>
    <t>res7gsbrCTE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</si>
</sst>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9" fontId="0" fillId="0" borderId="0" xfId="1" applyFont="1"/>
    <xf numFmtId="9" fontId="3" fillId="0" borderId="0" xfId="1" applyFont="1"/>
    <xf numFmtId="0" fontId="4" fillId="0" borderId="0" xfId="0" applyFont="1"/>
    <xf numFmtId="9" fontId="4" fillId="0" borderId="0" xfId="1" applyFont="1"/>
    <xf numFmtId="0" fontId="5" fillId="2" borderId="0" xfId="0" applyFont="1" applyFill="1"/>
    <xf numFmtId="0" fontId="4" fillId="0" borderId="0" xfId="0" applyFont="1" applyAlignment="1">
      <alignment horizontal="left"/>
    </xf>
    <xf numFmtId="9" fontId="3" fillId="0" borderId="0" xfId="1" applyFont="1" applyFill="1"/>
    <xf numFmtId="0" fontId="5" fillId="0" borderId="0" xfId="0" applyFont="1"/>
    <xf numFmtId="9" fontId="4" fillId="0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0334-3AD5-5746-8E92-D01B1FD2B128}">
  <dimension ref="A1:N94"/>
  <sheetViews>
    <sheetView tabSelected="1" topLeftCell="A23" zoomScale="119" zoomScaleNormal="124" workbookViewId="0">
      <selection activeCell="K49" sqref="K49"/>
    </sheetView>
  </sheetViews>
  <sheetFormatPr baseColWidth="10" defaultRowHeight="16" x14ac:dyDescent="0.2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2.33203125" bestFit="1" customWidth="1"/>
    <col min="12" max="12" width="12.5" bestFit="1" customWidth="1"/>
    <col min="14" max="14" width="11" bestFit="1" customWidth="1"/>
  </cols>
  <sheetData>
    <row r="1" spans="1:14" x14ac:dyDescent="0.2">
      <c r="A1" s="6"/>
      <c r="B1" s="6"/>
    </row>
    <row r="2" spans="1:14" x14ac:dyDescent="0.2">
      <c r="A2" s="6"/>
      <c r="B2" s="6"/>
      <c r="N2" s="4"/>
    </row>
    <row r="3" spans="1:14" x14ac:dyDescent="0.2">
      <c r="A3" s="6"/>
      <c r="B3" s="6"/>
      <c r="L3" s="3"/>
      <c r="N3" s="5"/>
    </row>
    <row r="4" spans="1:14" x14ac:dyDescent="0.2">
      <c r="A4" s="6"/>
      <c r="B4" s="6"/>
      <c r="N4" s="4"/>
    </row>
    <row r="5" spans="1:14" x14ac:dyDescent="0.2">
      <c r="A5" s="6"/>
      <c r="B5" s="6"/>
      <c r="N5" s="4"/>
    </row>
    <row r="6" spans="1:14" x14ac:dyDescent="0.2">
      <c r="A6" s="6"/>
      <c r="B6" s="6"/>
      <c r="N6" s="4"/>
    </row>
    <row r="7" spans="1:14" x14ac:dyDescent="0.2">
      <c r="A7" s="6"/>
      <c r="B7" s="6"/>
      <c r="N7" s="4"/>
    </row>
    <row r="8" spans="1:14" x14ac:dyDescent="0.2">
      <c r="A8" s="6"/>
      <c r="B8" s="6"/>
      <c r="N8" s="4"/>
    </row>
    <row r="9" spans="1:14" x14ac:dyDescent="0.2">
      <c r="A9" s="6"/>
      <c r="B9" s="6"/>
      <c r="N9" s="4"/>
    </row>
    <row r="10" spans="1:14" x14ac:dyDescent="0.2">
      <c r="A10" s="6"/>
      <c r="B10" s="6"/>
      <c r="N10" s="4"/>
    </row>
    <row r="11" spans="1:14" x14ac:dyDescent="0.2">
      <c r="A11" s="6"/>
      <c r="B11" s="6"/>
      <c r="N11" s="4"/>
    </row>
    <row r="12" spans="1:14" x14ac:dyDescent="0.2">
      <c r="A12" s="6"/>
      <c r="B12" s="6"/>
    </row>
    <row r="13" spans="1:14" x14ac:dyDescent="0.2">
      <c r="A13" s="6"/>
      <c r="B13" s="6"/>
    </row>
    <row r="14" spans="1:14" x14ac:dyDescent="0.2">
      <c r="A14" s="6"/>
      <c r="B14" s="6"/>
    </row>
    <row r="15" spans="1:14" x14ac:dyDescent="0.2">
      <c r="A15" s="6"/>
      <c r="B15" s="6"/>
      <c r="D15" s="1"/>
    </row>
    <row r="16" spans="1:14" x14ac:dyDescent="0.2">
      <c r="D16" s="2"/>
    </row>
    <row r="17" spans="1:14" x14ac:dyDescent="0.2">
      <c r="D17" s="2"/>
    </row>
    <row r="22" spans="1:14" x14ac:dyDescent="0.2">
      <c r="A22" s="9"/>
      <c r="L22" s="3"/>
      <c r="N22" s="5"/>
    </row>
    <row r="23" spans="1:14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">
      <c r="A24" s="6"/>
      <c r="B24" s="6"/>
      <c r="D24" s="6"/>
      <c r="F24" s="6"/>
      <c r="H24" s="6"/>
      <c r="J24" s="6"/>
      <c r="L24" s="6"/>
      <c r="N24" s="12"/>
    </row>
    <row r="25" spans="1:14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2"/>
    </row>
    <row r="26" spans="1:14" x14ac:dyDescent="0.2">
      <c r="A26" s="6"/>
      <c r="B26" s="6"/>
      <c r="D26" s="6"/>
      <c r="F26" s="6"/>
      <c r="H26" s="6"/>
      <c r="J26" s="6"/>
      <c r="L26" s="6"/>
      <c r="N26" s="12"/>
    </row>
    <row r="27" spans="1:14" x14ac:dyDescent="0.2">
      <c r="A27" s="6"/>
      <c r="B27" s="6"/>
      <c r="D27" s="6"/>
      <c r="F27" s="6"/>
      <c r="H27" s="6"/>
      <c r="J27" s="6"/>
      <c r="L27" s="6"/>
      <c r="N27" s="12"/>
    </row>
    <row r="28" spans="1:14" x14ac:dyDescent="0.2">
      <c r="A28" s="6"/>
      <c r="B28" s="6"/>
      <c r="D28" s="6"/>
      <c r="F28" s="6"/>
      <c r="H28" s="6"/>
      <c r="J28" s="6"/>
      <c r="L28" s="6"/>
      <c r="N28" s="12"/>
    </row>
    <row r="29" spans="1:14" x14ac:dyDescent="0.2">
      <c r="A29" s="6"/>
      <c r="B29" s="6"/>
      <c r="D29" s="6"/>
      <c r="F29" s="6"/>
      <c r="H29" s="6"/>
      <c r="J29" s="6"/>
      <c r="L29" s="6"/>
      <c r="N29" s="12"/>
    </row>
    <row r="30" spans="1:14" x14ac:dyDescent="0.2">
      <c r="A30" s="6"/>
      <c r="B30" s="6"/>
      <c r="D30" s="6"/>
      <c r="F30" s="6"/>
      <c r="H30" s="6"/>
      <c r="J30" s="6"/>
      <c r="L30" s="6"/>
      <c r="N30" s="12"/>
    </row>
    <row r="31" spans="1:14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2"/>
    </row>
    <row r="32" spans="1:14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2"/>
    </row>
    <row r="34" spans="1:1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2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2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2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2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2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2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2"/>
    </row>
    <row r="43" spans="1:14" x14ac:dyDescent="0.2">
      <c r="F43" s="6"/>
      <c r="J43" s="6"/>
    </row>
    <row r="44" spans="1:14" x14ac:dyDescent="0.2">
      <c r="A44" s="9"/>
      <c r="L44" s="3"/>
      <c r="N44" s="10"/>
    </row>
    <row r="45" spans="1:14" x14ac:dyDescent="0.2">
      <c r="A45" s="9" t="s">
        <v>23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">
      <c r="A46" s="8" t="s">
        <v>11</v>
      </c>
      <c r="B46" s="8" t="s">
        <v>8</v>
      </c>
      <c r="C46" s="8"/>
      <c r="D46" s="8" t="s">
        <v>9</v>
      </c>
      <c r="E46" s="8"/>
      <c r="F46" s="8" t="s">
        <v>10</v>
      </c>
      <c r="G46" s="8"/>
      <c r="H46" s="8" t="s">
        <v>12</v>
      </c>
      <c r="I46" s="8"/>
      <c r="J46" s="8" t="s">
        <v>13</v>
      </c>
      <c r="K46" s="8"/>
      <c r="L46" s="8" t="s">
        <v>14</v>
      </c>
      <c r="M46" s="8"/>
      <c r="N46" s="8" t="s">
        <v>15</v>
      </c>
    </row>
    <row r="47" spans="1:14" x14ac:dyDescent="0.2">
      <c r="A47" s="6" t="s">
        <v>27</v>
      </c>
      <c r="B47" s="6">
        <v>-338.55117300000001</v>
      </c>
      <c r="D47" s="6">
        <v>15</v>
      </c>
      <c r="F47" s="6">
        <f t="shared" ref="F47:F64" si="0">-2*B47+2*D47</f>
        <v>707.10234600000001</v>
      </c>
      <c r="H47" s="6">
        <f>F47-$F$66</f>
        <v>0</v>
      </c>
      <c r="J47" s="6">
        <f t="shared" ref="J47:J64" si="1">EXP(-0.5*H47)</f>
        <v>1</v>
      </c>
      <c r="L47" s="6">
        <f>J47/$J$66</f>
        <v>0.59922340465661605</v>
      </c>
      <c r="N47" s="7">
        <f t="shared" ref="N47:N64" si="2">L47/1</f>
        <v>0.59922340465661605</v>
      </c>
    </row>
    <row r="48" spans="1:14" x14ac:dyDescent="0.2">
      <c r="A48" s="6" t="s">
        <v>18</v>
      </c>
      <c r="B48" s="6">
        <v>-338.552188</v>
      </c>
      <c r="C48" s="6"/>
      <c r="D48" s="6">
        <v>16</v>
      </c>
      <c r="E48" s="6"/>
      <c r="F48" s="6">
        <f t="shared" si="0"/>
        <v>709.104376</v>
      </c>
      <c r="G48" s="6"/>
      <c r="H48" s="6">
        <f t="shared" ref="H48:H64" si="3">F48-$F$66</f>
        <v>2.0020299999999907</v>
      </c>
      <c r="I48" s="6"/>
      <c r="J48" s="6">
        <f t="shared" si="1"/>
        <v>0.36750623297385598</v>
      </c>
      <c r="K48" s="6"/>
      <c r="L48" s="6">
        <f t="shared" ref="L48:L64" si="4">J48/$J$66</f>
        <v>0.22021833615512151</v>
      </c>
      <c r="M48" s="6"/>
      <c r="N48" s="7">
        <f t="shared" si="2"/>
        <v>0.22021833615512151</v>
      </c>
    </row>
    <row r="49" spans="1:14" x14ac:dyDescent="0.2">
      <c r="A49" s="6" t="s">
        <v>30</v>
      </c>
      <c r="B49" s="6">
        <v>-339.75075399999997</v>
      </c>
      <c r="D49" s="6">
        <v>15</v>
      </c>
      <c r="F49" s="6">
        <f t="shared" si="0"/>
        <v>709.50150799999994</v>
      </c>
      <c r="H49" s="6">
        <f t="shared" si="3"/>
        <v>2.399161999999933</v>
      </c>
      <c r="J49" s="6">
        <f t="shared" si="1"/>
        <v>0.30132043872967496</v>
      </c>
      <c r="L49" s="6">
        <f t="shared" si="4"/>
        <v>0.1805582591882211</v>
      </c>
      <c r="N49" s="7">
        <f t="shared" si="2"/>
        <v>0.1805582591882211</v>
      </c>
    </row>
    <row r="50" spans="1:14" x14ac:dyDescent="0.2">
      <c r="A50" s="6" t="s">
        <v>25</v>
      </c>
      <c r="B50" s="6">
        <v>-397.46370000000002</v>
      </c>
      <c r="D50" s="6">
        <v>14</v>
      </c>
      <c r="F50" s="6">
        <f t="shared" si="0"/>
        <v>822.92740000000003</v>
      </c>
      <c r="H50" s="6">
        <f t="shared" si="3"/>
        <v>115.82505400000002</v>
      </c>
      <c r="J50" s="6">
        <f t="shared" si="1"/>
        <v>7.0616971903261232E-26</v>
      </c>
      <c r="L50" s="6">
        <f t="shared" si="4"/>
        <v>4.2315342330412791E-26</v>
      </c>
      <c r="N50" s="7">
        <f t="shared" si="2"/>
        <v>4.2315342330412791E-26</v>
      </c>
    </row>
    <row r="51" spans="1:14" x14ac:dyDescent="0.2">
      <c r="A51" s="6" t="s">
        <v>28</v>
      </c>
      <c r="B51" s="6">
        <v>-397.46376800000002</v>
      </c>
      <c r="D51" s="6">
        <v>15</v>
      </c>
      <c r="F51" s="6">
        <f t="shared" si="0"/>
        <v>824.92753600000003</v>
      </c>
      <c r="H51" s="6">
        <f t="shared" si="3"/>
        <v>117.82519000000002</v>
      </c>
      <c r="J51" s="6">
        <f t="shared" si="1"/>
        <v>2.5976765680865275E-26</v>
      </c>
      <c r="L51" s="6">
        <f t="shared" si="4"/>
        <v>1.5565885973255227E-26</v>
      </c>
      <c r="N51" s="7">
        <f t="shared" si="2"/>
        <v>1.5565885973255227E-26</v>
      </c>
    </row>
    <row r="52" spans="1:14" x14ac:dyDescent="0.2">
      <c r="A52" s="6" t="s">
        <v>26</v>
      </c>
      <c r="B52" s="6">
        <v>-370.165683</v>
      </c>
      <c r="D52" s="6">
        <v>14</v>
      </c>
      <c r="F52" s="6">
        <f t="shared" si="0"/>
        <v>768.331366</v>
      </c>
      <c r="H52" s="6">
        <f t="shared" si="3"/>
        <v>61.229019999999991</v>
      </c>
      <c r="J52" s="6">
        <f t="shared" si="1"/>
        <v>5.0615932329799278E-14</v>
      </c>
      <c r="L52" s="6">
        <f t="shared" si="4"/>
        <v>3.0330251300531204E-14</v>
      </c>
      <c r="N52" s="7">
        <f t="shared" si="2"/>
        <v>3.0330251300531204E-14</v>
      </c>
    </row>
    <row r="53" spans="1:14" x14ac:dyDescent="0.2">
      <c r="A53" s="6" t="s">
        <v>29</v>
      </c>
      <c r="B53" s="6">
        <v>-370.16568799999999</v>
      </c>
      <c r="D53" s="6">
        <v>15</v>
      </c>
      <c r="F53" s="6">
        <f t="shared" si="0"/>
        <v>770.33137599999998</v>
      </c>
      <c r="H53" s="6">
        <f t="shared" si="3"/>
        <v>63.229029999999966</v>
      </c>
      <c r="J53" s="6">
        <f t="shared" si="1"/>
        <v>1.8620467797286591E-14</v>
      </c>
      <c r="L53" s="6">
        <f t="shared" si="4"/>
        <v>1.1157820109788951E-14</v>
      </c>
      <c r="N53" s="7">
        <f t="shared" si="2"/>
        <v>1.1157820109788951E-14</v>
      </c>
    </row>
    <row r="54" spans="1:14" x14ac:dyDescent="0.2">
      <c r="A54" s="6" t="s">
        <v>16</v>
      </c>
      <c r="B54" s="6">
        <v>-382.80992900000001</v>
      </c>
      <c r="C54" s="6"/>
      <c r="D54" s="6">
        <v>12</v>
      </c>
      <c r="E54" s="6"/>
      <c r="F54" s="6">
        <f t="shared" si="0"/>
        <v>789.61985800000002</v>
      </c>
      <c r="G54" s="6"/>
      <c r="H54" s="6">
        <f t="shared" si="3"/>
        <v>82.517512000000011</v>
      </c>
      <c r="I54" s="6"/>
      <c r="J54" s="6">
        <f t="shared" si="1"/>
        <v>1.2065628214480787E-18</v>
      </c>
      <c r="K54" s="6"/>
      <c r="L54" s="6">
        <f t="shared" si="4"/>
        <v>7.230006818002104E-19</v>
      </c>
      <c r="M54" s="6"/>
      <c r="N54" s="7">
        <f t="shared" si="2"/>
        <v>7.230006818002104E-19</v>
      </c>
    </row>
    <row r="55" spans="1:14" x14ac:dyDescent="0.2">
      <c r="A55" s="6" t="s">
        <v>1</v>
      </c>
      <c r="B55" s="6">
        <v>-311.16679499999998</v>
      </c>
      <c r="C55" s="6"/>
      <c r="D55" s="6">
        <v>110</v>
      </c>
      <c r="E55" s="6"/>
      <c r="F55" s="6">
        <f t="shared" si="0"/>
        <v>842.33358999999996</v>
      </c>
      <c r="G55" s="6"/>
      <c r="H55" s="6">
        <f t="shared" si="3"/>
        <v>135.23124399999995</v>
      </c>
      <c r="I55" s="6"/>
      <c r="J55" s="6">
        <f t="shared" si="1"/>
        <v>4.3142814625414909E-30</v>
      </c>
      <c r="K55" s="6"/>
      <c r="L55" s="6">
        <f t="shared" si="4"/>
        <v>2.5852184266310371E-30</v>
      </c>
      <c r="M55" s="6"/>
      <c r="N55" s="7">
        <f t="shared" si="2"/>
        <v>2.5852184266310371E-30</v>
      </c>
    </row>
    <row r="56" spans="1:14" x14ac:dyDescent="0.2">
      <c r="A56" s="6" t="s">
        <v>7</v>
      </c>
      <c r="B56" s="6">
        <v>-388.472465</v>
      </c>
      <c r="C56" s="6"/>
      <c r="D56" s="6">
        <v>55</v>
      </c>
      <c r="E56" s="6"/>
      <c r="F56" s="6">
        <f t="shared" si="0"/>
        <v>886.94493</v>
      </c>
      <c r="G56" s="6"/>
      <c r="H56" s="6">
        <f t="shared" si="3"/>
        <v>179.84258399999999</v>
      </c>
      <c r="I56" s="6"/>
      <c r="J56" s="6">
        <f t="shared" si="1"/>
        <v>8.8650069167918438E-40</v>
      </c>
      <c r="K56" s="6"/>
      <c r="L56" s="6">
        <f t="shared" si="4"/>
        <v>5.3121196269844592E-40</v>
      </c>
      <c r="M56" s="6"/>
      <c r="N56" s="7">
        <f t="shared" si="2"/>
        <v>5.3121196269844592E-40</v>
      </c>
    </row>
    <row r="57" spans="1:14" x14ac:dyDescent="0.2">
      <c r="A57" s="6" t="s">
        <v>17</v>
      </c>
      <c r="B57" s="6">
        <v>-425.22871800000001</v>
      </c>
      <c r="C57" s="6"/>
      <c r="D57" s="6">
        <v>12</v>
      </c>
      <c r="E57" s="6"/>
      <c r="F57" s="6">
        <f t="shared" si="0"/>
        <v>874.45743600000003</v>
      </c>
      <c r="G57" s="6"/>
      <c r="H57" s="6">
        <f t="shared" si="3"/>
        <v>167.35509000000002</v>
      </c>
      <c r="I57" s="6"/>
      <c r="J57" s="6">
        <f t="shared" si="1"/>
        <v>4.5635619170976368E-37</v>
      </c>
      <c r="K57" s="6"/>
      <c r="L57" s="6">
        <f t="shared" si="4"/>
        <v>2.7345931093245194E-37</v>
      </c>
      <c r="M57" s="6"/>
      <c r="N57" s="7">
        <f t="shared" si="2"/>
        <v>2.7345931093245194E-37</v>
      </c>
    </row>
    <row r="58" spans="1:14" x14ac:dyDescent="0.2">
      <c r="A58" s="6" t="s">
        <v>2</v>
      </c>
      <c r="B58" s="6">
        <v>-468.69010700000001</v>
      </c>
      <c r="C58" s="6"/>
      <c r="D58" s="6">
        <v>14</v>
      </c>
      <c r="E58" s="6"/>
      <c r="F58" s="6">
        <f t="shared" si="0"/>
        <v>965.38021400000002</v>
      </c>
      <c r="G58" s="6"/>
      <c r="H58" s="6">
        <f t="shared" si="3"/>
        <v>258.27786800000001</v>
      </c>
      <c r="I58" s="6"/>
      <c r="J58" s="6">
        <f t="shared" si="1"/>
        <v>8.2351888886165011E-57</v>
      </c>
      <c r="K58" s="6"/>
      <c r="L58" s="6">
        <f t="shared" si="4"/>
        <v>4.9347179238271134E-57</v>
      </c>
      <c r="M58" s="6"/>
      <c r="N58" s="7">
        <f t="shared" si="2"/>
        <v>4.9347179238271134E-57</v>
      </c>
    </row>
    <row r="59" spans="1:14" x14ac:dyDescent="0.2">
      <c r="A59" s="6" t="s">
        <v>6</v>
      </c>
      <c r="B59" s="6">
        <v>-471.136304</v>
      </c>
      <c r="C59" s="6"/>
      <c r="D59" s="6">
        <v>14</v>
      </c>
      <c r="E59" s="6"/>
      <c r="F59" s="6">
        <f t="shared" si="0"/>
        <v>970.27260799999999</v>
      </c>
      <c r="G59" s="6"/>
      <c r="H59" s="6">
        <f t="shared" si="3"/>
        <v>263.17026199999998</v>
      </c>
      <c r="I59" s="6"/>
      <c r="J59" s="6">
        <f t="shared" si="1"/>
        <v>7.133517092470909E-58</v>
      </c>
      <c r="K59" s="6"/>
      <c r="L59" s="6">
        <f t="shared" si="4"/>
        <v>4.2745703993265827E-58</v>
      </c>
      <c r="M59" s="6"/>
      <c r="N59" s="7">
        <f t="shared" si="2"/>
        <v>4.2745703993265827E-58</v>
      </c>
    </row>
    <row r="60" spans="1:14" x14ac:dyDescent="0.2">
      <c r="A60" s="6" t="s">
        <v>5</v>
      </c>
      <c r="B60" s="6">
        <v>-501.24485700000002</v>
      </c>
      <c r="C60" s="6"/>
      <c r="D60" s="6">
        <v>3</v>
      </c>
      <c r="E60" s="6"/>
      <c r="F60" s="6">
        <f t="shared" si="0"/>
        <v>1008.489714</v>
      </c>
      <c r="G60" s="6"/>
      <c r="H60" s="6">
        <f t="shared" si="3"/>
        <v>301.38736800000004</v>
      </c>
      <c r="I60" s="6"/>
      <c r="J60" s="6">
        <f t="shared" si="1"/>
        <v>3.5856226379093459E-66</v>
      </c>
      <c r="K60" s="6"/>
      <c r="L60" s="6">
        <f t="shared" si="4"/>
        <v>2.1485890049018749E-66</v>
      </c>
      <c r="M60" s="6"/>
      <c r="N60" s="7">
        <f t="shared" si="2"/>
        <v>2.1485890049018749E-66</v>
      </c>
    </row>
    <row r="61" spans="1:14" x14ac:dyDescent="0.2">
      <c r="A61" s="6" t="s">
        <v>3</v>
      </c>
      <c r="B61" s="6">
        <v>-602.65820799999995</v>
      </c>
      <c r="C61" s="6"/>
      <c r="D61" s="6">
        <v>3</v>
      </c>
      <c r="E61" s="6"/>
      <c r="F61" s="6">
        <f t="shared" si="0"/>
        <v>1211.3164159999999</v>
      </c>
      <c r="G61" s="6"/>
      <c r="H61" s="6">
        <f t="shared" si="3"/>
        <v>504.21406999999988</v>
      </c>
      <c r="I61" s="6"/>
      <c r="J61" s="6">
        <f t="shared" si="1"/>
        <v>3.2456811294433582E-110</v>
      </c>
      <c r="K61" s="6"/>
      <c r="L61" s="6">
        <f t="shared" si="4"/>
        <v>1.94488809681478E-110</v>
      </c>
      <c r="M61" s="6"/>
      <c r="N61" s="7">
        <f t="shared" si="2"/>
        <v>1.94488809681478E-110</v>
      </c>
    </row>
    <row r="62" spans="1:14" x14ac:dyDescent="0.2">
      <c r="A62" s="6" t="s">
        <v>0</v>
      </c>
      <c r="B62" s="6">
        <v>-661.976358</v>
      </c>
      <c r="C62" s="6"/>
      <c r="D62" s="6">
        <v>1</v>
      </c>
      <c r="E62" s="6"/>
      <c r="F62" s="6">
        <f t="shared" si="0"/>
        <v>1325.952716</v>
      </c>
      <c r="G62" s="6"/>
      <c r="H62" s="6">
        <f t="shared" si="3"/>
        <v>618.85037</v>
      </c>
      <c r="I62" s="6"/>
      <c r="J62" s="6">
        <f t="shared" si="1"/>
        <v>4.1528820130670218E-135</v>
      </c>
      <c r="K62" s="6"/>
      <c r="L62" s="6">
        <f t="shared" si="4"/>
        <v>2.4885040990072421E-135</v>
      </c>
      <c r="M62" s="6"/>
      <c r="N62" s="7">
        <f t="shared" si="2"/>
        <v>2.4885040990072421E-135</v>
      </c>
    </row>
    <row r="63" spans="1:14" x14ac:dyDescent="0.2">
      <c r="A63" s="6" t="s">
        <v>4</v>
      </c>
      <c r="B63" s="6">
        <v>-865.13858000000005</v>
      </c>
      <c r="C63" s="6"/>
      <c r="D63" s="6">
        <v>3</v>
      </c>
      <c r="E63" s="6"/>
      <c r="F63" s="6">
        <f t="shared" si="0"/>
        <v>1736.2771600000001</v>
      </c>
      <c r="G63" s="6"/>
      <c r="H63" s="6">
        <f t="shared" si="3"/>
        <v>1029.174814</v>
      </c>
      <c r="I63" s="6"/>
      <c r="J63" s="6">
        <f t="shared" si="1"/>
        <v>3.2925219809052734E-224</v>
      </c>
      <c r="K63" s="6"/>
      <c r="L63" s="6">
        <f t="shared" si="4"/>
        <v>1.9729562313048037E-224</v>
      </c>
      <c r="M63" s="6"/>
      <c r="N63" s="7">
        <f t="shared" si="2"/>
        <v>1.9729562313048037E-224</v>
      </c>
    </row>
    <row r="64" spans="1:14" x14ac:dyDescent="0.2">
      <c r="A64" s="6" t="s">
        <v>24</v>
      </c>
      <c r="B64" s="6">
        <v>-1045.3682960000001</v>
      </c>
      <c r="C64" s="6"/>
      <c r="D64" s="6">
        <v>10</v>
      </c>
      <c r="E64" s="6"/>
      <c r="F64" s="6">
        <f t="shared" si="0"/>
        <v>2110.7365920000002</v>
      </c>
      <c r="G64" s="6"/>
      <c r="H64" s="6">
        <f t="shared" si="3"/>
        <v>1403.6342460000001</v>
      </c>
      <c r="I64" s="6"/>
      <c r="J64" s="6">
        <f t="shared" si="1"/>
        <v>1.6021241831023766E-305</v>
      </c>
      <c r="K64" s="6"/>
      <c r="L64" s="6">
        <f t="shared" si="4"/>
        <v>9.6003030768130583E-306</v>
      </c>
      <c r="M64" s="6"/>
      <c r="N64" s="7">
        <f t="shared" si="2"/>
        <v>9.6003030768130583E-306</v>
      </c>
    </row>
    <row r="66" spans="1:14" x14ac:dyDescent="0.2">
      <c r="F66" s="6">
        <f>MIN(F47:F64)</f>
        <v>707.10234600000001</v>
      </c>
      <c r="J66" s="6">
        <f>SUM(J47:J64)</f>
        <v>1.6688266717036</v>
      </c>
    </row>
    <row r="67" spans="1:14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7"/>
    </row>
    <row r="68" spans="1:14" x14ac:dyDescent="0.2">
      <c r="B68">
        <f>MIN(B50:B64)</f>
        <v>-1045.3682960000001</v>
      </c>
    </row>
    <row r="69" spans="1:14" x14ac:dyDescent="0.2">
      <c r="J69" s="6"/>
    </row>
    <row r="90" spans="1:1" x14ac:dyDescent="0.2">
      <c r="A90" t="s">
        <v>19</v>
      </c>
    </row>
    <row r="92" spans="1:1" x14ac:dyDescent="0.2">
      <c r="A92" t="s">
        <v>22</v>
      </c>
    </row>
    <row r="93" spans="1:1" x14ac:dyDescent="0.2">
      <c r="A93" t="s">
        <v>20</v>
      </c>
    </row>
    <row r="94" spans="1:1" x14ac:dyDescent="0.2">
      <c r="A94" t="s">
        <v>21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Masafumi Obara</dc:creator>
  <cp:lastModifiedBy>Masafumi Obara</cp:lastModifiedBy>
  <dcterms:created xsi:type="dcterms:W3CDTF">2023-11-07T01:04:24Z</dcterms:created>
  <dcterms:modified xsi:type="dcterms:W3CDTF">2025-04-14T00:03:45Z</dcterms:modified>
</cp:coreProperties>
</file>