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akagi/project/utility thread offloading (evaluation)/"/>
    </mc:Choice>
  </mc:AlternateContent>
  <xr:revisionPtr revIDLastSave="0" documentId="13_ncr:1_{3F985492-10CF-164E-B4FD-4F3770E7F858}" xr6:coauthVersionLast="36" xr6:coauthVersionMax="36" xr10:uidLastSave="{00000000-0000-0000-0000-000000000000}"/>
  <bookViews>
    <workbookView xWindow="820" yWindow="460" windowWidth="27980" windowHeight="17540" tabRatio="500" activeTab="4" xr2:uid="{00000000-000D-0000-FFFF-FFFF00000000}"/>
  </bookViews>
  <sheets>
    <sheet name="knsc 0u^20c " sheetId="3" r:id="rId1"/>
    <sheet name="knsc 20u|20u" sheetId="6" r:id="rId2"/>
    <sheet name="knsc 0u^16c" sheetId="10" r:id="rId3"/>
    <sheet name="16u+16c" sheetId="11" r:id="rId4"/>
    <sheet name="knsc 4u^16c" sheetId="4" r:id="rId5"/>
    <sheet name="knsc 2u^18" sheetId="7" r:id="rId6"/>
    <sheet name="knsc 20 shared migratable" sheetId="8" r:id="rId7"/>
    <sheet name="knsc 20 shared (default) " sheetId="1" r:id="rId8"/>
    <sheet name="knsc 4 dedicated (default)" sheetId="5" r:id="rId9"/>
    <sheet name="kncc" sheetId="2" r:id="rId10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4" i="4" l="1"/>
  <c r="W54" i="4"/>
  <c r="AD54" i="4"/>
  <c r="T54" i="4"/>
  <c r="X54" i="4"/>
  <c r="V54" i="4"/>
  <c r="V44" i="4"/>
  <c r="V45" i="4"/>
  <c r="V46" i="4"/>
  <c r="V47" i="4"/>
  <c r="V48" i="4"/>
  <c r="V49" i="4"/>
  <c r="V23" i="4"/>
  <c r="V22" i="4"/>
  <c r="V21" i="4"/>
  <c r="V35" i="4"/>
  <c r="V34" i="4"/>
  <c r="V33" i="4"/>
  <c r="W35" i="4"/>
  <c r="M22" i="6"/>
  <c r="M23" i="6"/>
  <c r="M24" i="6"/>
  <c r="M21" i="6"/>
  <c r="M20" i="6"/>
  <c r="M19" i="6"/>
  <c r="M18" i="6"/>
  <c r="M15" i="6"/>
  <c r="Q12" i="10"/>
  <c r="Q13" i="10"/>
  <c r="N21" i="3"/>
  <c r="N22" i="3"/>
  <c r="V43" i="4"/>
  <c r="W23" i="4"/>
</calcChain>
</file>

<file path=xl/sharedStrings.xml><?xml version="1.0" encoding="utf-8"?>
<sst xmlns="http://schemas.openxmlformats.org/spreadsheetml/2006/main" count="234" uniqueCount="196">
  <si>
    <t>NWChem</t>
    <phoneticPr fontId="1"/>
  </si>
  <si>
    <t>QA/tests/h2o_opt/h2o_opt.nw</t>
    <phoneticPr fontId="1"/>
  </si>
  <si>
    <t>cpu time</t>
    <phoneticPr fontId="1"/>
  </si>
  <si>
    <t>wall clock time</t>
    <phoneticPr fontId="1"/>
  </si>
  <si>
    <t>nwchem-6.6/QA/tests/tce_c20_triplet/c20_cage_triplet_tz.nw</t>
    <phoneticPr fontId="1"/>
  </si>
  <si>
    <t>nwchem-6.6/QA/tests/tce_ccsd_t_h2o/tce_ccsd_t_h2o.nw</t>
    <phoneticPr fontId="1"/>
  </si>
  <si>
    <t>jhammond/w5_ccsd_cc-pvdz_energy.nw</t>
    <phoneticPr fontId="1"/>
  </si>
  <si>
    <t>411.0s</t>
  </si>
  <si>
    <t>307.6s</t>
  </si>
  <si>
    <t>number of nodes</t>
    <phoneticPr fontId="1"/>
  </si>
  <si>
    <t>number of cores</t>
    <phoneticPr fontId="1"/>
  </si>
  <si>
    <t>345.7s</t>
  </si>
  <si>
    <t>262.9s</t>
  </si>
  <si>
    <t>816.3s</t>
  </si>
  <si>
    <t>869.7s</t>
    <phoneticPr fontId="1"/>
  </si>
  <si>
    <t>722.7s</t>
  </si>
  <si>
    <t>2094.1s</t>
  </si>
  <si>
    <t>1741.7s</t>
  </si>
  <si>
    <t>&gt;1hr</t>
    <phoneticPr fontId="1"/>
  </si>
  <si>
    <t>&gt;1hr</t>
    <phoneticPr fontId="1"/>
  </si>
  <si>
    <t>jhammond/w1_ccsd_cc-pvdz_energy.nw</t>
    <phoneticPr fontId="1"/>
  </si>
  <si>
    <t>38.4s</t>
    <phoneticPr fontId="1"/>
  </si>
  <si>
    <t>31.8s</t>
    <phoneticPr fontId="1"/>
  </si>
  <si>
    <t>17.2s</t>
  </si>
  <si>
    <t>14.6s</t>
  </si>
  <si>
    <t>19.3s</t>
  </si>
  <si>
    <t>16.5s</t>
  </si>
  <si>
    <t>285.9s</t>
  </si>
  <si>
    <t>231.5s</t>
  </si>
  <si>
    <t>199.7s</t>
  </si>
  <si>
    <t>172.1s</t>
  </si>
  <si>
    <t>2.7s</t>
  </si>
  <si>
    <t>2.3s</t>
  </si>
  <si>
    <t>12.1s</t>
  </si>
  <si>
    <t>9.9s</t>
  </si>
  <si>
    <t>14.0s</t>
  </si>
  <si>
    <t>11.7s</t>
  </si>
  <si>
    <t>787.2s</t>
    <phoneticPr fontId="1"/>
  </si>
  <si>
    <t>749.5s</t>
    <phoneticPr fontId="1"/>
  </si>
  <si>
    <t>1198.8s</t>
  </si>
  <si>
    <t>962.8s</t>
  </si>
  <si>
    <t>1837.1s</t>
  </si>
  <si>
    <t>1739.9s</t>
  </si>
  <si>
    <t>1194.7s</t>
  </si>
  <si>
    <t>995.6s</t>
  </si>
  <si>
    <t>20.5s</t>
  </si>
  <si>
    <t>25.2s</t>
  </si>
  <si>
    <t>31.9s</t>
  </si>
  <si>
    <t>32.1s</t>
  </si>
  <si>
    <t>72.9s</t>
  </si>
  <si>
    <t>73.3s</t>
  </si>
  <si>
    <t>110.0s</t>
  </si>
  <si>
    <t>110.2s</t>
  </si>
  <si>
    <t>235.9s</t>
  </si>
  <si>
    <t>236.3s</t>
  </si>
  <si>
    <t>357.1s</t>
  </si>
  <si>
    <t>357.2s</t>
  </si>
  <si>
    <t>1378.4s</t>
  </si>
  <si>
    <t>1497.7s</t>
  </si>
  <si>
    <t>174.2s</t>
  </si>
  <si>
    <t>169.8s</t>
  </si>
  <si>
    <t>228.1s</t>
  </si>
  <si>
    <t>162.5s</t>
  </si>
  <si>
    <t>jhammond/w1_ccsd_cc-pvdz_energy.nw</t>
    <phoneticPr fontId="1"/>
  </si>
  <si>
    <t>12.9s</t>
  </si>
  <si>
    <t>async progress threads can run on any cores,   sched_yield() isn't called when no event is found,  perform 2000 count-up loop before the retry</t>
    <phoneticPr fontId="1"/>
  </si>
  <si>
    <t>async progress thread runs on first 4 cores, sched_yield() isn't call when no event is found, perform 2000 count-up loop after wake-up</t>
    <phoneticPr fontId="1"/>
  </si>
  <si>
    <t>async progress thread runs on first 4 cores, sched_yield() is called when no event is found,  don't perform 2000 count-up loop before the retry</t>
    <phoneticPr fontId="1"/>
  </si>
  <si>
    <t>22.0s</t>
  </si>
  <si>
    <t>763.8s</t>
  </si>
  <si>
    <t>664.0s</t>
  </si>
  <si>
    <t>48.4s</t>
  </si>
  <si>
    <t>51.7s</t>
  </si>
  <si>
    <t>26.1s</t>
  </si>
  <si>
    <t>26.4s</t>
  </si>
  <si>
    <t>22.4s</t>
  </si>
  <si>
    <t>24.8s</t>
  </si>
  <si>
    <t>26.2s</t>
  </si>
  <si>
    <t>jhammond/w5_ccsd_cc-pvdz_energy.nw</t>
    <phoneticPr fontId="1"/>
  </si>
  <si>
    <t>jhammond/w5_ccsd_cc-pvdz_energy.nw</t>
    <phoneticPr fontId="1"/>
  </si>
  <si>
    <t>25.9s</t>
  </si>
  <si>
    <t>49.7s</t>
  </si>
  <si>
    <t>53.1s</t>
  </si>
  <si>
    <t>16.2s</t>
  </si>
  <si>
    <t>16.4s</t>
  </si>
  <si>
    <t>12.7s</t>
  </si>
  <si>
    <t>50.7s</t>
  </si>
  <si>
    <t>54.5s</t>
  </si>
  <si>
    <t>0 utility cores, 20 compute cores, no async progress thread</t>
    <phoneticPr fontId="1"/>
  </si>
  <si>
    <t>4 dedicated utility cores, 16 dedicated compute cores, 16 async progress threads</t>
    <phoneticPr fontId="1"/>
  </si>
  <si>
    <t>20 shared utility cores, 20 shared compute cores, 20 async progress threads</t>
    <phoneticPr fontId="1"/>
  </si>
  <si>
    <t>13.3s</t>
  </si>
  <si>
    <t>12.8s</t>
  </si>
  <si>
    <t>22.9s</t>
  </si>
  <si>
    <t>13.7s</t>
  </si>
  <si>
    <t>0:1:10:11, progress thread is bound in round robin way</t>
    <phoneticPr fontId="1"/>
  </si>
  <si>
    <t>0:1:2:3, progress thread is bound in round robin way</t>
    <phoneticPr fontId="1"/>
  </si>
  <si>
    <t>556.5s</t>
  </si>
  <si>
    <t>428.2s</t>
  </si>
  <si>
    <t>15.0s</t>
  </si>
  <si>
    <t>42.7s</t>
  </si>
  <si>
    <t>14.9s</t>
  </si>
  <si>
    <t>42.9s</t>
  </si>
  <si>
    <t>0:1:10:11, progress thread resides in the same numa-node as compute thread</t>
    <phoneticPr fontId="1"/>
  </si>
  <si>
    <t>15.3s</t>
  </si>
  <si>
    <t>14.7s</t>
  </si>
  <si>
    <t>18.3s</t>
  </si>
  <si>
    <t>18.5s</t>
  </si>
  <si>
    <t>15.9s</t>
  </si>
  <si>
    <t>16.1s</t>
  </si>
  <si>
    <t>11.0s</t>
  </si>
  <si>
    <t>11.3s</t>
  </si>
  <si>
    <t>9.3s</t>
  </si>
  <si>
    <t>9.6s</t>
  </si>
  <si>
    <t>13.9s</t>
  </si>
  <si>
    <t>knsc-h1</t>
    <phoneticPr fontId="1"/>
  </si>
  <si>
    <t>12.0s</t>
  </si>
  <si>
    <t>12.5s</t>
  </si>
  <si>
    <t>knsc-h2</t>
    <phoneticPr fontId="1"/>
  </si>
  <si>
    <t>jhammond/w10_ccsd_cc-pvdz_energy.nw</t>
    <phoneticPr fontId="1"/>
  </si>
  <si>
    <t>645.9s</t>
  </si>
  <si>
    <t>645.1s</t>
  </si>
  <si>
    <t>182.8s</t>
  </si>
  <si>
    <t>168.6s</t>
  </si>
  <si>
    <t>237.1s</t>
  </si>
  <si>
    <t>237.8s</t>
  </si>
  <si>
    <t>234.0s</t>
  </si>
  <si>
    <t>234.6s</t>
  </si>
  <si>
    <t>/home/takagi/project/mpich/mvapich-x86_64-linux-install/bin/mpiexec.hydra -genv LD_LIBRARY_PATH /home/takagi/project/mpich/mvapich-x86_64-linux-install/lib:$LD_LIBRARY_PATH -genv MV2_IBA_HCA mlx5_0 -genv MV2_CPU_MAPPING 2:3:4:5:6:7:8:9:12:13:14:15:16:17:18:19 -machinefile ./nwchem.hostfile ../nwchem-6.6/bin/LINUX64/nwchem ../jhammond/w10_ccsd_cc-pvdz_energy.nw</t>
    <phoneticPr fontId="1"/>
  </si>
  <si>
    <t>/home/takagi/project/mpich/mvapich-x86_64-linux-install/bin/mpiexec.hydra -genv LD_LIBRARY_PATH /home/takagi/project/mpich/mvapich-x86_64-linux-install/lib:$LD_LIBRARY_PATH -genv MV2_IBA_HCA mlx5_0 -genv MV2_CPU_MAPPING 0:1:2:3:4:5:6:7:8:9:10:11:12:13:14:15:16:17:18:19 -machinefile ./nwchem.hostfile ../nwchem-6.6/bin/LINUX64/nwchem ../jhammond/w10_ccsd_cc-pvdz_energy.nw</t>
    <phoneticPr fontId="1"/>
  </si>
  <si>
    <t>277.6s</t>
  </si>
  <si>
    <t>278.1s</t>
  </si>
  <si>
    <t>274.6s</t>
  </si>
  <si>
    <t>275.2s</t>
  </si>
  <si>
    <t>32 nodes</t>
    <phoneticPr fontId="1"/>
  </si>
  <si>
    <t>321.6s</t>
  </si>
  <si>
    <t>335.5s</t>
  </si>
  <si>
    <t>progress thread bound by Linux,compute threads bound manually</t>
    <phoneticPr fontId="1"/>
  </si>
  <si>
    <t>640_32_20160729_172403</t>
    <phoneticPr fontId="1"/>
  </si>
  <si>
    <t>323.8s</t>
  </si>
  <si>
    <t>338.6s</t>
  </si>
  <si>
    <t>640_32_20160803_172939</t>
  </si>
  <si>
    <t>640_32_20160803_172940</t>
  </si>
  <si>
    <t>640_32_20160803_172943</t>
  </si>
  <si>
    <t>325.9s</t>
  </si>
  <si>
    <t>339.6s</t>
  </si>
  <si>
    <t>325.1s</t>
  </si>
  <si>
    <t>338.4s</t>
  </si>
  <si>
    <t>319.9s</t>
  </si>
  <si>
    <t>335.0s</t>
  </si>
  <si>
    <t>640_32_20160803_180046</t>
  </si>
  <si>
    <t>640_32_20160803_180106</t>
  </si>
  <si>
    <t>640_32_20160803_180109</t>
  </si>
  <si>
    <t>numactl when launching</t>
    <phoneticPr fontId="1"/>
  </si>
  <si>
    <t>320.3s</t>
  </si>
  <si>
    <t>324.4s</t>
    <phoneticPr fontId="1"/>
  </si>
  <si>
    <t>337.5s</t>
    <phoneticPr fontId="1"/>
  </si>
  <si>
    <t>319.8s</t>
  </si>
  <si>
    <t>334.2s</t>
  </si>
  <si>
    <t>198.6s</t>
  </si>
  <si>
    <t>185.0s</t>
  </si>
  <si>
    <t>173.6s</t>
  </si>
  <si>
    <t>189.1s</t>
    <phoneticPr fontId="1"/>
  </si>
  <si>
    <t>185.4s</t>
  </si>
  <si>
    <t>170.4s</t>
  </si>
  <si>
    <t>512_32_20160803_191607</t>
  </si>
  <si>
    <t>512_32_20160803_191609</t>
  </si>
  <si>
    <t>512_32_20160803_191605</t>
    <phoneticPr fontId="1"/>
  </si>
  <si>
    <t>193.4s</t>
  </si>
  <si>
    <t>187.4s</t>
  </si>
  <si>
    <t>195.7s</t>
  </si>
  <si>
    <t>177.0s</t>
  </si>
  <si>
    <t>178.4s</t>
  </si>
  <si>
    <t>177.3s</t>
  </si>
  <si>
    <t>512_32_20160803_182106</t>
    <phoneticPr fontId="1"/>
  </si>
  <si>
    <t>512_32_20160803_182108</t>
    <phoneticPr fontId="1"/>
  </si>
  <si>
    <t>512_32_20160803_182112</t>
    <phoneticPr fontId="1"/>
  </si>
  <si>
    <t>512_32_20160728_164403</t>
    <phoneticPr fontId="1"/>
  </si>
  <si>
    <t>512_32_20160728_165312</t>
    <phoneticPr fontId="1"/>
  </si>
  <si>
    <t>intel MPI, v6.8, no restart</t>
    <phoneticPr fontId="1"/>
  </si>
  <si>
    <t>N32P16o1m0a0d0v6.8cw10_ccsd_cc-pvdz_energy.nwt2018-0413-170808</t>
  </si>
  <si>
    <t>nwchem.pl 512 32 16+4</t>
    <phoneticPr fontId="1"/>
  </si>
  <si>
    <t>nwchem.pl 512 32 16+0</t>
  </si>
  <si>
    <t>512_32_20180419_164738/nwchem.o</t>
  </si>
  <si>
    <t>512_32_20180419_164740/nwchem.o</t>
  </si>
  <si>
    <t>No Async</t>
    <phoneticPr fontId="1"/>
  </si>
  <si>
    <t>Async
(pinned to 4 dedicated cores)</t>
    <phoneticPr fontId="1"/>
  </si>
  <si>
    <t>/home/takagi/project/mpich/mvapich-x86_64-linux-install/bin/mpiexec.hydra -genv LD_LIBRARY_PATH /home/takagi/project/mpich/mvapich-x86_64-linux-install/lib:$LD_LIBRARY_PATH -genv MV2_IBA_HCA mlx5_0 -genv MV2_ENABLE_AFFINITY 0 -genv MV2_CPU_MAPPING 2:3:4:5:6:7:8:9:12:13:14:15:16:17:18:19 -genv MPIR_CVAR_ASYNC_PROGRESS 1 -genv DISABLE_UTI 1 -machinefile ./hostfile ./numactl.sh</t>
  </si>
  <si>
    <t>Task  time</t>
    <phoneticPr fontId="1"/>
  </si>
  <si>
    <t>/home/takagi/project/mpich/mvapich-x86_64-linux-install/bin/mpiexec.hydra -genv LD_LIBRARY_PATH /home/takagi/project/mpich/mvapich-x86_64-linux-install/lib:$LD_LIBRARY_PATH -genv MV2_IBA_HCA mlx5_0 -genv MV2_ENABLE_AFFINITY 0 -genv MV2_CPU_MAPPING 2:3:4:5:6:7:8:9:12:13:14:15:16:17:18:19 -machinefile ./hostfile ./numactl.sh</t>
  </si>
  <si>
    <t>Async
(20 cores, default)</t>
    <phoneticPr fontId="1"/>
  </si>
  <si>
    <t>No Async
(20 cores)</t>
    <phoneticPr fontId="1"/>
  </si>
  <si>
    <t>Async
(default)</t>
    <phoneticPr fontId="1"/>
  </si>
  <si>
    <t>Reduction ratio</t>
    <phoneticPr fontId="1"/>
  </si>
  <si>
    <t>/home/takagi/project/mpich/mvapich-x86_64-linux-install/bin/mpiexec.hydra -genv LD_LIBRARY_PATH /home/takagi/project/mpich/mvapich-x86_64-linux-install/lib:$LD_LIBRARY_PATH -genv MV2_IBA_HCA mlx5_0 -genv MV2_ENABLE_AFFINITY 0 -genv MV2_CPU_MAPPING 2:3:4:5:6:7:8:9:12:13:14:15:16:17:18:19 -genv MPIR_CVAR_ASYNC_PROGRESS 1 -genv MV2_ASYNC_PROGRESS_CPU_MAPPING 0:1:10:11 -genv MV2_NUM_NUMA_NODES 2 -genv MV2_NUM_CPUS_PER_NUMA_NODE 10 -genv UTI_CPU_SET 0-1,10-11 -machinefile ./hostfile ./numactl.sh</t>
  </si>
  <si>
    <t>/home/takagi/project/mpich/mvapich-x86_64-linux-install/bin/mpiexec.hydra -genv LD_LIBRARY_PATH /home/takagi/project/mpich/mvapich-x86_64-linux-install/lib:$LD_LIBRARY_PATH -genv MV2_IBA_HCA mlx5_0 -genv MV2_ENABLE_AFFINITY 0 -genv MV2_CPU_MAPPING 0:1:2:3:4:5:6:7:8:9:10:11:12:13:14:15:16:17:18:19 -machinefile ./hostfile ./numactl.sh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</si>
</sst>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NWCHEM</a:t>
            </a:r>
            <a:r>
              <a:rPr lang="en-US" baseline="0"/>
              <a:t> W10 CCSD CC-PVDZ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'knsc 4u^16c'!$T$53:$X$53</c:f>
              <c:strCache>
                <c:ptCount val="5"/>
                <c:pt idx="0">
                  <c:v>No Async
(20 cores)</c:v>
                </c:pt>
                <c:pt idx="1">
                  <c:v>Async
(20 cores, default)</c:v>
                </c:pt>
                <c:pt idx="2">
                  <c:v>No Async</c:v>
                </c:pt>
                <c:pt idx="3">
                  <c:v>Async
(default)</c:v>
                </c:pt>
                <c:pt idx="4">
                  <c:v>Async
(pinned to 4 dedicated cores)</c:v>
                </c:pt>
              </c:strCache>
            </c:strRef>
          </c:cat>
          <c:val>
            <c:numRef>
              <c:f>'knsc 4u^16c'!$T$54:$X$54</c:f>
              <c:numCache>
                <c:formatCode>0.00_ </c:formatCode>
                <c:ptCount val="5"/>
                <c:pt idx="0">
                  <c:v>344.82</c:v>
                </c:pt>
                <c:pt idx="1">
                  <c:v>651.07000000000005</c:v>
                </c:pt>
                <c:pt idx="2">
                  <c:v>394.71000000000004</c:v>
                </c:pt>
                <c:pt idx="3">
                  <c:v>436.45</c:v>
                </c:pt>
                <c:pt idx="4">
                  <c:v>321.16000000000003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B-054C-8951-873312BA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2295488"/>
        <c:axId val="-1147753680"/>
      </c:barChart>
      <c:catAx>
        <c:axId val="-11522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753680"/>
        <c:crosses val="autoZero"/>
        <c:auto val="1"/>
        <c:lblAlgn val="ctr"/>
        <c:lblOffset val="100"/>
        <c:noMultiLvlLbl val="0"/>
      </c:catAx>
      <c:valAx>
        <c:axId val="-1147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2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US" sz="2000"/>
              <a:t>NWCHEM w10_ccsd_cc-pvdz_energy</a:t>
            </a:r>
          </a:p>
        </c:rich>
      </c:tx>
      <c:layout>
        <c:manualLayout>
          <c:xMode val="edge"/>
          <c:yMode val="edge"/>
          <c:x val="0.26062573133103695"/>
          <c:y val="1.486620880304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6667245787883"/>
          <c:y val="0.13963560698145258"/>
          <c:w val="0.74923655059553473"/>
          <c:h val="0.61891492127230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'knsc 4u^16c'!$V$53</c:f>
              <c:strCache>
                <c:ptCount val="1"/>
                <c:pt idx="0">
                  <c:v>No Async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'knsc 4u^16c'!$AA$53:$AC$53</c:f>
              <c:numCache>
                <c:formatCode>General</c:formatCode>
                <c:ptCount val="3"/>
              </c:numCache>
            </c:numRef>
          </c:cat>
          <c:val>
            <c:numRef>
              <c:f>'knsc 4u^16c'!$V$54</c:f>
              <c:numCache>
                <c:formatCode>0.00_ </c:formatCode>
                <c:ptCount val="1"/>
                <c:pt idx="0">
                  <c:v>394.71000000000004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B-3141-9A4A-1AD5823DA426}"/>
            </c:ext>
          </c:extLst>
        </c:ser>
        <c:ser>
          <c:idx val="2"/>
          <c:order val="1"/>
          <c:tx>
            <c:strRef>
              <c:f>'knsc 4u^16c'!$W$53</c:f>
              <c:strCache>
                <c:ptCount val="1"/>
                <c:pt idx="0">
                  <c:v>Async
(default)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'knsc 4u^16c'!$W$54</c:f>
              <c:numCache>
                <c:formatCode>0.00_ </c:formatCode>
                <c:ptCount val="1"/>
                <c:pt idx="0">
                  <c:v>436.45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E149-B616-4DA64A333DD2}"/>
            </c:ext>
          </c:extLst>
        </c:ser>
        <c:ser>
          <c:idx val="1"/>
          <c:order val="2"/>
          <c:tx>
            <c:strRef>
              <c:f>'knsc 4u^16c'!$X$53</c:f>
              <c:strCache>
                <c:ptCount val="1"/>
                <c:pt idx="0">
                  <c:v>Async
(pinned to 4 dedicated cores)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'knsc 4u^16c'!$X$54</c:f>
              <c:numCache>
                <c:formatCode>0.00_ </c:formatCode>
                <c:ptCount val="1"/>
                <c:pt idx="0">
                  <c:v>321.16000000000003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5-764F-81ED-15844694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725136"/>
        <c:axId val="1609184640"/>
      </c:barChart>
      <c:catAx>
        <c:axId val="1604725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9184640"/>
        <c:crosses val="autoZero"/>
        <c:auto val="1"/>
        <c:lblAlgn val="ctr"/>
        <c:lblOffset val="100"/>
        <c:noMultiLvlLbl val="0"/>
      </c:catAx>
      <c:valAx>
        <c:axId val="16091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Calibri Light" panose="020F0302020204030204" pitchFamily="34" charset="0"/>
              </a:defRPr>
            </a:pPr>
            <a:endParaRPr lang="en-US"/>
          </a:p>
        </c:txPr>
        <c:crossAx val="16047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677374617970499E-2"/>
          <c:y val="0.79211632070930771"/>
          <c:w val="0.89999998507807677"/>
          <c:h val="0.16762504658606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Calibri Light" panose="020F03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0" i="0">
          <a:latin typeface="Calibri Light" panose="020F0302020204030204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96632</xdr:colOff>
      <xdr:row>57</xdr:row>
      <xdr:rowOff>91048</xdr:rowOff>
    </xdr:from>
    <xdr:to>
      <xdr:col>23</xdr:col>
      <xdr:colOff>292347</xdr:colOff>
      <xdr:row>60</xdr:row>
      <xdr:rowOff>2995544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808016</xdr:colOff>
      <xdr:row>55</xdr:row>
      <xdr:rowOff>45648</xdr:rowOff>
    </xdr:from>
    <xdr:to>
      <xdr:col>35</xdr:col>
      <xdr:colOff>842065</xdr:colOff>
      <xdr:row>60</xdr:row>
      <xdr:rowOff>2540000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FDD6B1-2DB8-2448-878A-F1CE9D03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0.76667</cdr:x>
      <cdr:y>0.23265</cdr:y>
    </cdr:from>
    <cdr:to>
      <cdr:x>0.90708</cdr:x>
      <cdr:y>0.31845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9CB1B5-B7E8-1A4C-9D24-762BD718BB95}"/>
            </a:ext>
          </a:extLst>
        </cdr:cNvPr>
        <cdr:cNvSpPr txBox="1"/>
      </cdr:nvSpPr>
      <cdr:spPr>
        <a:xfrm xmlns:a="http://schemas.openxmlformats.org/drawingml/2006/main">
          <a:off x="5137880" y="869345"/>
          <a:ext cx="940976" cy="320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600">
              <a:solidFill>
                <a:srgbClr val="FF0000"/>
              </a:solidFill>
            </a:rPr>
            <a:t>26%</a:t>
          </a:r>
          <a:endParaRPr lang="ja-JP" altLang="en-US" sz="16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0.73416</cdr:x>
      <cdr:y>0.21613</cdr:y>
    </cdr:from>
    <cdr:to>
      <cdr:x>0.77019</cdr:x>
      <cdr:y>0.36032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D1A9FBEC-43CF-7A46-90E6-3B3A6616F90F}"/>
            </a:ext>
          </a:extLst>
        </cdr:cNvPr>
        <cdr:cNvSpPr/>
      </cdr:nvSpPr>
      <cdr:spPr>
        <a:xfrm xmlns:a="http://schemas.openxmlformats.org/drawingml/2006/main">
          <a:off x="4935230" y="814866"/>
          <a:ext cx="242244" cy="543653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opLeftCell="A2" zoomScale="90" zoomScaleNormal="90" zoomScalePageLayoutView="90" workbookViewId="0">
      <selection activeCell="N28" sqref="N28"/>
    </sheetView>
  </sheetViews>
  <sheetFormatPr baseColWidth="10" defaultRowHeight="20" x14ac:dyDescent="0.3"/>
  <cols>
    <col min="1" max="1" width="11.42578125" bestFit="1" customWidth="1"/>
    <col min="3" max="4" width="2.28515625" bestFit="1" customWidth="1"/>
    <col min="5" max="5" width="4.28515625" bestFit="1" customWidth="1"/>
    <col min="6" max="7" width="6.28515625" bestFit="1" customWidth="1"/>
    <col min="8" max="8" width="4.28515625" customWidth="1"/>
    <col min="9" max="9" width="4.28515625" bestFit="1" customWidth="1"/>
    <col min="10" max="10" width="3.28515625" bestFit="1" customWidth="1"/>
    <col min="11" max="12" width="6.28515625" bestFit="1" customWidth="1"/>
    <col min="13" max="13" width="4.28515625" customWidth="1"/>
    <col min="14" max="14" width="6.28515625" bestFit="1" customWidth="1"/>
    <col min="15" max="15" width="2.28515625" bestFit="1" customWidth="1"/>
    <col min="16" max="17" width="6.28515625" bestFit="1" customWidth="1"/>
    <col min="19" max="19" width="3.28515625" bestFit="1" customWidth="1"/>
    <col min="20" max="20" width="2.28515625" bestFit="1" customWidth="1"/>
    <col min="21" max="22" width="5.42578125" bestFit="1" customWidth="1"/>
    <col min="24" max="24" width="3.28515625" bestFit="1" customWidth="1"/>
    <col min="25" max="25" width="2.28515625" bestFit="1" customWidth="1"/>
    <col min="26" max="27" width="5.42578125" bestFit="1" customWidth="1"/>
    <col min="29" max="29" width="4.28515625" bestFit="1" customWidth="1"/>
    <col min="30" max="30" width="3.28515625" bestFit="1" customWidth="1"/>
  </cols>
  <sheetData>
    <row r="1" spans="1:32" x14ac:dyDescent="0.3">
      <c r="A1" t="s">
        <v>88</v>
      </c>
    </row>
    <row r="2" spans="1:32" ht="86" customHeight="1" x14ac:dyDescent="0.3">
      <c r="A2" s="8" t="s">
        <v>129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4" spans="1:32" x14ac:dyDescent="0.3">
      <c r="B4" t="s">
        <v>20</v>
      </c>
    </row>
    <row r="5" spans="1:32" x14ac:dyDescent="0.3">
      <c r="C5">
        <v>4</v>
      </c>
      <c r="D5">
        <v>4</v>
      </c>
      <c r="E5">
        <v>0.6</v>
      </c>
      <c r="F5">
        <v>0.6</v>
      </c>
      <c r="X5">
        <v>64</v>
      </c>
      <c r="Y5">
        <v>4</v>
      </c>
      <c r="Z5">
        <v>0.6</v>
      </c>
      <c r="AA5">
        <v>0.7</v>
      </c>
    </row>
    <row r="9" spans="1:32" x14ac:dyDescent="0.3">
      <c r="B9" t="s">
        <v>6</v>
      </c>
    </row>
    <row r="10" spans="1:32" x14ac:dyDescent="0.3">
      <c r="D10">
        <v>4</v>
      </c>
      <c r="E10">
        <v>4</v>
      </c>
      <c r="F10" t="s">
        <v>55</v>
      </c>
      <c r="G10" t="s">
        <v>56</v>
      </c>
      <c r="I10">
        <v>8</v>
      </c>
      <c r="J10">
        <v>4</v>
      </c>
      <c r="K10" t="s">
        <v>53</v>
      </c>
      <c r="L10" t="s">
        <v>54</v>
      </c>
      <c r="N10">
        <v>16</v>
      </c>
      <c r="O10">
        <v>4</v>
      </c>
      <c r="P10" t="s">
        <v>51</v>
      </c>
      <c r="Q10" t="s">
        <v>52</v>
      </c>
      <c r="S10">
        <v>32</v>
      </c>
      <c r="T10">
        <v>4</v>
      </c>
      <c r="U10" t="s">
        <v>49</v>
      </c>
      <c r="V10" t="s">
        <v>50</v>
      </c>
      <c r="X10">
        <v>64</v>
      </c>
      <c r="Y10">
        <v>4</v>
      </c>
      <c r="Z10" t="s">
        <v>47</v>
      </c>
      <c r="AA10" t="s">
        <v>48</v>
      </c>
      <c r="AC10">
        <v>80</v>
      </c>
      <c r="AD10">
        <v>4</v>
      </c>
      <c r="AE10" t="s">
        <v>73</v>
      </c>
      <c r="AF10" t="s">
        <v>74</v>
      </c>
    </row>
    <row r="11" spans="1:32" x14ac:dyDescent="0.3">
      <c r="AE11" t="s">
        <v>80</v>
      </c>
      <c r="AF11" t="s">
        <v>77</v>
      </c>
    </row>
    <row r="13" spans="1:32" x14ac:dyDescent="0.3">
      <c r="AC13">
        <v>160</v>
      </c>
      <c r="AD13">
        <v>8</v>
      </c>
      <c r="AE13" t="s">
        <v>83</v>
      </c>
      <c r="AF13" t="s">
        <v>84</v>
      </c>
    </row>
    <row r="14" spans="1:32" x14ac:dyDescent="0.3">
      <c r="AE14" t="s">
        <v>108</v>
      </c>
      <c r="AF14" t="s">
        <v>109</v>
      </c>
    </row>
    <row r="17" spans="1:32" x14ac:dyDescent="0.3">
      <c r="AC17">
        <v>320</v>
      </c>
      <c r="AD17">
        <v>16</v>
      </c>
      <c r="AE17" t="s">
        <v>110</v>
      </c>
      <c r="AF17" t="s">
        <v>111</v>
      </c>
    </row>
    <row r="19" spans="1:32" x14ac:dyDescent="0.3">
      <c r="B19" t="s">
        <v>119</v>
      </c>
    </row>
    <row r="20" spans="1:32" x14ac:dyDescent="0.3">
      <c r="I20">
        <v>320</v>
      </c>
      <c r="J20">
        <v>16</v>
      </c>
    </row>
    <row r="21" spans="1:32" x14ac:dyDescent="0.3">
      <c r="I21">
        <v>640</v>
      </c>
      <c r="J21">
        <v>32</v>
      </c>
      <c r="K21" t="s">
        <v>124</v>
      </c>
      <c r="L21" t="s">
        <v>125</v>
      </c>
      <c r="N21">
        <f>VALUE(LEFT(L21,LEN(L21)-1))</f>
        <v>237.8</v>
      </c>
    </row>
    <row r="22" spans="1:32" x14ac:dyDescent="0.3">
      <c r="K22" t="s">
        <v>126</v>
      </c>
      <c r="L22" t="s">
        <v>127</v>
      </c>
      <c r="N22">
        <f>VALUE(LEFT(L22,LEN(L22)-1))</f>
        <v>234.6</v>
      </c>
    </row>
    <row r="25" spans="1:32" x14ac:dyDescent="0.3">
      <c r="A25" s="7">
        <v>43941</v>
      </c>
    </row>
    <row r="26" spans="1:32" x14ac:dyDescent="0.3">
      <c r="A26" t="s">
        <v>195</v>
      </c>
    </row>
    <row r="27" spans="1:32" x14ac:dyDescent="0.3">
      <c r="N27" t="s">
        <v>188</v>
      </c>
    </row>
    <row r="28" spans="1:32" x14ac:dyDescent="0.3">
      <c r="N28">
        <v>350</v>
      </c>
    </row>
    <row r="29" spans="1:32" x14ac:dyDescent="0.3">
      <c r="N29">
        <v>342.4</v>
      </c>
    </row>
    <row r="30" spans="1:32" x14ac:dyDescent="0.3">
      <c r="N30">
        <v>346.9</v>
      </c>
    </row>
    <row r="31" spans="1:32" x14ac:dyDescent="0.3">
      <c r="N31">
        <v>345</v>
      </c>
    </row>
    <row r="32" spans="1:32" x14ac:dyDescent="0.3">
      <c r="N32">
        <v>343.3</v>
      </c>
    </row>
    <row r="33" spans="14:14" x14ac:dyDescent="0.3">
      <c r="N33">
        <v>339.1</v>
      </c>
    </row>
    <row r="34" spans="14:14" x14ac:dyDescent="0.3">
      <c r="N34">
        <v>345.1</v>
      </c>
    </row>
    <row r="35" spans="14:14" x14ac:dyDescent="0.3">
      <c r="N35">
        <v>343.3</v>
      </c>
    </row>
    <row r="36" spans="14:14" x14ac:dyDescent="0.3">
      <c r="N36">
        <v>349</v>
      </c>
    </row>
    <row r="37" spans="14:14" x14ac:dyDescent="0.3">
      <c r="N37">
        <v>344.1</v>
      </c>
    </row>
  </sheetData>
  <mergeCells count="1">
    <mergeCell ref="A2:V2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K5"/>
  <sheetViews>
    <sheetView zoomScale="60" zoomScaleNormal="60" zoomScalePageLayoutView="60" workbookViewId="0">
      <selection activeCell="K4" sqref="K4"/>
    </sheetView>
  </sheetViews>
  <sheetFormatPr baseColWidth="10" defaultRowHeight="20" x14ac:dyDescent="0.3"/>
  <cols>
    <col min="5" max="6" width="5.5703125" bestFit="1" customWidth="1"/>
    <col min="8" max="8" width="3.42578125" bestFit="1" customWidth="1"/>
    <col min="9" max="9" width="2.5703125" bestFit="1" customWidth="1"/>
    <col min="10" max="11" width="7.28515625" bestFit="1" customWidth="1"/>
  </cols>
  <sheetData>
    <row r="2" spans="2:11" x14ac:dyDescent="0.3">
      <c r="B2" t="s">
        <v>20</v>
      </c>
    </row>
    <row r="3" spans="2:11" x14ac:dyDescent="0.3">
      <c r="C3" t="s">
        <v>10</v>
      </c>
      <c r="D3" t="s">
        <v>9</v>
      </c>
    </row>
    <row r="4" spans="2:11" x14ac:dyDescent="0.3">
      <c r="C4">
        <v>4</v>
      </c>
      <c r="D4">
        <v>4</v>
      </c>
      <c r="E4" t="s">
        <v>45</v>
      </c>
      <c r="F4" t="s">
        <v>46</v>
      </c>
      <c r="H4">
        <v>64</v>
      </c>
      <c r="I4">
        <v>4</v>
      </c>
      <c r="J4" t="s">
        <v>57</v>
      </c>
      <c r="K4" t="s">
        <v>58</v>
      </c>
    </row>
    <row r="5" spans="2:11" x14ac:dyDescent="0.3">
      <c r="C5">
        <v>8</v>
      </c>
      <c r="D5">
        <v>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zoomScale="80" zoomScaleNormal="80" zoomScalePageLayoutView="80" workbookViewId="0">
      <selection activeCell="M28" sqref="M28:M37"/>
    </sheetView>
  </sheetViews>
  <sheetFormatPr baseColWidth="10" defaultRowHeight="20" x14ac:dyDescent="0.3"/>
  <cols>
    <col min="1" max="1" width="12.42578125" bestFit="1" customWidth="1"/>
    <col min="8" max="8" width="4.85546875" bestFit="1" customWidth="1"/>
    <col min="9" max="9" width="3.7109375" bestFit="1" customWidth="1"/>
    <col min="10" max="11" width="6.7109375" bestFit="1" customWidth="1"/>
  </cols>
  <sheetData>
    <row r="1" spans="1:13" x14ac:dyDescent="0.3">
      <c r="A1" t="s">
        <v>90</v>
      </c>
    </row>
    <row r="9" spans="1:13" x14ac:dyDescent="0.3">
      <c r="B9" t="s">
        <v>6</v>
      </c>
    </row>
    <row r="10" spans="1:13" x14ac:dyDescent="0.3">
      <c r="H10">
        <v>80</v>
      </c>
      <c r="I10">
        <v>4</v>
      </c>
      <c r="J10" t="s">
        <v>71</v>
      </c>
      <c r="K10" t="s">
        <v>72</v>
      </c>
    </row>
    <row r="12" spans="1:13" x14ac:dyDescent="0.3">
      <c r="H12">
        <v>160</v>
      </c>
      <c r="I12">
        <v>8</v>
      </c>
      <c r="J12" t="s">
        <v>86</v>
      </c>
      <c r="K12" t="s">
        <v>87</v>
      </c>
    </row>
    <row r="14" spans="1:13" x14ac:dyDescent="0.3">
      <c r="B14" t="s">
        <v>119</v>
      </c>
    </row>
    <row r="15" spans="1:13" x14ac:dyDescent="0.3">
      <c r="H15">
        <v>640</v>
      </c>
      <c r="I15">
        <v>32</v>
      </c>
      <c r="J15" t="s">
        <v>135</v>
      </c>
      <c r="K15" t="s">
        <v>136</v>
      </c>
      <c r="M15">
        <f>VALUE(LEFT(K15,LEN(K15)-1))</f>
        <v>335.5</v>
      </c>
    </row>
    <row r="17" spans="1:13" x14ac:dyDescent="0.3">
      <c r="B17" t="s">
        <v>137</v>
      </c>
    </row>
    <row r="18" spans="1:13" x14ac:dyDescent="0.3">
      <c r="B18" t="s">
        <v>138</v>
      </c>
      <c r="H18">
        <v>640</v>
      </c>
      <c r="I18">
        <v>32</v>
      </c>
      <c r="J18" t="s">
        <v>139</v>
      </c>
      <c r="K18" t="s">
        <v>140</v>
      </c>
      <c r="M18">
        <f t="shared" ref="M18:M24" si="0">VALUE(LEFT(K18,LEN(K18)-1))</f>
        <v>338.6</v>
      </c>
    </row>
    <row r="19" spans="1:13" x14ac:dyDescent="0.3">
      <c r="B19" t="s">
        <v>141</v>
      </c>
      <c r="J19" t="s">
        <v>144</v>
      </c>
      <c r="K19" t="s">
        <v>145</v>
      </c>
      <c r="M19">
        <f t="shared" si="0"/>
        <v>339.6</v>
      </c>
    </row>
    <row r="20" spans="1:13" x14ac:dyDescent="0.3">
      <c r="B20" t="s">
        <v>142</v>
      </c>
      <c r="J20" t="s">
        <v>146</v>
      </c>
      <c r="K20" t="s">
        <v>147</v>
      </c>
      <c r="M20">
        <f t="shared" si="0"/>
        <v>338.4</v>
      </c>
    </row>
    <row r="21" spans="1:13" x14ac:dyDescent="0.3">
      <c r="B21" t="s">
        <v>143</v>
      </c>
      <c r="J21" t="s">
        <v>148</v>
      </c>
      <c r="K21" t="s">
        <v>149</v>
      </c>
      <c r="M21">
        <f t="shared" si="0"/>
        <v>335</v>
      </c>
    </row>
    <row r="22" spans="1:13" x14ac:dyDescent="0.3">
      <c r="B22" t="s">
        <v>150</v>
      </c>
      <c r="J22" t="s">
        <v>154</v>
      </c>
      <c r="K22" t="s">
        <v>149</v>
      </c>
      <c r="L22" s="9" t="s">
        <v>153</v>
      </c>
      <c r="M22">
        <f t="shared" si="0"/>
        <v>335</v>
      </c>
    </row>
    <row r="23" spans="1:13" x14ac:dyDescent="0.3">
      <c r="B23" t="s">
        <v>151</v>
      </c>
      <c r="J23" t="s">
        <v>155</v>
      </c>
      <c r="K23" t="s">
        <v>156</v>
      </c>
      <c r="L23" s="9"/>
      <c r="M23">
        <f t="shared" si="0"/>
        <v>337.5</v>
      </c>
    </row>
    <row r="24" spans="1:13" x14ac:dyDescent="0.3">
      <c r="B24" t="s">
        <v>152</v>
      </c>
      <c r="J24" t="s">
        <v>157</v>
      </c>
      <c r="K24" t="s">
        <v>158</v>
      </c>
      <c r="L24" s="9"/>
      <c r="M24">
        <f t="shared" si="0"/>
        <v>334.2</v>
      </c>
    </row>
    <row r="27" spans="1:13" x14ac:dyDescent="0.3">
      <c r="A27" s="7">
        <v>43942</v>
      </c>
    </row>
    <row r="28" spans="1:13" x14ac:dyDescent="0.3">
      <c r="M28">
        <v>648.1</v>
      </c>
    </row>
    <row r="29" spans="1:13" x14ac:dyDescent="0.3">
      <c r="M29">
        <v>652.20000000000005</v>
      </c>
    </row>
    <row r="30" spans="1:13" x14ac:dyDescent="0.3">
      <c r="M30">
        <v>646.5</v>
      </c>
    </row>
    <row r="31" spans="1:13" x14ac:dyDescent="0.3">
      <c r="M31">
        <v>651.9</v>
      </c>
    </row>
    <row r="32" spans="1:13" x14ac:dyDescent="0.3">
      <c r="M32">
        <v>643.70000000000005</v>
      </c>
    </row>
    <row r="33" spans="13:13" x14ac:dyDescent="0.3">
      <c r="M33">
        <v>656.9</v>
      </c>
    </row>
    <row r="34" spans="13:13" x14ac:dyDescent="0.3">
      <c r="M34">
        <v>658.2</v>
      </c>
    </row>
    <row r="35" spans="13:13" x14ac:dyDescent="0.3">
      <c r="M35">
        <v>652.6</v>
      </c>
    </row>
    <row r="36" spans="13:13" x14ac:dyDescent="0.3">
      <c r="M36">
        <v>651.70000000000005</v>
      </c>
    </row>
    <row r="37" spans="13:13" x14ac:dyDescent="0.3">
      <c r="M37">
        <v>648.9</v>
      </c>
    </row>
  </sheetData>
  <mergeCells count="1">
    <mergeCell ref="L22:L2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29"/>
  <sheetViews>
    <sheetView topLeftCell="A2" zoomScale="90" zoomScaleNormal="90" zoomScalePageLayoutView="90" workbookViewId="0">
      <selection activeCell="N19" sqref="N19"/>
    </sheetView>
  </sheetViews>
  <sheetFormatPr baseColWidth="10" defaultRowHeight="20" x14ac:dyDescent="0.3"/>
  <cols>
    <col min="1" max="1" width="11.42578125" bestFit="1" customWidth="1"/>
    <col min="12" max="12" width="4.28515625" bestFit="1" customWidth="1"/>
    <col min="13" max="13" width="3.28515625" bestFit="1" customWidth="1"/>
    <col min="14" max="15" width="6.42578125" bestFit="1" customWidth="1"/>
  </cols>
  <sheetData>
    <row r="2" spans="1:29" ht="73" customHeight="1" x14ac:dyDescent="0.3">
      <c r="A2" s="10" t="s">
        <v>128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6" spans="1:29" x14ac:dyDescent="0.3">
      <c r="A6" t="s">
        <v>78</v>
      </c>
    </row>
    <row r="7" spans="1:29" x14ac:dyDescent="0.3">
      <c r="L7">
        <v>128</v>
      </c>
      <c r="M7">
        <v>8</v>
      </c>
      <c r="N7" t="s">
        <v>106</v>
      </c>
      <c r="O7" t="s">
        <v>107</v>
      </c>
    </row>
    <row r="10" spans="1:29" x14ac:dyDescent="0.3">
      <c r="A10" t="s">
        <v>182</v>
      </c>
    </row>
    <row r="11" spans="1:29" x14ac:dyDescent="0.3">
      <c r="A11" t="s">
        <v>119</v>
      </c>
    </row>
    <row r="12" spans="1:29" x14ac:dyDescent="0.3">
      <c r="A12" t="s">
        <v>177</v>
      </c>
      <c r="D12">
        <v>34.83</v>
      </c>
      <c r="E12">
        <v>0.01</v>
      </c>
      <c r="F12" s="1">
        <v>28.09</v>
      </c>
      <c r="G12" s="1">
        <v>13.68</v>
      </c>
      <c r="H12" s="1">
        <v>207.45</v>
      </c>
      <c r="I12" s="1">
        <v>258.70999999999998</v>
      </c>
      <c r="J12" s="1">
        <v>278.10000000000002</v>
      </c>
      <c r="L12">
        <v>512</v>
      </c>
      <c r="M12">
        <v>32</v>
      </c>
      <c r="N12" t="s">
        <v>130</v>
      </c>
      <c r="O12" t="s">
        <v>131</v>
      </c>
      <c r="Q12">
        <f>VALUE(LEFT(O12,LEN(O12)-1))</f>
        <v>278.10000000000002</v>
      </c>
    </row>
    <row r="13" spans="1:29" x14ac:dyDescent="0.3">
      <c r="A13" t="s">
        <v>178</v>
      </c>
      <c r="D13">
        <v>34.14</v>
      </c>
      <c r="E13">
        <v>0.01</v>
      </c>
      <c r="F13" s="1">
        <v>27.37</v>
      </c>
      <c r="G13" s="1">
        <v>13.65</v>
      </c>
      <c r="H13" s="1">
        <v>204.86</v>
      </c>
      <c r="I13" s="1">
        <v>255.36</v>
      </c>
      <c r="J13" s="1">
        <v>275.10000000000002</v>
      </c>
      <c r="L13">
        <v>512</v>
      </c>
      <c r="M13">
        <v>32</v>
      </c>
      <c r="N13" t="s">
        <v>132</v>
      </c>
      <c r="O13" t="s">
        <v>133</v>
      </c>
      <c r="Q13">
        <f>VALUE(LEFT(O13,LEN(O13)-1))</f>
        <v>275.2</v>
      </c>
    </row>
    <row r="15" spans="1:29" x14ac:dyDescent="0.3">
      <c r="A15" t="s">
        <v>183</v>
      </c>
      <c r="D15">
        <v>137.46</v>
      </c>
      <c r="E15">
        <v>0.08</v>
      </c>
      <c r="F15">
        <v>108.37</v>
      </c>
      <c r="G15">
        <v>13.48</v>
      </c>
      <c r="H15">
        <v>206.28</v>
      </c>
      <c r="I15">
        <v>373.61</v>
      </c>
      <c r="J15">
        <v>393.8</v>
      </c>
    </row>
    <row r="17" spans="1:14" x14ac:dyDescent="0.3">
      <c r="A17" s="7">
        <v>43942</v>
      </c>
    </row>
    <row r="18" spans="1:14" x14ac:dyDescent="0.3">
      <c r="A18" t="s">
        <v>189</v>
      </c>
    </row>
    <row r="19" spans="1:14" x14ac:dyDescent="0.3">
      <c r="N19" t="s">
        <v>188</v>
      </c>
    </row>
    <row r="20" spans="1:14" x14ac:dyDescent="0.3">
      <c r="N20">
        <v>409.9</v>
      </c>
    </row>
    <row r="21" spans="1:14" x14ac:dyDescent="0.3">
      <c r="N21">
        <v>394.4</v>
      </c>
    </row>
    <row r="22" spans="1:14" x14ac:dyDescent="0.3">
      <c r="N22">
        <v>395.5</v>
      </c>
    </row>
    <row r="23" spans="1:14" x14ac:dyDescent="0.3">
      <c r="N23">
        <v>393.6</v>
      </c>
    </row>
    <row r="24" spans="1:14" x14ac:dyDescent="0.3">
      <c r="N24">
        <v>390.5</v>
      </c>
    </row>
    <row r="25" spans="1:14" x14ac:dyDescent="0.3">
      <c r="N25">
        <v>392.9</v>
      </c>
    </row>
    <row r="26" spans="1:14" x14ac:dyDescent="0.3">
      <c r="N26">
        <v>395.8</v>
      </c>
    </row>
    <row r="27" spans="1:14" x14ac:dyDescent="0.3">
      <c r="N27">
        <v>392.2</v>
      </c>
    </row>
    <row r="28" spans="1:14" x14ac:dyDescent="0.3">
      <c r="N28">
        <v>389</v>
      </c>
    </row>
    <row r="29" spans="1:14" x14ac:dyDescent="0.3">
      <c r="N29">
        <v>393.3</v>
      </c>
    </row>
  </sheetData>
  <mergeCells count="1">
    <mergeCell ref="A2:AC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8025-CD8A-1848-BF14-5BA9CC2FCE8D}">
  <dimension ref="A1:C13"/>
  <sheetViews>
    <sheetView workbookViewId="0">
      <selection activeCell="A2" sqref="A2"/>
    </sheetView>
  </sheetViews>
  <sheetFormatPr baseColWidth="10" defaultRowHeight="20" x14ac:dyDescent="0.3"/>
  <cols>
    <col min="1" max="1" width="11.42578125" bestFit="1" customWidth="1"/>
  </cols>
  <sheetData>
    <row r="1" spans="1:3" x14ac:dyDescent="0.3">
      <c r="A1" s="7">
        <v>43941</v>
      </c>
    </row>
    <row r="2" spans="1:3" x14ac:dyDescent="0.3">
      <c r="A2" t="s">
        <v>187</v>
      </c>
    </row>
    <row r="3" spans="1:3" x14ac:dyDescent="0.3">
      <c r="C3" t="s">
        <v>188</v>
      </c>
    </row>
    <row r="4" spans="1:3" x14ac:dyDescent="0.3">
      <c r="C4">
        <v>434.3</v>
      </c>
    </row>
    <row r="5" spans="1:3" x14ac:dyDescent="0.3">
      <c r="C5">
        <v>435.2</v>
      </c>
    </row>
    <row r="6" spans="1:3" x14ac:dyDescent="0.3">
      <c r="C6">
        <v>437.3</v>
      </c>
    </row>
    <row r="7" spans="1:3" x14ac:dyDescent="0.3">
      <c r="C7">
        <v>435.5</v>
      </c>
    </row>
    <row r="8" spans="1:3" x14ac:dyDescent="0.3">
      <c r="C8">
        <v>433.6</v>
      </c>
    </row>
    <row r="9" spans="1:3" x14ac:dyDescent="0.3">
      <c r="C9">
        <v>438.4</v>
      </c>
    </row>
    <row r="10" spans="1:3" x14ac:dyDescent="0.3">
      <c r="C10">
        <v>436.2</v>
      </c>
    </row>
    <row r="11" spans="1:3" x14ac:dyDescent="0.3">
      <c r="C11">
        <v>442.2</v>
      </c>
    </row>
    <row r="12" spans="1:3" x14ac:dyDescent="0.3">
      <c r="C12">
        <v>435.5</v>
      </c>
    </row>
    <row r="13" spans="1:3" x14ac:dyDescent="0.3">
      <c r="C13">
        <v>436.3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2"/>
  <sheetViews>
    <sheetView tabSelected="1" topLeftCell="P47" zoomScale="96" zoomScaleNormal="96" zoomScalePageLayoutView="90" workbookViewId="0">
      <selection activeCell="U55" sqref="U55"/>
    </sheetView>
  </sheetViews>
  <sheetFormatPr baseColWidth="10" defaultRowHeight="20" x14ac:dyDescent="0.3"/>
  <cols>
    <col min="1" max="1" width="30.7109375" customWidth="1"/>
    <col min="3" max="4" width="2.42578125" bestFit="1" customWidth="1"/>
    <col min="5" max="5" width="8.5703125" bestFit="1" customWidth="1"/>
    <col min="6" max="6" width="6.7109375" bestFit="1" customWidth="1"/>
    <col min="7" max="7" width="8.42578125" customWidth="1"/>
    <col min="8" max="8" width="6.42578125" customWidth="1"/>
    <col min="9" max="9" width="7.5703125" bestFit="1" customWidth="1"/>
    <col min="10" max="10" width="6.28515625" bestFit="1" customWidth="1"/>
    <col min="12" max="12" width="3.28515625" bestFit="1" customWidth="1"/>
    <col min="13" max="13" width="2.28515625" bestFit="1" customWidth="1"/>
    <col min="14" max="15" width="6.28515625" bestFit="1" customWidth="1"/>
    <col min="17" max="17" width="4.28515625" bestFit="1" customWidth="1"/>
    <col min="18" max="18" width="3.28515625" bestFit="1" customWidth="1"/>
    <col min="19" max="19" width="6.42578125" bestFit="1" customWidth="1"/>
    <col min="20" max="20" width="8.5703125" bestFit="1" customWidth="1"/>
  </cols>
  <sheetData>
    <row r="1" spans="1:6" x14ac:dyDescent="0.3">
      <c r="A1" t="s">
        <v>89</v>
      </c>
    </row>
    <row r="2" spans="1:6" x14ac:dyDescent="0.3">
      <c r="A2" t="s">
        <v>67</v>
      </c>
    </row>
    <row r="4" spans="1:6" x14ac:dyDescent="0.3">
      <c r="B4" t="s">
        <v>63</v>
      </c>
    </row>
    <row r="5" spans="1:6" x14ac:dyDescent="0.3">
      <c r="C5">
        <v>4</v>
      </c>
      <c r="D5">
        <v>4</v>
      </c>
      <c r="E5" t="s">
        <v>64</v>
      </c>
      <c r="F5" t="s">
        <v>33</v>
      </c>
    </row>
    <row r="11" spans="1:6" x14ac:dyDescent="0.3">
      <c r="B11" t="s">
        <v>78</v>
      </c>
    </row>
    <row r="15" spans="1:6" x14ac:dyDescent="0.3">
      <c r="C15" t="s">
        <v>103</v>
      </c>
    </row>
    <row r="17" spans="3:23" x14ac:dyDescent="0.3">
      <c r="C17">
        <v>4</v>
      </c>
      <c r="D17">
        <v>4</v>
      </c>
      <c r="E17" t="s">
        <v>97</v>
      </c>
      <c r="F17" t="s">
        <v>98</v>
      </c>
      <c r="Q17">
        <v>64</v>
      </c>
      <c r="R17">
        <v>4</v>
      </c>
      <c r="S17" t="s">
        <v>93</v>
      </c>
      <c r="T17" t="s">
        <v>75</v>
      </c>
    </row>
    <row r="21" spans="3:23" x14ac:dyDescent="0.3">
      <c r="Q21">
        <v>128</v>
      </c>
      <c r="R21">
        <v>8</v>
      </c>
      <c r="S21" t="s">
        <v>91</v>
      </c>
      <c r="T21" t="s">
        <v>92</v>
      </c>
      <c r="V21" s="2">
        <f>VALUE(LEFT(T21,LEN(T21)-1))</f>
        <v>12.8</v>
      </c>
    </row>
    <row r="22" spans="3:23" x14ac:dyDescent="0.3">
      <c r="S22" t="s">
        <v>94</v>
      </c>
      <c r="T22" t="s">
        <v>91</v>
      </c>
      <c r="V22" s="2">
        <f>VALUE(LEFT(T22,LEN(T22)-1))</f>
        <v>13.3</v>
      </c>
    </row>
    <row r="23" spans="3:23" x14ac:dyDescent="0.3">
      <c r="S23" t="s">
        <v>101</v>
      </c>
      <c r="T23" t="s">
        <v>105</v>
      </c>
      <c r="V23" s="2">
        <f>VALUE(LEFT(T23,LEN(T23)-1))</f>
        <v>14.7</v>
      </c>
      <c r="W23" s="2">
        <f>AVERAGE(V21:V23)</f>
        <v>13.6</v>
      </c>
    </row>
    <row r="25" spans="3:23" x14ac:dyDescent="0.3">
      <c r="Q25">
        <v>256</v>
      </c>
      <c r="R25">
        <v>16</v>
      </c>
      <c r="S25" t="s">
        <v>112</v>
      </c>
      <c r="T25" t="s">
        <v>113</v>
      </c>
    </row>
    <row r="26" spans="3:23" x14ac:dyDescent="0.3">
      <c r="P26" t="s">
        <v>115</v>
      </c>
      <c r="S26" t="s">
        <v>114</v>
      </c>
      <c r="T26" t="s">
        <v>24</v>
      </c>
    </row>
    <row r="27" spans="3:23" x14ac:dyDescent="0.3">
      <c r="P27" t="s">
        <v>118</v>
      </c>
      <c r="S27" t="s">
        <v>116</v>
      </c>
      <c r="T27" t="s">
        <v>117</v>
      </c>
    </row>
    <row r="29" spans="3:23" x14ac:dyDescent="0.3">
      <c r="C29" t="s">
        <v>95</v>
      </c>
    </row>
    <row r="30" spans="3:23" x14ac:dyDescent="0.3">
      <c r="C30">
        <v>4</v>
      </c>
      <c r="D30">
        <v>4</v>
      </c>
      <c r="E30" t="s">
        <v>69</v>
      </c>
      <c r="F30" t="s">
        <v>70</v>
      </c>
      <c r="Q30">
        <v>64</v>
      </c>
      <c r="R30">
        <v>4</v>
      </c>
      <c r="S30" t="s">
        <v>68</v>
      </c>
      <c r="T30" t="s">
        <v>68</v>
      </c>
    </row>
    <row r="31" spans="3:23" x14ac:dyDescent="0.3">
      <c r="Q31">
        <v>64</v>
      </c>
      <c r="R31">
        <v>4</v>
      </c>
      <c r="S31" t="s">
        <v>75</v>
      </c>
      <c r="T31" t="s">
        <v>68</v>
      </c>
    </row>
    <row r="33" spans="1:23" x14ac:dyDescent="0.3">
      <c r="Q33">
        <v>128</v>
      </c>
      <c r="R33">
        <v>8</v>
      </c>
      <c r="S33" t="s">
        <v>85</v>
      </c>
      <c r="T33" t="s">
        <v>85</v>
      </c>
      <c r="V33" s="2">
        <f>VALUE(LEFT(T33,LEN(T33)-1))</f>
        <v>12.7</v>
      </c>
    </row>
    <row r="34" spans="1:23" x14ac:dyDescent="0.3">
      <c r="Q34">
        <v>128</v>
      </c>
      <c r="R34">
        <v>8</v>
      </c>
      <c r="S34" t="s">
        <v>85</v>
      </c>
      <c r="T34" t="s">
        <v>85</v>
      </c>
      <c r="V34" s="2">
        <f>VALUE(LEFT(T34,LEN(T34)-1))</f>
        <v>12.7</v>
      </c>
    </row>
    <row r="35" spans="1:23" x14ac:dyDescent="0.3">
      <c r="Q35">
        <v>128</v>
      </c>
      <c r="R35">
        <v>8</v>
      </c>
      <c r="S35" t="s">
        <v>104</v>
      </c>
      <c r="T35" t="s">
        <v>26</v>
      </c>
      <c r="V35" s="2">
        <f>VALUE(LEFT(T35,LEN(T35)-1))</f>
        <v>16.5</v>
      </c>
      <c r="W35" s="2">
        <f>AVERAGE(V33:V35)</f>
        <v>13.966666666666667</v>
      </c>
    </row>
    <row r="36" spans="1:23" x14ac:dyDescent="0.3">
      <c r="C36" t="s">
        <v>96</v>
      </c>
    </row>
    <row r="37" spans="1:23" x14ac:dyDescent="0.3">
      <c r="Q37">
        <v>128</v>
      </c>
      <c r="R37">
        <v>8</v>
      </c>
      <c r="S37" t="s">
        <v>99</v>
      </c>
      <c r="T37" t="s">
        <v>100</v>
      </c>
    </row>
    <row r="38" spans="1:23" x14ac:dyDescent="0.3">
      <c r="S38" t="s">
        <v>101</v>
      </c>
      <c r="T38" t="s">
        <v>102</v>
      </c>
    </row>
    <row r="40" spans="1:23" x14ac:dyDescent="0.3">
      <c r="A40" t="s">
        <v>181</v>
      </c>
    </row>
    <row r="41" spans="1:23" x14ac:dyDescent="0.3">
      <c r="B41" t="s">
        <v>119</v>
      </c>
    </row>
    <row r="42" spans="1:23" x14ac:dyDescent="0.3">
      <c r="Q42">
        <v>256</v>
      </c>
      <c r="R42">
        <v>16</v>
      </c>
      <c r="S42" t="s">
        <v>120</v>
      </c>
      <c r="T42" t="s">
        <v>121</v>
      </c>
    </row>
    <row r="43" spans="1:23" x14ac:dyDescent="0.3">
      <c r="Q43">
        <v>512</v>
      </c>
      <c r="R43">
        <v>32</v>
      </c>
      <c r="S43" t="s">
        <v>122</v>
      </c>
      <c r="T43" t="s">
        <v>123</v>
      </c>
      <c r="V43" s="2">
        <f t="shared" ref="V43:V49" si="0">VALUE(LEFT(T43,LEN(T43)-1))</f>
        <v>168.6</v>
      </c>
    </row>
    <row r="44" spans="1:23" ht="20" customHeight="1" x14ac:dyDescent="0.3">
      <c r="A44" t="s">
        <v>174</v>
      </c>
      <c r="E44" s="1">
        <v>46.66</v>
      </c>
      <c r="F44" s="1">
        <v>0.02</v>
      </c>
      <c r="G44" s="1">
        <v>36.409999999999997</v>
      </c>
      <c r="H44" s="1">
        <v>11.22</v>
      </c>
      <c r="I44" s="1">
        <v>110.83</v>
      </c>
      <c r="J44">
        <v>174.3</v>
      </c>
      <c r="K44">
        <v>184.9</v>
      </c>
      <c r="S44" t="s">
        <v>159</v>
      </c>
      <c r="T44" t="s">
        <v>160</v>
      </c>
      <c r="U44" s="11" t="s">
        <v>153</v>
      </c>
      <c r="V44" s="2">
        <f t="shared" si="0"/>
        <v>185</v>
      </c>
    </row>
    <row r="45" spans="1:23" x14ac:dyDescent="0.3">
      <c r="A45" t="s">
        <v>175</v>
      </c>
      <c r="E45" s="1">
        <v>34.700000000000003</v>
      </c>
      <c r="F45" s="1">
        <v>0.02</v>
      </c>
      <c r="G45" s="1">
        <v>25.34</v>
      </c>
      <c r="H45" s="1">
        <v>11.51</v>
      </c>
      <c r="I45" s="1">
        <v>110.84</v>
      </c>
      <c r="J45">
        <v>162.87</v>
      </c>
      <c r="K45">
        <v>173.5</v>
      </c>
      <c r="S45" t="s">
        <v>162</v>
      </c>
      <c r="T45" t="s">
        <v>161</v>
      </c>
      <c r="U45" s="11"/>
      <c r="V45" s="2">
        <f t="shared" si="0"/>
        <v>173.6</v>
      </c>
    </row>
    <row r="46" spans="1:23" x14ac:dyDescent="0.3">
      <c r="A46" t="s">
        <v>176</v>
      </c>
      <c r="E46" s="1">
        <v>31.56</v>
      </c>
      <c r="F46" s="1">
        <v>0.02</v>
      </c>
      <c r="G46" s="1">
        <v>22.18</v>
      </c>
      <c r="H46" s="1">
        <v>11.34</v>
      </c>
      <c r="I46" s="1">
        <v>110.25</v>
      </c>
      <c r="J46">
        <v>159.75</v>
      </c>
      <c r="K46">
        <v>170.4</v>
      </c>
      <c r="S46" t="s">
        <v>163</v>
      </c>
      <c r="T46" t="s">
        <v>164</v>
      </c>
      <c r="U46" s="11"/>
      <c r="V46" s="2">
        <f t="shared" si="0"/>
        <v>170.4</v>
      </c>
    </row>
    <row r="47" spans="1:23" x14ac:dyDescent="0.3">
      <c r="A47" t="s">
        <v>167</v>
      </c>
      <c r="E47" s="1">
        <v>37.07</v>
      </c>
      <c r="F47" s="1">
        <v>0.02</v>
      </c>
      <c r="G47" s="1">
        <v>28.29</v>
      </c>
      <c r="H47" s="1">
        <v>11.5</v>
      </c>
      <c r="I47" s="1">
        <v>110.47</v>
      </c>
      <c r="J47">
        <v>165.82</v>
      </c>
      <c r="K47">
        <v>176.9</v>
      </c>
      <c r="S47" t="s">
        <v>168</v>
      </c>
      <c r="T47" t="s">
        <v>171</v>
      </c>
      <c r="U47" s="11"/>
      <c r="V47" s="2">
        <f t="shared" si="0"/>
        <v>177</v>
      </c>
    </row>
    <row r="48" spans="1:23" x14ac:dyDescent="0.3">
      <c r="A48" t="s">
        <v>165</v>
      </c>
      <c r="S48" t="s">
        <v>169</v>
      </c>
      <c r="T48" t="s">
        <v>172</v>
      </c>
      <c r="U48" s="11"/>
      <c r="V48" s="2">
        <f t="shared" si="0"/>
        <v>178.4</v>
      </c>
    </row>
    <row r="49" spans="1:30" x14ac:dyDescent="0.3">
      <c r="A49" t="s">
        <v>166</v>
      </c>
      <c r="S49" t="s">
        <v>170</v>
      </c>
      <c r="T49" t="s">
        <v>173</v>
      </c>
      <c r="U49" s="11"/>
      <c r="V49" s="2">
        <f t="shared" si="0"/>
        <v>177.3</v>
      </c>
    </row>
    <row r="52" spans="1:30" x14ac:dyDescent="0.3">
      <c r="T52" t="s">
        <v>134</v>
      </c>
    </row>
    <row r="53" spans="1:30" ht="84" x14ac:dyDescent="0.3">
      <c r="A53" t="s">
        <v>179</v>
      </c>
      <c r="T53" s="5" t="s">
        <v>191</v>
      </c>
      <c r="U53" s="5" t="s">
        <v>190</v>
      </c>
      <c r="V53" s="5" t="s">
        <v>185</v>
      </c>
      <c r="W53" s="5" t="s">
        <v>192</v>
      </c>
      <c r="X53" s="5" t="s">
        <v>186</v>
      </c>
      <c r="Z53" s="3"/>
      <c r="AA53" s="3"/>
      <c r="AB53" s="5"/>
      <c r="AC53" s="4"/>
      <c r="AD53" t="s">
        <v>193</v>
      </c>
    </row>
    <row r="54" spans="1:30" x14ac:dyDescent="0.3">
      <c r="A54" t="s">
        <v>180</v>
      </c>
      <c r="E54">
        <v>4728.33</v>
      </c>
      <c r="F54">
        <v>17.32</v>
      </c>
      <c r="G54">
        <v>2631.12</v>
      </c>
      <c r="H54">
        <v>334.76</v>
      </c>
      <c r="I54">
        <v>789.85</v>
      </c>
      <c r="J54">
        <v>6218.83</v>
      </c>
      <c r="K54">
        <v>7022.5</v>
      </c>
      <c r="T54" s="1">
        <f>AVERAGE('knsc 0u^20c '!$N$28:'knsc 0u^20c '!$N$37)</f>
        <v>344.82</v>
      </c>
      <c r="U54" s="1">
        <f>AVERAGE('knsc 20u|20u'!$M$28:'knsc 20u|20u'!$M$37)</f>
        <v>651.07000000000005</v>
      </c>
      <c r="V54" s="1">
        <f>AVERAGE('knsc 0u^16c'!$N$20:'knsc 0u^16c'!$N$29)</f>
        <v>394.71000000000004</v>
      </c>
      <c r="W54" s="1">
        <f>AVERAGE('16u+16c'!$C$4:'16u+16c'!$C$13)</f>
        <v>436.45</v>
      </c>
      <c r="X54" s="1">
        <f>AVERAGE($K$63:$K$72)</f>
        <v>321.16000000000003</v>
      </c>
      <c r="Z54" s="1"/>
      <c r="AA54" s="1"/>
      <c r="AC54" s="1"/>
      <c r="AD54" s="1">
        <f>($W54-$X54)/$W54</f>
        <v>0.26415396952686437</v>
      </c>
    </row>
    <row r="57" spans="1:30" x14ac:dyDescent="0.3">
      <c r="A57" t="s">
        <v>184</v>
      </c>
      <c r="E57">
        <v>152.46</v>
      </c>
      <c r="F57">
        <v>0.09</v>
      </c>
      <c r="G57">
        <v>118.61</v>
      </c>
      <c r="H57">
        <v>11.82</v>
      </c>
      <c r="I57">
        <v>110.58</v>
      </c>
      <c r="J57">
        <v>293.89999999999998</v>
      </c>
      <c r="K57">
        <v>304.60000000000002</v>
      </c>
    </row>
    <row r="60" spans="1:30" x14ac:dyDescent="0.3">
      <c r="A60" s="7">
        <v>43942</v>
      </c>
    </row>
    <row r="61" spans="1:30" ht="409.5" x14ac:dyDescent="0.3">
      <c r="A61" s="5" t="s">
        <v>194</v>
      </c>
    </row>
    <row r="62" spans="1:30" x14ac:dyDescent="0.3">
      <c r="A62" s="6"/>
      <c r="K62" t="s">
        <v>188</v>
      </c>
    </row>
    <row r="63" spans="1:30" x14ac:dyDescent="0.3">
      <c r="K63">
        <v>336.7</v>
      </c>
    </row>
    <row r="64" spans="1:30" x14ac:dyDescent="0.3">
      <c r="K64">
        <v>323.2</v>
      </c>
    </row>
    <row r="65" spans="11:11" x14ac:dyDescent="0.3">
      <c r="K65">
        <v>350.6</v>
      </c>
    </row>
    <row r="66" spans="11:11" x14ac:dyDescent="0.3">
      <c r="K66">
        <v>304.2</v>
      </c>
    </row>
    <row r="67" spans="11:11" x14ac:dyDescent="0.3">
      <c r="K67">
        <v>313</v>
      </c>
    </row>
    <row r="68" spans="11:11" x14ac:dyDescent="0.3">
      <c r="K68">
        <v>309.60000000000002</v>
      </c>
    </row>
    <row r="69" spans="11:11" x14ac:dyDescent="0.3">
      <c r="K69">
        <v>322.10000000000002</v>
      </c>
    </row>
    <row r="70" spans="11:11" x14ac:dyDescent="0.3">
      <c r="K70">
        <v>325.3</v>
      </c>
    </row>
    <row r="71" spans="11:11" x14ac:dyDescent="0.3">
      <c r="K71">
        <v>313.89999999999998</v>
      </c>
    </row>
    <row r="72" spans="11:11" x14ac:dyDescent="0.3">
      <c r="K72">
        <v>313</v>
      </c>
    </row>
  </sheetData>
  <mergeCells count="1">
    <mergeCell ref="U44:U49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7:I8"/>
  <sheetViews>
    <sheetView zoomScale="80" zoomScaleNormal="80" zoomScalePageLayoutView="80" workbookViewId="0">
      <selection activeCell="B7" sqref="B7"/>
    </sheetView>
  </sheetViews>
  <sheetFormatPr baseColWidth="10" defaultRowHeight="20" x14ac:dyDescent="0.3"/>
  <sheetData>
    <row r="7" spans="1:9" x14ac:dyDescent="0.3">
      <c r="A7" t="s">
        <v>79</v>
      </c>
    </row>
    <row r="8" spans="1:9" x14ac:dyDescent="0.3">
      <c r="F8">
        <v>72</v>
      </c>
      <c r="G8">
        <v>4</v>
      </c>
      <c r="H8" t="s">
        <v>76</v>
      </c>
      <c r="I8" t="s">
        <v>77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I8"/>
  <sheetViews>
    <sheetView zoomScale="80" zoomScaleNormal="80" zoomScalePageLayoutView="80" workbookViewId="0">
      <selection activeCell="B7" sqref="B7"/>
    </sheetView>
  </sheetViews>
  <sheetFormatPr baseColWidth="10" defaultRowHeight="20" x14ac:dyDescent="0.3"/>
  <sheetData>
    <row r="7" spans="2:9" x14ac:dyDescent="0.3">
      <c r="B7" t="s">
        <v>6</v>
      </c>
    </row>
    <row r="8" spans="2:9" x14ac:dyDescent="0.3">
      <c r="F8">
        <v>80</v>
      </c>
      <c r="G8">
        <v>4</v>
      </c>
      <c r="H8" t="s">
        <v>81</v>
      </c>
      <c r="I8" t="s">
        <v>82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4"/>
  <sheetViews>
    <sheetView topLeftCell="B1" zoomScale="92" workbookViewId="0">
      <selection activeCell="C1" sqref="C1"/>
    </sheetView>
  </sheetViews>
  <sheetFormatPr baseColWidth="10" defaultRowHeight="20" x14ac:dyDescent="0.3"/>
  <cols>
    <col min="2" max="2" width="14.5703125" bestFit="1" customWidth="1"/>
    <col min="3" max="3" width="25.42578125" bestFit="1" customWidth="1"/>
    <col min="4" max="4" width="14.5703125" bestFit="1" customWidth="1"/>
    <col min="5" max="5" width="13" bestFit="1" customWidth="1"/>
    <col min="8" max="8" width="3.28515625" bestFit="1" customWidth="1"/>
    <col min="9" max="9" width="2.28515625" bestFit="1" customWidth="1"/>
    <col min="10" max="11" width="6.28515625" bestFit="1" customWidth="1"/>
    <col min="13" max="13" width="3.28515625" bestFit="1" customWidth="1"/>
    <col min="14" max="14" width="2.28515625" bestFit="1" customWidth="1"/>
    <col min="15" max="16" width="7.42578125" bestFit="1" customWidth="1"/>
    <col min="18" max="18" width="4.28515625" bestFit="1" customWidth="1"/>
    <col min="19" max="19" width="2.28515625" bestFit="1" customWidth="1"/>
    <col min="20" max="20" width="7.42578125" bestFit="1" customWidth="1"/>
    <col min="21" max="21" width="6.28515625" bestFit="1" customWidth="1"/>
  </cols>
  <sheetData>
    <row r="1" spans="1:21" x14ac:dyDescent="0.3">
      <c r="B1" t="s">
        <v>65</v>
      </c>
    </row>
    <row r="3" spans="1:21" x14ac:dyDescent="0.3">
      <c r="A3" t="s">
        <v>0</v>
      </c>
    </row>
    <row r="9" spans="1:21" x14ac:dyDescent="0.3">
      <c r="B9" t="s">
        <v>6</v>
      </c>
    </row>
    <row r="10" spans="1:21" x14ac:dyDescent="0.3">
      <c r="C10" t="s">
        <v>10</v>
      </c>
      <c r="D10" t="s">
        <v>9</v>
      </c>
    </row>
    <row r="11" spans="1:21" x14ac:dyDescent="0.3">
      <c r="C11">
        <v>8</v>
      </c>
      <c r="D11">
        <v>8</v>
      </c>
      <c r="E11" t="s">
        <v>7</v>
      </c>
      <c r="F11" t="s">
        <v>8</v>
      </c>
    </row>
    <row r="12" spans="1:21" x14ac:dyDescent="0.3">
      <c r="C12">
        <v>16</v>
      </c>
      <c r="D12">
        <v>16</v>
      </c>
      <c r="E12" t="s">
        <v>14</v>
      </c>
      <c r="F12" t="s">
        <v>15</v>
      </c>
      <c r="H12">
        <v>16</v>
      </c>
      <c r="I12">
        <v>8</v>
      </c>
      <c r="J12" t="s">
        <v>11</v>
      </c>
      <c r="K12" t="s">
        <v>12</v>
      </c>
    </row>
    <row r="13" spans="1:21" x14ac:dyDescent="0.3">
      <c r="C13">
        <v>32</v>
      </c>
      <c r="D13">
        <v>32</v>
      </c>
      <c r="E13" t="s">
        <v>18</v>
      </c>
      <c r="F13" t="s">
        <v>19</v>
      </c>
      <c r="M13">
        <v>32</v>
      </c>
      <c r="N13">
        <v>8</v>
      </c>
      <c r="O13" t="s">
        <v>16</v>
      </c>
      <c r="P13" t="s">
        <v>17</v>
      </c>
    </row>
    <row r="14" spans="1:21" x14ac:dyDescent="0.3">
      <c r="R14">
        <v>160</v>
      </c>
      <c r="S14">
        <v>8</v>
      </c>
      <c r="T14" t="s">
        <v>13</v>
      </c>
      <c r="U14" t="s">
        <v>13</v>
      </c>
    </row>
    <row r="18" spans="2:26" x14ac:dyDescent="0.3">
      <c r="B18" t="s">
        <v>20</v>
      </c>
    </row>
    <row r="19" spans="2:26" x14ac:dyDescent="0.3">
      <c r="C19" t="s">
        <v>10</v>
      </c>
      <c r="D19" t="s">
        <v>9</v>
      </c>
    </row>
    <row r="20" spans="2:26" x14ac:dyDescent="0.3">
      <c r="C20">
        <v>4</v>
      </c>
      <c r="D20">
        <v>4</v>
      </c>
      <c r="E20" t="s">
        <v>21</v>
      </c>
      <c r="F20" t="s">
        <v>22</v>
      </c>
    </row>
    <row r="21" spans="2:26" x14ac:dyDescent="0.3">
      <c r="C21">
        <v>8</v>
      </c>
      <c r="D21">
        <v>8</v>
      </c>
      <c r="E21" t="s">
        <v>23</v>
      </c>
      <c r="F21" t="s">
        <v>24</v>
      </c>
      <c r="H21">
        <v>8</v>
      </c>
      <c r="I21">
        <v>4</v>
      </c>
      <c r="J21" t="s">
        <v>31</v>
      </c>
      <c r="K21" t="s">
        <v>32</v>
      </c>
    </row>
    <row r="22" spans="2:26" x14ac:dyDescent="0.3">
      <c r="C22">
        <v>16</v>
      </c>
      <c r="D22">
        <v>16</v>
      </c>
      <c r="E22" t="s">
        <v>27</v>
      </c>
      <c r="F22" t="s">
        <v>28</v>
      </c>
      <c r="H22">
        <v>16</v>
      </c>
      <c r="I22">
        <v>8</v>
      </c>
      <c r="J22" t="s">
        <v>25</v>
      </c>
      <c r="K22" t="s">
        <v>26</v>
      </c>
      <c r="M22">
        <v>16</v>
      </c>
      <c r="N22">
        <v>4</v>
      </c>
      <c r="O22" t="s">
        <v>33</v>
      </c>
      <c r="P22" t="s">
        <v>34</v>
      </c>
    </row>
    <row r="23" spans="2:26" x14ac:dyDescent="0.3">
      <c r="M23">
        <v>32</v>
      </c>
      <c r="N23">
        <v>8</v>
      </c>
      <c r="O23" t="s">
        <v>29</v>
      </c>
      <c r="P23" t="s">
        <v>30</v>
      </c>
      <c r="R23">
        <v>32</v>
      </c>
      <c r="S23">
        <v>4</v>
      </c>
      <c r="T23" t="s">
        <v>35</v>
      </c>
      <c r="U23" t="s">
        <v>36</v>
      </c>
    </row>
    <row r="24" spans="2:26" x14ac:dyDescent="0.3">
      <c r="R24">
        <v>64</v>
      </c>
      <c r="S24">
        <v>8</v>
      </c>
      <c r="T24" t="s">
        <v>39</v>
      </c>
      <c r="U24" t="s">
        <v>40</v>
      </c>
      <c r="W24">
        <v>64</v>
      </c>
      <c r="X24">
        <v>4</v>
      </c>
      <c r="Y24" t="s">
        <v>37</v>
      </c>
      <c r="Z24" t="s">
        <v>38</v>
      </c>
    </row>
    <row r="25" spans="2:26" x14ac:dyDescent="0.3">
      <c r="W25">
        <v>128</v>
      </c>
      <c r="X25">
        <v>8</v>
      </c>
      <c r="Y25" t="s">
        <v>41</v>
      </c>
      <c r="Z25" t="s">
        <v>42</v>
      </c>
    </row>
    <row r="26" spans="2:26" x14ac:dyDescent="0.3">
      <c r="B26" t="s">
        <v>5</v>
      </c>
    </row>
    <row r="27" spans="2:26" x14ac:dyDescent="0.3">
      <c r="C27" t="s">
        <v>10</v>
      </c>
      <c r="D27" t="s">
        <v>9</v>
      </c>
      <c r="E27" t="s">
        <v>2</v>
      </c>
      <c r="F27" t="s">
        <v>3</v>
      </c>
    </row>
    <row r="29" spans="2:26" x14ac:dyDescent="0.3">
      <c r="C29">
        <v>4</v>
      </c>
      <c r="D29">
        <v>4</v>
      </c>
      <c r="E29">
        <v>55.8</v>
      </c>
      <c r="F29">
        <v>47.3</v>
      </c>
    </row>
    <row r="30" spans="2:26" x14ac:dyDescent="0.3">
      <c r="C30">
        <v>8</v>
      </c>
      <c r="D30">
        <v>8</v>
      </c>
      <c r="E30">
        <v>25.8</v>
      </c>
      <c r="F30">
        <v>22</v>
      </c>
    </row>
    <row r="31" spans="2:26" x14ac:dyDescent="0.3">
      <c r="C31">
        <v>16</v>
      </c>
      <c r="D31">
        <v>16</v>
      </c>
      <c r="E31" t="s">
        <v>43</v>
      </c>
      <c r="F31" t="s">
        <v>44</v>
      </c>
    </row>
    <row r="34" spans="2:6" x14ac:dyDescent="0.3">
      <c r="B34" t="s">
        <v>4</v>
      </c>
    </row>
    <row r="41" spans="2:6" x14ac:dyDescent="0.3">
      <c r="B41" t="s">
        <v>1</v>
      </c>
    </row>
    <row r="42" spans="2:6" x14ac:dyDescent="0.3">
      <c r="C42" t="s">
        <v>10</v>
      </c>
      <c r="D42" t="s">
        <v>9</v>
      </c>
      <c r="E42" t="s">
        <v>2</v>
      </c>
      <c r="F42" t="s">
        <v>3</v>
      </c>
    </row>
    <row r="43" spans="2:6" x14ac:dyDescent="0.3">
      <c r="C43">
        <v>2</v>
      </c>
      <c r="D43">
        <v>2</v>
      </c>
      <c r="E43">
        <v>154.69999999999999</v>
      </c>
      <c r="F43">
        <v>136.4</v>
      </c>
    </row>
    <row r="44" spans="2:6" x14ac:dyDescent="0.3">
      <c r="C44">
        <v>4</v>
      </c>
      <c r="D44">
        <v>4</v>
      </c>
      <c r="E44">
        <v>425.9</v>
      </c>
      <c r="F44">
        <v>360.6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3"/>
  <sheetViews>
    <sheetView zoomScale="70" zoomScaleNormal="70" zoomScalePageLayoutView="70" workbookViewId="0">
      <selection activeCell="F35" sqref="F35"/>
    </sheetView>
  </sheetViews>
  <sheetFormatPr baseColWidth="10" defaultRowHeight="20" x14ac:dyDescent="0.3"/>
  <cols>
    <col min="13" max="13" width="3.28515625" bestFit="1" customWidth="1"/>
    <col min="14" max="14" width="2.28515625" bestFit="1" customWidth="1"/>
    <col min="15" max="16" width="6.28515625" bestFit="1" customWidth="1"/>
    <col min="18" max="18" width="3.28515625" bestFit="1" customWidth="1"/>
    <col min="19" max="19" width="2.28515625" bestFit="1" customWidth="1"/>
    <col min="20" max="21" width="6.28515625" bestFit="1" customWidth="1"/>
  </cols>
  <sheetData>
    <row r="1" spans="1:21" x14ac:dyDescent="0.3">
      <c r="A1" t="s">
        <v>66</v>
      </c>
    </row>
    <row r="12" spans="1:21" x14ac:dyDescent="0.3">
      <c r="C12" t="s">
        <v>6</v>
      </c>
    </row>
    <row r="13" spans="1:21" x14ac:dyDescent="0.3">
      <c r="M13">
        <v>16</v>
      </c>
      <c r="N13">
        <v>4</v>
      </c>
      <c r="O13" t="s">
        <v>61</v>
      </c>
      <c r="P13" t="s">
        <v>62</v>
      </c>
      <c r="R13">
        <v>32</v>
      </c>
      <c r="S13">
        <v>4</v>
      </c>
      <c r="T13" t="s">
        <v>59</v>
      </c>
      <c r="U13" t="s">
        <v>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knsc 0u^20c </vt:lpstr>
      <vt:lpstr>knsc 20u|20u</vt:lpstr>
      <vt:lpstr>knsc 0u^16c</vt:lpstr>
      <vt:lpstr>16u+16c</vt:lpstr>
      <vt:lpstr>knsc 4u^16c</vt:lpstr>
      <vt:lpstr>knsc 2u^18</vt:lpstr>
      <vt:lpstr>knsc 20 shared migratable</vt:lpstr>
      <vt:lpstr>knsc 20 shared (default) </vt:lpstr>
      <vt:lpstr>knsc 4 dedicated (default)</vt:lpstr>
      <vt:lpstr>kncc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Masamichi Takagi</cp:lastModifiedBy>
  <dcterms:created xsi:type="dcterms:W3CDTF">2016-07-19T07:05:07Z</dcterms:created>
  <dcterms:modified xsi:type="dcterms:W3CDTF">2020-04-21T22:46:26Z</dcterms:modified>
</cp:coreProperties>
</file>