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5AC3EFE-7EAE-40FB-9804-B2C4240E785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<sst xmlns="http://schemas.openxmlformats.org/spreadsheetml/2006/main" count="431" uniqueCount="225">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</sst>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B31" sqref="A31:XFD32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149.4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>
        <v>4.3</v>
      </c>
      <c r="U4" s="139">
        <v>0.6</v>
      </c>
      <c r="V4" s="139">
        <v>0.1</v>
      </c>
      <c r="W4" s="139">
        <v>8.1</v>
      </c>
      <c r="X4" s="139">
        <v>31.2</v>
      </c>
      <c r="Y4" s="139">
        <v>24.7</v>
      </c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97.500000000000014</v>
      </c>
      <c r="AN4" s="27">
        <v>189.81785714285715</v>
      </c>
      <c r="AO4" s="26">
        <f>+AM4*100/AN4</f>
        <v>51.365030386272565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85.608383977120937</v>
      </c>
      <c r="AQ4" s="28">
        <f>COUNT(H4:AL4)</f>
        <v>18</v>
      </c>
      <c r="AR4" s="76">
        <f>COUNTIF(H4:AL4,"&gt;0")</f>
        <v>15</v>
      </c>
      <c r="AS4" s="84"/>
      <c r="AT4" s="77">
        <f>+LOOKUP(1000,H4:AL4)</f>
        <v>24.7</v>
      </c>
      <c r="AU4" s="82"/>
      <c r="AV4" s="134">
        <f>MAX(H4:AL4)</f>
        <v>31.2</v>
      </c>
      <c r="AW4" s="116">
        <v>243.6</v>
      </c>
      <c r="AX4" s="140">
        <f>+AV4-AW4</f>
        <v>-212.4</v>
      </c>
      <c r="AY4" s="130">
        <v>15.821428571428573</v>
      </c>
      <c r="AZ4" s="128">
        <f>+AR4-AY4</f>
        <v>-0.82142857142857295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1.1000000000000001</v>
      </c>
      <c r="U5" s="139">
        <v>2.4</v>
      </c>
      <c r="V5" s="139">
        <v>0.7</v>
      </c>
      <c r="W5" s="139">
        <v>6.2</v>
      </c>
      <c r="X5" s="139">
        <v>1.7</v>
      </c>
      <c r="Y5" s="139">
        <v>3.2</v>
      </c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22.7</v>
      </c>
      <c r="AN5" s="27">
        <v>147.74074074074076</v>
      </c>
      <c r="AO5" s="26">
        <f t="shared" ref="AO5:AO6" si="0">+AM5*100/AN5</f>
        <v>15.364753070945097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25.607921784908491</v>
      </c>
      <c r="AQ5" s="30">
        <f>COUNT(H5:AL5)</f>
        <v>18</v>
      </c>
      <c r="AR5" s="76">
        <f>COUNTIF(H5:AL5,"&gt;0")</f>
        <v>12</v>
      </c>
      <c r="AS5" s="84"/>
      <c r="AT5" s="77">
        <f>+LOOKUP(1000,H5:AL5)</f>
        <v>3.2</v>
      </c>
      <c r="AU5" s="82"/>
      <c r="AV5" s="134">
        <f>MAX(H5:AL5)</f>
        <v>6.2</v>
      </c>
      <c r="AW5" s="116">
        <v>92.2</v>
      </c>
      <c r="AX5" s="140">
        <f t="shared" ref="AX5:AX6" si="2">+AV5-AW5</f>
        <v>-86</v>
      </c>
      <c r="AY5" s="130">
        <v>14.740740740740739</v>
      </c>
      <c r="AZ5" s="128">
        <f>+AR5-AY5</f>
        <v>-2.7407407407407387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0.1</v>
      </c>
      <c r="U6" s="139">
        <v>0</v>
      </c>
      <c r="V6" s="139">
        <v>0</v>
      </c>
      <c r="W6" s="139">
        <v>15.5</v>
      </c>
      <c r="X6" s="139">
        <v>8.6999999999999993</v>
      </c>
      <c r="Y6" s="139">
        <v>0</v>
      </c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36.4</v>
      </c>
      <c r="AN6" s="27">
        <v>62.466666666666661</v>
      </c>
      <c r="AO6" s="26">
        <f t="shared" si="0"/>
        <v>58.27107790821772</v>
      </c>
      <c r="AP6" s="74">
        <f t="shared" si="1"/>
        <v>97.118463180362866</v>
      </c>
      <c r="AQ6" s="28">
        <f>COUNT(H6:AL6)</f>
        <v>18</v>
      </c>
      <c r="AR6" s="76">
        <f>COUNTIF(H6:AL6,"&gt;0")</f>
        <v>4</v>
      </c>
      <c r="AS6" s="84"/>
      <c r="AT6" s="77">
        <f>+LOOKUP(1000,H6:AL6)</f>
        <v>0</v>
      </c>
      <c r="AU6" s="82"/>
      <c r="AV6" s="134">
        <f>MAX(H6:AL6)</f>
        <v>15.5</v>
      </c>
      <c r="AW6" s="116">
        <v>133.30000000000001</v>
      </c>
      <c r="AX6" s="140">
        <f t="shared" si="2"/>
        <v>-117.80000000000001</v>
      </c>
      <c r="AY6" s="130">
        <v>8.5211111111111073</v>
      </c>
      <c r="AZ6" s="128">
        <f>+AR6-AY6</f>
        <v>-4.5211111111111073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0.7</v>
      </c>
      <c r="X7" s="141">
        <v>1.2</v>
      </c>
      <c r="Y7" s="141">
        <v>0</v>
      </c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4.7</v>
      </c>
      <c r="AN7" s="132"/>
      <c r="AQ7" s="28">
        <f>COUNT(H7:AL7)</f>
        <v>18</v>
      </c>
      <c r="AR7" s="76">
        <f>COUNTIF(H7:AL7,"&gt;0")</f>
        <v>3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0.3</v>
      </c>
      <c r="U8" s="139">
        <v>0</v>
      </c>
      <c r="V8" s="139">
        <v>0</v>
      </c>
      <c r="W8" s="139">
        <v>6.7</v>
      </c>
      <c r="X8" s="139">
        <v>20.100000000000001</v>
      </c>
      <c r="Y8" s="139">
        <v>0</v>
      </c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27.700000000000003</v>
      </c>
      <c r="AN8" s="27">
        <v>127.4793103448276</v>
      </c>
      <c r="AO8" s="26">
        <f>+AM8*100/AN8</f>
        <v>21.72901620276448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36.215027004607464</v>
      </c>
      <c r="AQ8" s="28">
        <f>COUNT(H8:AL8)</f>
        <v>18</v>
      </c>
      <c r="AR8" s="76">
        <f>COUNTIF(H8:AL8,"&gt;0")</f>
        <v>4</v>
      </c>
      <c r="AS8" s="84"/>
      <c r="AT8" s="77">
        <f>+LOOKUP(1000,H8:AL8)</f>
        <v>0</v>
      </c>
      <c r="AU8" s="82"/>
      <c r="AV8" s="134">
        <f>MAX(H8:AL8)</f>
        <v>20.100000000000001</v>
      </c>
      <c r="AW8" s="116">
        <v>121.1</v>
      </c>
      <c r="AX8" s="140">
        <f>+AV8-AW8</f>
        <v>-101</v>
      </c>
      <c r="AY8" s="130">
        <v>9.5402298850574727</v>
      </c>
      <c r="AZ8" s="128">
        <f>AR8-AY8</f>
        <v>-5.5402298850574727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>
        <v>0.3</v>
      </c>
      <c r="U9" s="141">
        <v>0</v>
      </c>
      <c r="V9" s="141">
        <v>0.1</v>
      </c>
      <c r="W9" s="141">
        <v>0</v>
      </c>
      <c r="X9" s="141">
        <v>0.2</v>
      </c>
      <c r="Y9" s="141">
        <v>0</v>
      </c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9.1999999999999993</v>
      </c>
      <c r="U10" s="141">
        <v>0</v>
      </c>
      <c r="V10" s="141">
        <v>0</v>
      </c>
      <c r="W10" s="141">
        <v>17.600000000000001</v>
      </c>
      <c r="X10" s="141">
        <v>14.8</v>
      </c>
      <c r="Y10" s="141">
        <v>0</v>
      </c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41.6</v>
      </c>
      <c r="AN10" s="132"/>
      <c r="AQ10" s="28">
        <f t="shared" ref="AQ10:AQ16" si="3">COUNT(H10:AL10)</f>
        <v>18</v>
      </c>
      <c r="AR10" s="76">
        <f t="shared" ref="AR10:AR16" si="4">COUNTIF(H10:AL10,"&gt;0")</f>
        <v>3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17.600000000000001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18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2.2000000000000002</v>
      </c>
      <c r="Y12" s="139">
        <v>33.200000000000003</v>
      </c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36.6</v>
      </c>
      <c r="AN12" s="27">
        <v>105.57037037037037</v>
      </c>
      <c r="AO12" s="26">
        <f>+AM12*100/AN12</f>
        <v>34.668818411451028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57.781364019085039</v>
      </c>
      <c r="AQ12" s="28">
        <f t="shared" si="3"/>
        <v>18</v>
      </c>
      <c r="AR12" s="76">
        <f t="shared" si="4"/>
        <v>4</v>
      </c>
      <c r="AS12" s="84"/>
      <c r="AT12" s="77">
        <f t="shared" si="5"/>
        <v>33.200000000000003</v>
      </c>
      <c r="AU12" s="82"/>
      <c r="AV12" s="134">
        <f t="shared" si="6"/>
        <v>33.200000000000003</v>
      </c>
      <c r="AW12" s="116">
        <v>117.6</v>
      </c>
      <c r="AX12" s="140">
        <f>+AV12-AW12</f>
        <v>-84.399999999999991</v>
      </c>
      <c r="AY12" s="130">
        <v>8.6018883415435106</v>
      </c>
      <c r="AZ12" s="128">
        <f t="shared" si="7"/>
        <v>-4.6018883415435106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0.4</v>
      </c>
      <c r="U13" s="141">
        <v>0</v>
      </c>
      <c r="V13" s="141">
        <v>0</v>
      </c>
      <c r="W13" s="141">
        <v>15.8</v>
      </c>
      <c r="X13" s="141">
        <v>0.4</v>
      </c>
      <c r="Y13" s="141">
        <v>0</v>
      </c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63.000000000000007</v>
      </c>
      <c r="AN13" s="27">
        <v>160.92142857142861</v>
      </c>
      <c r="AO13" s="26">
        <f t="shared" ref="AO13:AO14" si="8">+AM13*100/AN13</f>
        <v>39.149540592125703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65.24923432020951</v>
      </c>
      <c r="AQ13" s="28">
        <f t="shared" si="3"/>
        <v>18</v>
      </c>
      <c r="AR13" s="76">
        <f t="shared" si="4"/>
        <v>5</v>
      </c>
      <c r="AS13" s="84"/>
      <c r="AT13" s="77">
        <f t="shared" si="5"/>
        <v>0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-6.6678160919540215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17.7</v>
      </c>
      <c r="X14" s="141">
        <v>0.4</v>
      </c>
      <c r="Y14" s="141">
        <v>0</v>
      </c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49.199999999999996</v>
      </c>
      <c r="AN14" s="27">
        <v>127.86399999999998</v>
      </c>
      <c r="AO14" s="26">
        <f t="shared" si="8"/>
        <v>38.478383282237381</v>
      </c>
      <c r="AP14" s="74">
        <f t="shared" si="9"/>
        <v>64.130638803728957</v>
      </c>
      <c r="AQ14" s="28">
        <f t="shared" si="3"/>
        <v>18</v>
      </c>
      <c r="AR14" s="76">
        <f t="shared" si="4"/>
        <v>4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-6.8195402298850567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13.1</v>
      </c>
      <c r="U15" s="139">
        <v>0</v>
      </c>
      <c r="V15" s="139">
        <v>0</v>
      </c>
      <c r="W15" s="139">
        <v>54.8</v>
      </c>
      <c r="X15" s="139">
        <v>0</v>
      </c>
      <c r="Y15" s="139">
        <v>0</v>
      </c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90.699999999999989</v>
      </c>
      <c r="AN15" s="27">
        <v>170.0884615384615</v>
      </c>
      <c r="AO15" s="26">
        <f>+AM15*100/AN15</f>
        <v>53.325192772991429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88.875321288319043</v>
      </c>
      <c r="AQ15" s="28">
        <f t="shared" si="3"/>
        <v>18</v>
      </c>
      <c r="AR15" s="76">
        <f t="shared" si="4"/>
        <v>4</v>
      </c>
      <c r="AS15" s="84"/>
      <c r="AT15" s="77">
        <f t="shared" si="5"/>
        <v>0</v>
      </c>
      <c r="AU15" s="82"/>
      <c r="AV15" s="134">
        <f t="shared" si="6"/>
        <v>54.8</v>
      </c>
      <c r="AW15" s="116">
        <v>130</v>
      </c>
      <c r="AX15" s="140">
        <f>+AV15-AW15</f>
        <v>-75.2</v>
      </c>
      <c r="AY15" s="130">
        <v>12.498918992884514</v>
      </c>
      <c r="AZ15" s="128">
        <f t="shared" si="7"/>
        <v>-8.4989189928845139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4.0999999999999996</v>
      </c>
      <c r="V16" s="139">
        <v>18</v>
      </c>
      <c r="W16" s="139">
        <v>7.6</v>
      </c>
      <c r="X16" s="139">
        <v>6.6</v>
      </c>
      <c r="Y16" s="139">
        <v>0</v>
      </c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191.99999999999997</v>
      </c>
      <c r="AN16" s="27">
        <v>322.64074074074074</v>
      </c>
      <c r="AO16" s="26">
        <f>+AM16*100/AN16</f>
        <v>59.508913709779243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99.181522849632074</v>
      </c>
      <c r="AQ16" s="28">
        <f t="shared" si="3"/>
        <v>18</v>
      </c>
      <c r="AR16" s="76">
        <f t="shared" si="4"/>
        <v>11</v>
      </c>
      <c r="AS16" s="84"/>
      <c r="AT16" s="80">
        <f t="shared" si="5"/>
        <v>0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-7.4255555555555546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>
        <v>4.3</v>
      </c>
      <c r="U18" s="139">
        <v>0</v>
      </c>
      <c r="V18" s="139">
        <v>35</v>
      </c>
      <c r="W18" s="139">
        <v>19.2</v>
      </c>
      <c r="X18" s="139">
        <v>54.2</v>
      </c>
      <c r="Y18" s="139">
        <v>0</v>
      </c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117.3</v>
      </c>
      <c r="AN18" s="27">
        <v>275.51538461538456</v>
      </c>
      <c r="AO18" s="26">
        <f t="shared" ref="AO18:AO19" si="12">+AM18*100/AN18</f>
        <v>42.574755004606757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70.957925007677943</v>
      </c>
      <c r="AQ18" s="28">
        <f t="shared" ref="AQ18:AQ31" si="14">COUNT(H18:AL18)</f>
        <v>18</v>
      </c>
      <c r="AR18" s="76">
        <f t="shared" ref="AR18:AR31" si="15">COUNTIF(H18:AL18,"&gt;0")</f>
        <v>9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54.2</v>
      </c>
      <c r="AW18" s="116">
        <v>157.6</v>
      </c>
      <c r="AX18" s="140">
        <f t="shared" ref="AX18:AX31" si="18">+AV18-AW18</f>
        <v>-103.39999999999999</v>
      </c>
      <c r="AY18" s="130">
        <v>14.459770114942529</v>
      </c>
      <c r="AZ18" s="128">
        <f t="shared" ref="AZ18:AZ20" si="19">AR18-AY18</f>
        <v>-5.4597701149425291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2.2000000000000002</v>
      </c>
      <c r="W19" s="139">
        <v>12.5</v>
      </c>
      <c r="X19" s="139">
        <v>2</v>
      </c>
      <c r="Y19" s="139">
        <v>1.2</v>
      </c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23.3</v>
      </c>
      <c r="AN19" s="27">
        <v>78.811538461538461</v>
      </c>
      <c r="AO19" s="26">
        <f t="shared" si="12"/>
        <v>29.56419891659753</v>
      </c>
      <c r="AP19" s="74">
        <f t="shared" si="13"/>
        <v>49.273664860995886</v>
      </c>
      <c r="AQ19" s="28">
        <f t="shared" si="14"/>
        <v>18</v>
      </c>
      <c r="AR19" s="76">
        <f t="shared" si="15"/>
        <v>7</v>
      </c>
      <c r="AS19" s="84"/>
      <c r="AT19" s="77">
        <f t="shared" si="16"/>
        <v>1.2</v>
      </c>
      <c r="AU19" s="82"/>
      <c r="AV19" s="134">
        <f t="shared" si="17"/>
        <v>12.5</v>
      </c>
      <c r="AW19" s="116">
        <v>88.9</v>
      </c>
      <c r="AX19" s="140">
        <f t="shared" si="18"/>
        <v>-76.400000000000006</v>
      </c>
      <c r="AY19" s="130">
        <v>12.120689655172413</v>
      </c>
      <c r="AZ19" s="128">
        <f t="shared" si="19"/>
        <v>-5.1206896551724128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3</v>
      </c>
      <c r="X21" s="139">
        <v>0</v>
      </c>
      <c r="Y21" s="139">
        <v>0</v>
      </c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13.4</v>
      </c>
      <c r="AN21" s="27">
        <v>45.704166666666673</v>
      </c>
      <c r="AO21" s="26">
        <f>+AM21*100/AN21</f>
        <v>29.31898988057252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48.864983134287534</v>
      </c>
      <c r="AQ21" s="28">
        <f t="shared" si="14"/>
        <v>18</v>
      </c>
      <c r="AR21" s="76">
        <f t="shared" si="15"/>
        <v>5</v>
      </c>
      <c r="AS21" s="84"/>
      <c r="AT21" s="77">
        <f t="shared" si="16"/>
        <v>0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-1.6066666666666656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6.2</v>
      </c>
      <c r="W23" s="141">
        <v>3.5</v>
      </c>
      <c r="X23" s="141">
        <v>37.799999999999997</v>
      </c>
      <c r="Y23" s="141">
        <v>0.2</v>
      </c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49.4</v>
      </c>
      <c r="AN23" s="132"/>
      <c r="AQ23" s="28">
        <f t="shared" si="14"/>
        <v>18</v>
      </c>
      <c r="AR23" s="76">
        <f t="shared" si="15"/>
        <v>6</v>
      </c>
      <c r="AS23" s="84"/>
      <c r="AT23" s="77">
        <f t="shared" si="16"/>
        <v>0.2</v>
      </c>
      <c r="AU23" s="82"/>
      <c r="AV23" s="134">
        <f t="shared" si="17"/>
        <v>37.799999999999997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0.4</v>
      </c>
      <c r="U24" s="139">
        <v>0</v>
      </c>
      <c r="V24" s="139">
        <v>3.1</v>
      </c>
      <c r="W24" s="139">
        <v>15.2</v>
      </c>
      <c r="X24" s="139">
        <v>21.7</v>
      </c>
      <c r="Y24" s="139">
        <v>0.3</v>
      </c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43.8</v>
      </c>
      <c r="AN24" s="27">
        <v>169.05714285714288</v>
      </c>
      <c r="AO24" s="26">
        <f t="shared" ref="AO24:AO29" si="20">+AM24*100/AN24</f>
        <v>25.908399526787221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43.180665877978697</v>
      </c>
      <c r="AQ24" s="28">
        <f t="shared" si="14"/>
        <v>18</v>
      </c>
      <c r="AR24" s="76">
        <f t="shared" si="15"/>
        <v>7</v>
      </c>
      <c r="AS24" s="84"/>
      <c r="AT24" s="77">
        <f t="shared" si="16"/>
        <v>0.3</v>
      </c>
      <c r="AU24" s="82"/>
      <c r="AV24" s="134">
        <f t="shared" si="17"/>
        <v>21.7</v>
      </c>
      <c r="AW24" s="116">
        <v>52.9</v>
      </c>
      <c r="AX24" s="140">
        <f t="shared" si="18"/>
        <v>-31.2</v>
      </c>
      <c r="AY24" s="130">
        <v>16.396666666666665</v>
      </c>
      <c r="AZ24" s="128">
        <f t="shared" ref="AZ24:AZ29" si="22">AR24-AY24</f>
        <v>-9.3966666666666647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5.4</v>
      </c>
      <c r="X25" s="141">
        <v>17</v>
      </c>
      <c r="Y25" s="141">
        <v>0</v>
      </c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27.6</v>
      </c>
      <c r="AN25" s="27">
        <v>70.953333333333333</v>
      </c>
      <c r="AO25" s="26">
        <f t="shared" si="20"/>
        <v>38.898806727426475</v>
      </c>
      <c r="AP25" s="74">
        <f t="shared" si="21"/>
        <v>64.831344545710792</v>
      </c>
      <c r="AQ25" s="28">
        <f t="shared" si="14"/>
        <v>18</v>
      </c>
      <c r="AR25" s="76">
        <f t="shared" si="15"/>
        <v>5</v>
      </c>
      <c r="AS25" s="84"/>
      <c r="AT25" s="77">
        <f t="shared" si="16"/>
        <v>0</v>
      </c>
      <c r="AU25" s="82"/>
      <c r="AV25" s="134">
        <f t="shared" si="17"/>
        <v>17</v>
      </c>
      <c r="AW25" s="116">
        <v>58.2</v>
      </c>
      <c r="AX25" s="140">
        <f t="shared" si="18"/>
        <v>-41.2</v>
      </c>
      <c r="AY25" s="130">
        <v>11.6</v>
      </c>
      <c r="AZ25" s="128">
        <f t="shared" si="22"/>
        <v>-6.6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>
        <v>58.6</v>
      </c>
      <c r="X27" s="139">
        <v>45.2</v>
      </c>
      <c r="Y27" s="139">
        <v>0</v>
      </c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105.9</v>
      </c>
      <c r="AN27" s="27">
        <v>128.65</v>
      </c>
      <c r="AO27" s="26">
        <f t="shared" si="20"/>
        <v>82.316362223085889</v>
      </c>
      <c r="AP27" s="74">
        <f t="shared" si="21"/>
        <v>137.19393703847646</v>
      </c>
      <c r="AQ27" s="28">
        <f t="shared" si="14"/>
        <v>18</v>
      </c>
      <c r="AR27" s="76">
        <f t="shared" si="15"/>
        <v>4</v>
      </c>
      <c r="AS27" s="84"/>
      <c r="AT27" s="77">
        <f t="shared" si="16"/>
        <v>0</v>
      </c>
      <c r="AU27" s="82"/>
      <c r="AV27" s="134">
        <f t="shared" si="17"/>
        <v>58.6</v>
      </c>
      <c r="AW27" s="116">
        <v>79.900000000000006</v>
      </c>
      <c r="AX27" s="140">
        <f t="shared" si="18"/>
        <v>-21.300000000000004</v>
      </c>
      <c r="AY27" s="130">
        <v>11.737931034482756</v>
      </c>
      <c r="AZ27" s="128">
        <f t="shared" si="22"/>
        <v>-7.7379310344827559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53.7</v>
      </c>
      <c r="X28" s="139">
        <v>3.2</v>
      </c>
      <c r="Y28" s="139">
        <v>0</v>
      </c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57.000000000000007</v>
      </c>
      <c r="AN28" s="27">
        <v>87.384615384615344</v>
      </c>
      <c r="AO28" s="26">
        <f t="shared" si="20"/>
        <v>65.228873239436666</v>
      </c>
      <c r="AP28" s="74">
        <f t="shared" si="21"/>
        <v>108.71478873239444</v>
      </c>
      <c r="AQ28" s="28">
        <f t="shared" si="14"/>
        <v>18</v>
      </c>
      <c r="AR28" s="76">
        <f t="shared" si="15"/>
        <v>3</v>
      </c>
      <c r="AS28" s="84"/>
      <c r="AT28" s="77">
        <f t="shared" si="16"/>
        <v>0</v>
      </c>
      <c r="AU28" s="82"/>
      <c r="AV28" s="134">
        <f t="shared" si="17"/>
        <v>53.7</v>
      </c>
      <c r="AW28" s="116">
        <v>98.1</v>
      </c>
      <c r="AX28" s="140">
        <f t="shared" si="18"/>
        <v>-44.399999999999991</v>
      </c>
      <c r="AY28" s="130">
        <v>8.6077996715927725</v>
      </c>
      <c r="AZ28" s="128">
        <f t="shared" si="22"/>
        <v>-5.6077996715927725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>
        <v>24.7</v>
      </c>
      <c r="X29" s="139">
        <v>0</v>
      </c>
      <c r="Y29" s="139">
        <v>0</v>
      </c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24.7</v>
      </c>
      <c r="AN29" s="27">
        <v>60.770370370370358</v>
      </c>
      <c r="AO29" s="26">
        <f t="shared" si="20"/>
        <v>40.644807411019023</v>
      </c>
      <c r="AP29" s="74">
        <f t="shared" si="21"/>
        <v>67.741345685031717</v>
      </c>
      <c r="AQ29" s="28">
        <f t="shared" si="14"/>
        <v>18</v>
      </c>
      <c r="AR29" s="76">
        <f t="shared" si="15"/>
        <v>1</v>
      </c>
      <c r="AS29" s="84"/>
      <c r="AT29" s="77">
        <f t="shared" si="16"/>
        <v>0</v>
      </c>
      <c r="AU29" s="82"/>
      <c r="AV29" s="134">
        <f t="shared" si="17"/>
        <v>24.7</v>
      </c>
      <c r="AW29" s="116">
        <v>120.2</v>
      </c>
      <c r="AX29" s="140">
        <f t="shared" si="18"/>
        <v>-95.5</v>
      </c>
      <c r="AY29" s="130">
        <v>5.7091954022988487</v>
      </c>
      <c r="AZ29" s="128">
        <f t="shared" si="22"/>
        <v>-4.7091954022988487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74</v>
      </c>
      <c r="X30" s="141">
        <v>0</v>
      </c>
      <c r="Y30" s="141">
        <v>0</v>
      </c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74</v>
      </c>
      <c r="AN30" s="132"/>
      <c r="AQ30" s="28">
        <f t="shared" si="14"/>
        <v>18</v>
      </c>
      <c r="AR30" s="76">
        <f t="shared" si="15"/>
        <v>1</v>
      </c>
      <c r="AS30" s="84"/>
      <c r="AT30" s="77">
        <f t="shared" si="16"/>
        <v>0</v>
      </c>
      <c r="AU30" s="82"/>
      <c r="AV30" s="134">
        <f t="shared" si="17"/>
        <v>74</v>
      </c>
      <c r="AW30" s="116">
        <v>60.7</v>
      </c>
      <c r="AX30" s="140">
        <f t="shared" si="18"/>
        <v>13.299999999999997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>
        <v>0</v>
      </c>
      <c r="U31" s="139">
        <v>0.5</v>
      </c>
      <c r="V31" s="139">
        <v>0</v>
      </c>
      <c r="W31" s="139">
        <v>10.7</v>
      </c>
      <c r="X31" s="139">
        <v>0</v>
      </c>
      <c r="Y31" s="139">
        <v>0</v>
      </c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14.5</v>
      </c>
      <c r="AN31" s="27">
        <v>44.332000000000008</v>
      </c>
      <c r="AO31" s="26">
        <f t="shared" ref="AO31" si="23">+AM31*100/AN31</f>
        <v>32.707750609040865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54.512917681734784</v>
      </c>
      <c r="AQ31" s="28">
        <f t="shared" si="14"/>
        <v>18</v>
      </c>
      <c r="AR31" s="76">
        <f t="shared" si="15"/>
        <v>8</v>
      </c>
      <c r="AS31" s="84"/>
      <c r="AT31" s="77">
        <f t="shared" si="16"/>
        <v>0</v>
      </c>
      <c r="AU31" s="82"/>
      <c r="AV31" s="134">
        <f t="shared" si="17"/>
        <v>10.7</v>
      </c>
      <c r="AW31" s="116">
        <v>39.9</v>
      </c>
      <c r="AX31" s="140">
        <f t="shared" si="18"/>
        <v>-29.2</v>
      </c>
      <c r="AY31" s="130">
        <v>9.0799999999999965</v>
      </c>
      <c r="AZ31" s="128">
        <f>AR31-AY31</f>
        <v>-1.0799999999999965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>
        <v>0</v>
      </c>
      <c r="U33" s="144">
        <v>0.1</v>
      </c>
      <c r="V33" s="144">
        <v>0</v>
      </c>
      <c r="W33" s="144">
        <v>13</v>
      </c>
      <c r="X33" s="144">
        <v>0</v>
      </c>
      <c r="Y33" s="144">
        <v>0</v>
      </c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17.399999999999999</v>
      </c>
      <c r="AN33" s="27"/>
      <c r="AQ33" s="28">
        <f t="shared" ref="AQ33:AQ42" si="25">COUNT(H33:AL33)</f>
        <v>18</v>
      </c>
      <c r="AR33" s="76">
        <f t="shared" ref="AR33:AR42" si="26">COUNTIF(H33:AL33,"&gt;0")</f>
        <v>9</v>
      </c>
      <c r="AS33" s="84"/>
      <c r="AT33" s="77">
        <f>+LOOKUP(1000,H33:AL33)</f>
        <v>0</v>
      </c>
      <c r="AU33" s="82"/>
      <c r="AV33" s="134">
        <f t="shared" ref="AV33:AV42" si="27">MAX(H33:AL33)</f>
        <v>13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1.6</v>
      </c>
      <c r="X34" s="141">
        <v>0</v>
      </c>
      <c r="Y34" s="141">
        <v>0</v>
      </c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4.3</v>
      </c>
      <c r="AN34" s="132">
        <v>37.15</v>
      </c>
      <c r="AO34" s="26">
        <f>+AM34*100/AN34</f>
        <v>11.574697173620459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30.074300000000008</v>
      </c>
      <c r="AQ34" s="28">
        <f t="shared" si="25"/>
        <v>18</v>
      </c>
      <c r="AR34" s="76">
        <f t="shared" si="26"/>
        <v>4</v>
      </c>
      <c r="AS34" s="84"/>
      <c r="AT34" s="77">
        <f>+LOOKUP(1000,H34:AL34)</f>
        <v>0</v>
      </c>
      <c r="AU34" s="82"/>
      <c r="AV34" s="134">
        <f t="shared" si="27"/>
        <v>1.7</v>
      </c>
      <c r="AW34" s="116">
        <v>23.1</v>
      </c>
      <c r="AX34" s="140">
        <f t="shared" ref="AX34:AX42" si="28">+AV34-AW34</f>
        <v>-21.400000000000002</v>
      </c>
      <c r="AY34" s="130">
        <v>8.4537931034482732</v>
      </c>
      <c r="AZ34" s="128">
        <f t="shared" ref="AZ34:AZ39" si="29">AR34-AY34</f>
        <v>-4.4537931034482732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4.5</v>
      </c>
      <c r="X35" s="139">
        <v>2.8</v>
      </c>
      <c r="Y35" s="139">
        <v>0</v>
      </c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11.7</v>
      </c>
      <c r="AN35" s="27">
        <v>28.651851851851852</v>
      </c>
      <c r="AO35" s="26">
        <f>+AM35*100/AN35</f>
        <v>40.835056876938985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68.05842812823164</v>
      </c>
      <c r="AQ35" s="28">
        <f t="shared" si="25"/>
        <v>18</v>
      </c>
      <c r="AR35" s="76">
        <f t="shared" si="26"/>
        <v>5</v>
      </c>
      <c r="AS35" s="84"/>
      <c r="AT35" s="77">
        <f>+LOOKUP(1000,H35:AL35)</f>
        <v>0</v>
      </c>
      <c r="AU35" s="82"/>
      <c r="AV35" s="134">
        <f t="shared" si="27"/>
        <v>4.5</v>
      </c>
      <c r="AW35" s="116">
        <v>62.4</v>
      </c>
      <c r="AX35" s="140">
        <f t="shared" si="28"/>
        <v>-57.9</v>
      </c>
      <c r="AY35" s="130">
        <v>4.4749999999999988</v>
      </c>
      <c r="AZ35" s="128">
        <f t="shared" si="29"/>
        <v>0.52500000000000124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10.199999999999999</v>
      </c>
      <c r="X36" s="141">
        <v>5.5</v>
      </c>
      <c r="Y36" s="141">
        <v>0</v>
      </c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20.7</v>
      </c>
      <c r="AN36" s="132">
        <v>39.283333333333324</v>
      </c>
      <c r="AO36" s="26">
        <f>+AM36*100/AN36</f>
        <v>52.694102672889279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87.823504454815463</v>
      </c>
      <c r="AQ36" s="28">
        <f t="shared" si="25"/>
        <v>18</v>
      </c>
      <c r="AR36" s="76">
        <f t="shared" si="26"/>
        <v>5</v>
      </c>
      <c r="AS36" s="84"/>
      <c r="AT36" s="77">
        <f>+LOOKUP(1000,H36:AL36)</f>
        <v>0</v>
      </c>
      <c r="AU36" s="82"/>
      <c r="AV36" s="134">
        <f t="shared" si="27"/>
        <v>10.199999999999999</v>
      </c>
      <c r="AW36" s="116">
        <v>58.3</v>
      </c>
      <c r="AX36" s="140">
        <f t="shared" si="28"/>
        <v>-48.099999999999994</v>
      </c>
      <c r="AY36" s="130">
        <v>5.4166666666666652</v>
      </c>
      <c r="AZ36" s="128">
        <f t="shared" si="29"/>
        <v>-0.41666666666666519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3</v>
      </c>
      <c r="X38" s="139">
        <v>0</v>
      </c>
      <c r="Y38" s="139">
        <v>0</v>
      </c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3.2</v>
      </c>
      <c r="AN38" s="27">
        <v>15.379999999999997</v>
      </c>
      <c r="AO38" s="26">
        <f>+AM38*100/AN38</f>
        <v>20.806241872561774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72.470760000000013</v>
      </c>
      <c r="AQ38" s="28">
        <f t="shared" si="25"/>
        <v>18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3</v>
      </c>
      <c r="AW38" s="116">
        <v>57.9</v>
      </c>
      <c r="AX38" s="140">
        <f t="shared" si="28"/>
        <v>-54.9</v>
      </c>
      <c r="AY38" s="130">
        <v>2.5666666666666655</v>
      </c>
      <c r="AZ38" s="128">
        <f t="shared" si="29"/>
        <v>-0.56666666666666554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1.6</v>
      </c>
      <c r="X39" s="139">
        <v>0</v>
      </c>
      <c r="Y39" s="139">
        <v>0</v>
      </c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1.6</v>
      </c>
      <c r="AN39" s="27">
        <v>17.546428571428571</v>
      </c>
      <c r="AO39" s="26">
        <f>+AM39*100/AN39</f>
        <v>9.1186647669448408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66.542235714285709</v>
      </c>
      <c r="AQ39" s="28">
        <f t="shared" si="25"/>
        <v>18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1.6</v>
      </c>
      <c r="AW39" s="116">
        <v>60.2</v>
      </c>
      <c r="AX39" s="140">
        <f t="shared" si="28"/>
        <v>-58.6</v>
      </c>
      <c r="AY39" s="130">
        <v>2.9111111111111101</v>
      </c>
      <c r="AZ39" s="128">
        <f t="shared" si="29"/>
        <v>-1.9111111111111101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>
        <v>0</v>
      </c>
      <c r="U40" s="141">
        <v>0</v>
      </c>
      <c r="V40" s="141">
        <v>0</v>
      </c>
      <c r="W40" s="141">
        <v>1.1000000000000001</v>
      </c>
      <c r="X40" s="141">
        <v>0</v>
      </c>
      <c r="Y40" s="141">
        <v>0</v>
      </c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3.8000000000000003</v>
      </c>
      <c r="AN40" s="132"/>
      <c r="AQ40" s="28">
        <f t="shared" si="25"/>
        <v>18</v>
      </c>
      <c r="AR40" s="76">
        <f t="shared" si="26"/>
        <v>6</v>
      </c>
      <c r="AS40" s="84"/>
      <c r="AT40" s="77">
        <f>+LOOKUP(1000,H40:AL40)</f>
        <v>0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>
        <v>0</v>
      </c>
      <c r="U41" s="141">
        <v>1.7</v>
      </c>
      <c r="V41" s="141">
        <v>11.2</v>
      </c>
      <c r="W41" s="141">
        <v>0</v>
      </c>
      <c r="X41" s="141">
        <v>0</v>
      </c>
      <c r="Y41" s="141">
        <v>0</v>
      </c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24</v>
      </c>
      <c r="AN41" s="27">
        <v>39.581481481481489</v>
      </c>
      <c r="AO41" s="26">
        <f>+AM41*100/AN41</f>
        <v>60.634415645176368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101.05735940862728</v>
      </c>
      <c r="AQ41" s="28">
        <f t="shared" si="25"/>
        <v>18</v>
      </c>
      <c r="AR41" s="76">
        <f t="shared" si="26"/>
        <v>8</v>
      </c>
      <c r="AS41" s="84"/>
      <c r="AT41" s="77">
        <f>+LOOKUP(1000,H41:AL41)</f>
        <v>0</v>
      </c>
      <c r="AU41" s="82"/>
      <c r="AV41" s="134">
        <f t="shared" si="27"/>
        <v>11.2</v>
      </c>
      <c r="AW41" s="116">
        <v>26.3</v>
      </c>
      <c r="AX41" s="16">
        <f t="shared" si="28"/>
        <v>-15.100000000000001</v>
      </c>
      <c r="AY41" s="130">
        <v>9.2659928656361448</v>
      </c>
      <c r="AZ41" s="128">
        <f>AR41-AY41</f>
        <v>-1.2659928656361448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>
        <v>0</v>
      </c>
      <c r="U42" s="139">
        <v>0</v>
      </c>
      <c r="V42" s="139">
        <v>0</v>
      </c>
      <c r="W42" s="139">
        <v>0</v>
      </c>
      <c r="X42" s="139">
        <v>0</v>
      </c>
      <c r="Y42" s="139">
        <v>0</v>
      </c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5.7</v>
      </c>
      <c r="AN42" s="27">
        <v>29.843333333333341</v>
      </c>
      <c r="AO42" s="26">
        <f>+AM42*100/AN42</f>
        <v>19.099743102870541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46.073019999999985</v>
      </c>
      <c r="AQ42" s="28">
        <f t="shared" si="25"/>
        <v>18</v>
      </c>
      <c r="AR42" s="76">
        <f t="shared" si="26"/>
        <v>10</v>
      </c>
      <c r="AS42" s="84"/>
      <c r="AT42" s="77">
        <f>+LOOKUP(1000,H42:AL42)</f>
        <v>0</v>
      </c>
      <c r="AU42" s="82"/>
      <c r="AV42" s="134">
        <f t="shared" si="27"/>
        <v>1.1000000000000001</v>
      </c>
      <c r="AW42" s="116">
        <v>29.9</v>
      </c>
      <c r="AX42" s="140">
        <f t="shared" si="28"/>
        <v>-28.799999999999997</v>
      </c>
      <c r="AY42" s="130">
        <v>7.5666666666666638</v>
      </c>
      <c r="AZ42" s="128">
        <f>AR42-AY42</f>
        <v>2.4333333333333362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>
        <v>88.4</v>
      </c>
      <c r="U44" s="139">
        <v>149.4</v>
      </c>
      <c r="V44" s="139">
        <v>88.9</v>
      </c>
      <c r="W44" s="139">
        <v>5.2</v>
      </c>
      <c r="X44" s="139">
        <v>15.7</v>
      </c>
      <c r="Y44" s="139">
        <v>0</v>
      </c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567.50000000000011</v>
      </c>
      <c r="AN44" s="27">
        <v>867.4103448275863</v>
      </c>
      <c r="AO44" s="26">
        <f>+AM44*100/AN44</f>
        <v>65.424628998723918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109.04104833120653</v>
      </c>
      <c r="AQ44" s="28">
        <f>COUNT(H44:AL44)</f>
        <v>18</v>
      </c>
      <c r="AR44" s="76">
        <f>COUNTIF(H44:AL44,"&gt;0")</f>
        <v>13</v>
      </c>
      <c r="AS44" s="84"/>
      <c r="AT44" s="77">
        <f>+LOOKUP(1000,H44:AL44)</f>
        <v>0</v>
      </c>
      <c r="AU44" s="82"/>
      <c r="AV44" s="134">
        <f>MAX(H44:AL44)</f>
        <v>149.4</v>
      </c>
      <c r="AW44" s="116">
        <v>240</v>
      </c>
      <c r="AX44" s="140">
        <f>+AV44-AW44</f>
        <v>-90.6</v>
      </c>
      <c r="AY44" s="130">
        <v>26.275862068965505</v>
      </c>
      <c r="AZ44" s="128">
        <f>AR44-AY44</f>
        <v>-13.275862068965505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>
        <v>1</v>
      </c>
      <c r="U45" s="141">
        <v>1.4</v>
      </c>
      <c r="V45" s="141">
        <v>6.6</v>
      </c>
      <c r="W45" s="141">
        <v>3.3</v>
      </c>
      <c r="X45" s="141">
        <v>0</v>
      </c>
      <c r="Y45" s="141">
        <v>19.2</v>
      </c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202.5</v>
      </c>
      <c r="AN45" s="27">
        <v>706.20344827586212</v>
      </c>
      <c r="AO45" s="26">
        <f>+AM45*100/AN45</f>
        <v>28.674456418244226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47.790760697073715</v>
      </c>
      <c r="AQ45" s="28">
        <f>COUNT(H45:AL45)</f>
        <v>18</v>
      </c>
      <c r="AR45" s="76">
        <f>COUNTIF(H45:AL45,"&gt;0")</f>
        <v>13</v>
      </c>
      <c r="AS45" s="84"/>
      <c r="AT45" s="77">
        <f>+LOOKUP(1000,H45:AL45)</f>
        <v>19.2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-13.331111111111106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>
        <v>0</v>
      </c>
      <c r="U47" s="139">
        <v>0.7</v>
      </c>
      <c r="V47" s="139">
        <v>5.0999999999999996</v>
      </c>
      <c r="W47" s="139">
        <v>15.1</v>
      </c>
      <c r="X47" s="139">
        <v>4.4000000000000004</v>
      </c>
      <c r="Y47" s="139">
        <v>0</v>
      </c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45.6</v>
      </c>
      <c r="AN47" s="27">
        <v>214.09230769230771</v>
      </c>
      <c r="AO47" s="26">
        <f>+AM47*100/AN47</f>
        <v>21.299223914918077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35.498706524863465</v>
      </c>
      <c r="AQ47" s="28">
        <f>COUNT(H47:AL47)</f>
        <v>18</v>
      </c>
      <c r="AR47" s="76">
        <f>COUNTIF(H47:AL47,"&gt;0")</f>
        <v>11</v>
      </c>
      <c r="AS47" s="84"/>
      <c r="AT47" s="77">
        <f>+LOOKUP(1000,H47:AL47)</f>
        <v>0</v>
      </c>
      <c r="AU47" s="82"/>
      <c r="AV47" s="134">
        <f>MAX(H47:AL47)</f>
        <v>15.1</v>
      </c>
      <c r="AW47" s="116">
        <v>86</v>
      </c>
      <c r="AX47" s="140">
        <f>+AV47-AW47</f>
        <v>-70.900000000000006</v>
      </c>
      <c r="AY47" s="130">
        <v>15.243209876543212</v>
      </c>
      <c r="AZ47" s="128">
        <f>AR47-AY47</f>
        <v>-4.2432098765432116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>
        <v>11.7</v>
      </c>
      <c r="U48" s="139">
        <v>0.7</v>
      </c>
      <c r="V48" s="139">
        <v>28.1</v>
      </c>
      <c r="W48" s="139">
        <v>0.5</v>
      </c>
      <c r="X48" s="139">
        <v>24.2</v>
      </c>
      <c r="Y48" s="139">
        <v>0</v>
      </c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130.5</v>
      </c>
      <c r="AN48" s="27">
        <v>329.1466666666667</v>
      </c>
      <c r="AO48" s="26">
        <f>+AM48*100/AN48</f>
        <v>39.64797861135866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66.07996435226444</v>
      </c>
      <c r="AQ48" s="28">
        <f>COUNT(H48:AL48)</f>
        <v>18</v>
      </c>
      <c r="AR48" s="76">
        <f>COUNTIF(H48:AL48,"&gt;0")</f>
        <v>14</v>
      </c>
      <c r="AS48" s="84"/>
      <c r="AT48" s="77">
        <f>+LOOKUP(1000,H48:AL48)</f>
        <v>0</v>
      </c>
      <c r="AU48" s="82"/>
      <c r="AV48" s="134">
        <f>MAX(H48:AL48)</f>
        <v>28.1</v>
      </c>
      <c r="AW48" s="116">
        <v>224</v>
      </c>
      <c r="AX48" s="140">
        <f>+AV48-AW48</f>
        <v>-195.9</v>
      </c>
      <c r="AY48" s="130">
        <v>19.733333333333334</v>
      </c>
      <c r="AZ48" s="128">
        <f>AR48-AY48</f>
        <v>-5.7333333333333343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>
        <v>0.5</v>
      </c>
      <c r="U49" s="139">
        <v>16.399999999999999</v>
      </c>
      <c r="V49" s="139">
        <v>25.6</v>
      </c>
      <c r="W49" s="139">
        <v>67.8</v>
      </c>
      <c r="X49" s="139">
        <v>7.8</v>
      </c>
      <c r="Y49" s="139">
        <v>2.4</v>
      </c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371.3</v>
      </c>
      <c r="AN49" s="27">
        <v>391.51666666666659</v>
      </c>
      <c r="AO49" s="26">
        <f>+AM49*100/AN49</f>
        <v>94.836320292878142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158.06053382146357</v>
      </c>
      <c r="AQ49" s="28">
        <f>COUNT(H49:AL49)</f>
        <v>18</v>
      </c>
      <c r="AR49" s="76">
        <f>COUNTIF(H49:AL49,"&gt;0")</f>
        <v>15</v>
      </c>
      <c r="AS49" s="84"/>
      <c r="AT49" s="77">
        <f>+LOOKUP(1000,H49:AL49)</f>
        <v>2.4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-6.1999999999999993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>
        <v>0.3</v>
      </c>
      <c r="U50" s="141">
        <v>10</v>
      </c>
      <c r="V50" s="141">
        <v>65.900000000000006</v>
      </c>
      <c r="W50" s="141">
        <v>85.2</v>
      </c>
      <c r="X50" s="141">
        <v>6.3</v>
      </c>
      <c r="Y50" s="141">
        <v>6.7</v>
      </c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476.2</v>
      </c>
      <c r="AN50" s="132"/>
      <c r="AO50" s="16"/>
      <c r="AQ50" s="28">
        <f>COUNT(H50:AL50)</f>
        <v>18</v>
      </c>
      <c r="AR50" s="76">
        <f>COUNTIF(H50:AL50,"&gt;0")</f>
        <v>15</v>
      </c>
      <c r="AS50" s="84"/>
      <c r="AT50" s="77">
        <f>+LOOKUP(1000,H50:AL50)</f>
        <v>6.7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>
        <v>36.200000000000003</v>
      </c>
      <c r="U51" s="141">
        <v>12.7</v>
      </c>
      <c r="V51" s="141">
        <v>0</v>
      </c>
      <c r="W51" s="141">
        <v>1.7</v>
      </c>
      <c r="X51" s="141">
        <v>3.3</v>
      </c>
      <c r="Y51" s="141" t="s">
        <v>224</v>
      </c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137.19999999999999</v>
      </c>
      <c r="AN51" s="27">
        <v>263.89999999999998</v>
      </c>
      <c r="AO51" s="26">
        <f>+AM51*100/AN51</f>
        <v>51.989389920424401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91.745982212513667</v>
      </c>
      <c r="AQ51" s="28">
        <f>COUNT(H51:AL51)</f>
        <v>17</v>
      </c>
      <c r="AR51" s="76">
        <f>COUNTIF(H51:AL51,"&gt;0")</f>
        <v>8</v>
      </c>
      <c r="AS51" s="84"/>
      <c r="AT51" s="77">
        <f>+LOOKUP(1000,H51:AL51)</f>
        <v>3.3</v>
      </c>
      <c r="AU51" s="82"/>
      <c r="AV51" s="134">
        <f>MAX(H51:AL51)</f>
        <v>59.2</v>
      </c>
      <c r="AW51" s="116">
        <v>133</v>
      </c>
      <c r="AX51" s="140">
        <f>+AV51-AW51</f>
        <v>-73.8</v>
      </c>
      <c r="AY51" s="130">
        <v>16.100000000000001</v>
      </c>
      <c r="AZ51" s="128">
        <f>AR51-AY51</f>
        <v>-8.1000000000000014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>
        <v>16</v>
      </c>
      <c r="U52" s="141">
        <v>0</v>
      </c>
      <c r="V52" s="141">
        <v>0</v>
      </c>
      <c r="W52" s="141">
        <v>39</v>
      </c>
      <c r="X52" s="141">
        <v>0</v>
      </c>
      <c r="Y52" s="141">
        <v>0</v>
      </c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>
        <v>2</v>
      </c>
      <c r="U53" s="141">
        <v>2</v>
      </c>
      <c r="V53" s="141">
        <v>3</v>
      </c>
      <c r="W53" s="141">
        <v>30</v>
      </c>
      <c r="X53" s="141">
        <v>5</v>
      </c>
      <c r="Y53" s="141">
        <v>0</v>
      </c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157</v>
      </c>
      <c r="AN53" s="27">
        <v>428.09999999999997</v>
      </c>
      <c r="AO53" s="26">
        <f>+AM53*100/AN53</f>
        <v>36.673674375146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61.122790625243326</v>
      </c>
      <c r="AQ53" s="28">
        <f>COUNT(H53:AL53)</f>
        <v>18</v>
      </c>
      <c r="AR53" s="76">
        <f>COUNTIF(H53:AL53,"&gt;0")</f>
        <v>10</v>
      </c>
      <c r="AS53" s="84"/>
      <c r="AT53" s="77">
        <f>+LOOKUP(1000,H53:AL53)</f>
        <v>0</v>
      </c>
      <c r="AU53" s="82"/>
      <c r="AV53" s="134">
        <f>MAX(H53:AL53)</f>
        <v>30</v>
      </c>
      <c r="AW53" s="116">
        <v>130.69999999999999</v>
      </c>
      <c r="AX53" s="140">
        <f>+AV53-AW53</f>
        <v>-100.69999999999999</v>
      </c>
      <c r="AY53" s="130">
        <v>22.438208481965916</v>
      </c>
      <c r="AZ53" s="128">
        <f>AR53-AY53</f>
        <v>-12.438208481965916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>
        <v>8</v>
      </c>
      <c r="U54" s="141">
        <v>0</v>
      </c>
      <c r="V54" s="141">
        <v>24</v>
      </c>
      <c r="W54" s="141">
        <v>3</v>
      </c>
      <c r="X54" s="141">
        <v>0</v>
      </c>
      <c r="Y54" s="141">
        <v>12</v>
      </c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142</v>
      </c>
      <c r="AN54" s="132"/>
      <c r="AO54" s="16"/>
      <c r="AQ54" s="28">
        <f>COUNT(H54:AL54)</f>
        <v>18</v>
      </c>
      <c r="AR54" s="76">
        <f>COUNTIF(H54:AL54,"&gt;0")</f>
        <v>12</v>
      </c>
      <c r="AS54" s="84"/>
      <c r="AT54" s="77">
        <f>+LOOKUP(1000,H54:AL54)</f>
        <v>12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>
        <v>1</v>
      </c>
      <c r="U55" s="141">
        <v>49</v>
      </c>
      <c r="V55" s="141">
        <v>25</v>
      </c>
      <c r="W55" s="141">
        <v>17</v>
      </c>
      <c r="X55" s="141">
        <v>2</v>
      </c>
      <c r="Y55" s="141">
        <v>0</v>
      </c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161</v>
      </c>
      <c r="AN55" s="27">
        <v>274.93571428571425</v>
      </c>
      <c r="AO55" s="26">
        <f>+AM55*100/AN55</f>
        <v>58.559143695928924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97.598572826548207</v>
      </c>
      <c r="AQ55" s="28">
        <f>COUNT(H55:AL55)</f>
        <v>18</v>
      </c>
      <c r="AR55" s="76">
        <f>COUNTIF(H55:AL55,"&gt;0")</f>
        <v>10</v>
      </c>
      <c r="AS55" s="84"/>
      <c r="AT55" s="77">
        <f>+LOOKUP(1000,H55:AL55)</f>
        <v>0</v>
      </c>
      <c r="AU55" s="82"/>
      <c r="AV55" s="134">
        <f>MAX(H55:AL55)</f>
        <v>49</v>
      </c>
      <c r="AW55" s="116">
        <v>112</v>
      </c>
      <c r="AX55" s="140">
        <f>+AV55-AW55</f>
        <v>-63</v>
      </c>
      <c r="AY55" s="130">
        <v>18.668965517241382</v>
      </c>
      <c r="AZ55" s="128">
        <f>AR55-AY55</f>
        <v>-8.6689655172413822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>
        <v>0</v>
      </c>
      <c r="U56" s="141">
        <v>7.1</v>
      </c>
      <c r="V56" s="141">
        <v>2.5</v>
      </c>
      <c r="W56" s="141">
        <v>25.4</v>
      </c>
      <c r="X56" s="141">
        <v>6.6</v>
      </c>
      <c r="Y56" s="141">
        <v>0</v>
      </c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210.79999999999995</v>
      </c>
      <c r="AN56" s="132">
        <v>316.32165110905964</v>
      </c>
      <c r="AO56" s="26">
        <f>+AM56*100/AN56</f>
        <v>66.641027972922885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111.06837995487146</v>
      </c>
      <c r="AQ56" s="28">
        <f>COUNT(H56:AL56)</f>
        <v>18</v>
      </c>
      <c r="AR56" s="76">
        <f>COUNTIF(H56:AL56,"&gt;0")</f>
        <v>16</v>
      </c>
      <c r="AS56" s="84"/>
      <c r="AT56" s="77">
        <f>+LOOKUP(1000,H56:AL56)</f>
        <v>0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-5.1924097900029516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>
        <v>0</v>
      </c>
      <c r="U58" s="139">
        <v>13.2</v>
      </c>
      <c r="V58" s="139">
        <v>31</v>
      </c>
      <c r="W58" s="139">
        <v>0</v>
      </c>
      <c r="X58" s="139">
        <v>0.3</v>
      </c>
      <c r="Y58" s="139">
        <v>7.7</v>
      </c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111.6</v>
      </c>
      <c r="AN58" s="27">
        <v>139.89285714285717</v>
      </c>
      <c r="AO58" s="26">
        <f>+AM58*100/AN58</f>
        <v>79.775338269083463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132.95889711513911</v>
      </c>
      <c r="AQ58" s="28">
        <f>COUNT(H58:AL58)</f>
        <v>18</v>
      </c>
      <c r="AR58" s="76">
        <f>COUNTIF(H58:AL58,"&gt;0")</f>
        <v>14</v>
      </c>
      <c r="AS58" s="84"/>
      <c r="AT58" s="77">
        <f>+LOOKUP(1000,H58:AL58)</f>
        <v>7.7</v>
      </c>
      <c r="AU58" s="82"/>
      <c r="AV58" s="134">
        <f>MAX(H58:AL58)</f>
        <v>31</v>
      </c>
      <c r="AW58" s="116">
        <v>90</v>
      </c>
      <c r="AX58" s="140">
        <f>+AV58-AW58</f>
        <v>-59</v>
      </c>
      <c r="AY58" s="130">
        <v>11.750000000000002</v>
      </c>
      <c r="AZ58" s="128">
        <f>AR58-AY58</f>
        <v>2.2499999999999982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2026-08-19T13:33:25Z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