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DD59B25-9600-4F4E-A3DA-6279668BC892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<sst xmlns="http://schemas.openxmlformats.org/spreadsheetml/2006/main" count="520" uniqueCount="225">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</sst>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J1" zoomScale="85" zoomScaleNormal="85" workbookViewId="0">
      <selection activeCell="AH1" sqref="AH1:AI1048576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>
        <v>14.5</v>
      </c>
      <c r="AF4" s="139">
        <v>0.2</v>
      </c>
      <c r="AG4" s="139">
        <v>0</v>
      </c>
      <c r="AH4" s="139">
        <v>1.5</v>
      </c>
      <c r="AI4" s="139">
        <v>2.1</v>
      </c>
      <c r="AJ4" s="139"/>
      <c r="AK4" s="139"/>
      <c r="AL4" s="139"/>
      <c r="AM4" s="62">
        <f>+SUM(H4:AL4)</f>
        <v>161.49999999999997</v>
      </c>
      <c r="AN4" s="27">
        <v>186.3615384615384</v>
      </c>
      <c r="AO4" s="26">
        <f>+AM4*100/AN4</f>
        <v>86.65951211458291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92.849477265624543</v>
      </c>
      <c r="AQ4" s="28">
        <f>COUNT(H4:AL4)</f>
        <v>28</v>
      </c>
      <c r="AR4" s="76">
        <f>COUNTIF(H4:AL4,"&gt;0")</f>
        <v>26</v>
      </c>
      <c r="AS4" s="84"/>
      <c r="AT4" s="77">
        <f>+LOOKUP(1000,H4:AL4)</f>
        <v>2.1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9.9469135802469175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>
        <v>2.1</v>
      </c>
      <c r="AF5" s="139">
        <v>0</v>
      </c>
      <c r="AG5" s="139">
        <v>2.2000000000000002</v>
      </c>
      <c r="AH5" s="139">
        <v>8.4</v>
      </c>
      <c r="AI5" s="139">
        <v>2.2000000000000002</v>
      </c>
      <c r="AJ5" s="139"/>
      <c r="AK5" s="139"/>
      <c r="AL5" s="139"/>
      <c r="AM5" s="62">
        <f>+SUM(H5:AL5)</f>
        <v>126.2</v>
      </c>
      <c r="AN5" s="27">
        <v>156.89199999999997</v>
      </c>
      <c r="AO5" s="26">
        <f t="shared" ref="AO5:AO6" si="0">+AM5*100/AN5</f>
        <v>80.437498406547192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86.183034007014854</v>
      </c>
      <c r="AQ5" s="30">
        <f>COUNT(H5:AL5)</f>
        <v>28</v>
      </c>
      <c r="AR5" s="76">
        <f>COUNTIF(H5:AL5,"&gt;0")</f>
        <v>17</v>
      </c>
      <c r="AS5" s="84"/>
      <c r="AT5" s="77">
        <f>+LOOKUP(1000,H5:AL5)</f>
        <v>2.2000000000000002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1.0948717948717963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>
        <v>0</v>
      </c>
      <c r="AF6" s="139">
        <v>0</v>
      </c>
      <c r="AG6" s="139">
        <v>0</v>
      </c>
      <c r="AH6" s="139">
        <v>0</v>
      </c>
      <c r="AI6" s="139">
        <v>0</v>
      </c>
      <c r="AJ6" s="139"/>
      <c r="AK6" s="139"/>
      <c r="AL6" s="139"/>
      <c r="AM6" s="62">
        <f>+SUM(H6:AL6)</f>
        <v>60.099999999999994</v>
      </c>
      <c r="AN6" s="27">
        <v>61.957142857142856</v>
      </c>
      <c r="AO6" s="26">
        <f t="shared" si="0"/>
        <v>97.002536315425402</v>
      </c>
      <c r="AP6" s="74">
        <f t="shared" si="1"/>
        <v>103.93128890938435</v>
      </c>
      <c r="AQ6" s="28">
        <f>COUNT(H6:AL6)</f>
        <v>28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-3.1711111111111094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>
        <v>0</v>
      </c>
      <c r="AF7" s="141">
        <v>0</v>
      </c>
      <c r="AG7" s="141">
        <v>0</v>
      </c>
      <c r="AH7" s="141">
        <v>0</v>
      </c>
      <c r="AI7" s="141">
        <v>0</v>
      </c>
      <c r="AJ7" s="141"/>
      <c r="AK7" s="141"/>
      <c r="AL7" s="141"/>
      <c r="AM7" s="62">
        <f>+SUM(H7:AL7)</f>
        <v>0.1</v>
      </c>
      <c r="AN7" s="132"/>
      <c r="AQ7" s="28">
        <f>COUNT(H7:AL7)</f>
        <v>28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>
        <v>1.5</v>
      </c>
      <c r="AF8" s="139">
        <v>0</v>
      </c>
      <c r="AG8" s="139">
        <v>1.9</v>
      </c>
      <c r="AH8" s="139">
        <v>0</v>
      </c>
      <c r="AI8" s="139">
        <v>0</v>
      </c>
      <c r="AJ8" s="139"/>
      <c r="AK8" s="139"/>
      <c r="AL8" s="139"/>
      <c r="AM8" s="62">
        <f>+SUM(H8:AL8)</f>
        <v>53.400000000000006</v>
      </c>
      <c r="AN8" s="27">
        <v>121.09629629629627</v>
      </c>
      <c r="AO8" s="26">
        <f>+AM8*100/AN8</f>
        <v>44.097137264497199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47.246932783389859</v>
      </c>
      <c r="AQ8" s="28">
        <f>COUNT(H8:AL8)</f>
        <v>28</v>
      </c>
      <c r="AR8" s="76">
        <f>COUNTIF(H8:AL8,"&gt;0")</f>
        <v>7</v>
      </c>
      <c r="AS8" s="84"/>
      <c r="AT8" s="77">
        <f>+LOOKUP(1000,H8:AL8)</f>
        <v>0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-1.5322222222222202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>
        <v>0</v>
      </c>
      <c r="AF9" s="141">
        <v>0</v>
      </c>
      <c r="AG9" s="141">
        <v>0</v>
      </c>
      <c r="AH9" s="141">
        <v>0</v>
      </c>
      <c r="AI9" s="141">
        <v>0</v>
      </c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>
        <v>0</v>
      </c>
      <c r="AF10" s="141">
        <v>0</v>
      </c>
      <c r="AG10" s="141">
        <v>2.4</v>
      </c>
      <c r="AH10" s="141">
        <v>0</v>
      </c>
      <c r="AI10" s="141">
        <v>0</v>
      </c>
      <c r="AJ10" s="141"/>
      <c r="AK10" s="141"/>
      <c r="AL10" s="141"/>
      <c r="AM10" s="62">
        <f>+SUM(H10:AL10)</f>
        <v>32.4</v>
      </c>
      <c r="AN10" s="132"/>
      <c r="AQ10" s="28">
        <f t="shared" ref="AQ10:AQ16" si="3">COUNT(H10:AL10)</f>
        <v>26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>
        <v>0</v>
      </c>
      <c r="AF11" s="139">
        <v>0</v>
      </c>
      <c r="AG11" s="139">
        <v>19.3</v>
      </c>
      <c r="AH11" s="139">
        <v>0</v>
      </c>
      <c r="AI11" s="139">
        <v>0</v>
      </c>
      <c r="AJ11" s="139"/>
      <c r="AK11" s="139"/>
      <c r="AL11" s="139"/>
      <c r="AM11" s="62">
        <f>+SUM(H11:AL11)</f>
        <v>19.5</v>
      </c>
      <c r="AN11" s="27">
        <v>17.284000000000002</v>
      </c>
      <c r="AO11" s="26">
        <f>+AM11*100/AN11</f>
        <v>112.82110622541077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120.87975667008297</v>
      </c>
      <c r="AQ11" s="28">
        <f t="shared" si="3"/>
        <v>28</v>
      </c>
      <c r="AR11" s="76">
        <f t="shared" si="4"/>
        <v>2</v>
      </c>
      <c r="AS11" s="84"/>
      <c r="AT11" s="77">
        <f t="shared" si="5"/>
        <v>0</v>
      </c>
      <c r="AU11" s="82"/>
      <c r="AV11" s="134">
        <f t="shared" si="6"/>
        <v>19.3</v>
      </c>
      <c r="AW11" s="116">
        <v>67.3</v>
      </c>
      <c r="AX11" s="140">
        <f>+AV11-AW11</f>
        <v>-48</v>
      </c>
      <c r="AY11" s="130">
        <v>1.9333333333333331</v>
      </c>
      <c r="AZ11" s="128">
        <f t="shared" ref="AZ11:AZ16" si="7">AR11-AY11</f>
        <v>6.6666666666666874E-2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>
        <v>0</v>
      </c>
      <c r="AF12" s="139">
        <v>0</v>
      </c>
      <c r="AG12" s="139">
        <v>3.3</v>
      </c>
      <c r="AH12" s="139">
        <v>0</v>
      </c>
      <c r="AI12" s="139">
        <v>0</v>
      </c>
      <c r="AJ12" s="139"/>
      <c r="AK12" s="139"/>
      <c r="AL12" s="139"/>
      <c r="AM12" s="62">
        <f>SUM(H12:AL12)</f>
        <v>10.9</v>
      </c>
      <c r="AN12" s="27">
        <v>71.580769230769235</v>
      </c>
      <c r="AO12" s="26">
        <f>+AM12*100/AN12</f>
        <v>15.227553597334909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16.315235997144544</v>
      </c>
      <c r="AQ12" s="28">
        <f t="shared" si="3"/>
        <v>28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-1.8724137931034459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>
        <v>0</v>
      </c>
      <c r="AF13" s="141">
        <v>0</v>
      </c>
      <c r="AG13" s="141">
        <v>9.6999999999999993</v>
      </c>
      <c r="AH13" s="141">
        <v>0.2</v>
      </c>
      <c r="AI13" s="141">
        <v>0</v>
      </c>
      <c r="AJ13" s="141"/>
      <c r="AK13" s="141"/>
      <c r="AL13" s="141"/>
      <c r="AM13" s="62">
        <f>SUM(H13:AL13)</f>
        <v>99.000000000000014</v>
      </c>
      <c r="AN13" s="27">
        <v>133.44074074074072</v>
      </c>
      <c r="AO13" s="26">
        <f t="shared" ref="AO13:AO14" si="8">+AM13*100/AN13</f>
        <v>74.190235643509425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79.489538189474374</v>
      </c>
      <c r="AQ13" s="28">
        <f t="shared" si="3"/>
        <v>28</v>
      </c>
      <c r="AR13" s="76">
        <f t="shared" si="4"/>
        <v>11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0.15666666666666629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>
        <v>31.7</v>
      </c>
      <c r="AH14" s="141">
        <v>2.2999999999999998</v>
      </c>
      <c r="AI14" s="141">
        <v>0</v>
      </c>
      <c r="AJ14" s="141"/>
      <c r="AK14" s="141"/>
      <c r="AL14" s="141"/>
      <c r="AM14" s="62">
        <f>SUM(H14:AL14)</f>
        <v>126.4</v>
      </c>
      <c r="AN14" s="27">
        <v>135.38000000000002</v>
      </c>
      <c r="AO14" s="26">
        <f t="shared" si="8"/>
        <v>93.366819323386011</v>
      </c>
      <c r="AP14" s="74">
        <f t="shared" si="9"/>
        <v>100.03587784648501</v>
      </c>
      <c r="AQ14" s="28">
        <f t="shared" si="3"/>
        <v>28</v>
      </c>
      <c r="AR14" s="76">
        <f t="shared" si="4"/>
        <v>10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0.68214285714286049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>
        <v>0</v>
      </c>
      <c r="AF15" s="139">
        <v>7.3</v>
      </c>
      <c r="AG15" s="139">
        <v>40.799999999999997</v>
      </c>
      <c r="AH15" s="139">
        <v>0.4</v>
      </c>
      <c r="AI15" s="139">
        <v>0</v>
      </c>
      <c r="AJ15" s="139"/>
      <c r="AK15" s="139"/>
      <c r="AL15" s="139"/>
      <c r="AM15" s="62">
        <f>SUM(H15:AL15)</f>
        <v>239.80000000000004</v>
      </c>
      <c r="AN15" s="27">
        <v>165.37857142857143</v>
      </c>
      <c r="AO15" s="26">
        <f>+AM15*100/AN15</f>
        <v>145.00064786420768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155.35783699736535</v>
      </c>
      <c r="AQ15" s="28">
        <f t="shared" si="3"/>
        <v>28</v>
      </c>
      <c r="AR15" s="76">
        <f t="shared" si="4"/>
        <v>11</v>
      </c>
      <c r="AS15" s="84"/>
      <c r="AT15" s="77">
        <f t="shared" si="5"/>
        <v>0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-1.2742528735632153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>
        <v>1.6</v>
      </c>
      <c r="AF16" s="139">
        <v>1.3</v>
      </c>
      <c r="AG16" s="139">
        <v>0.8</v>
      </c>
      <c r="AH16" s="139">
        <v>2.8</v>
      </c>
      <c r="AI16" s="139">
        <v>0</v>
      </c>
      <c r="AJ16" s="139"/>
      <c r="AK16" s="139"/>
      <c r="AL16" s="139"/>
      <c r="AM16" s="62">
        <f>SUM(H16:AL16)</f>
        <v>252.4</v>
      </c>
      <c r="AN16" s="27">
        <v>337.6133333333334</v>
      </c>
      <c r="AO16" s="26">
        <f>+AM16*100/AN16</f>
        <v>74.760080565538473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80.100086320219788</v>
      </c>
      <c r="AQ16" s="28">
        <f t="shared" si="3"/>
        <v>28</v>
      </c>
      <c r="AR16" s="76">
        <f t="shared" si="4"/>
        <v>21</v>
      </c>
      <c r="AS16" s="84"/>
      <c r="AT16" s="80">
        <f t="shared" si="5"/>
        <v>0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2.1666666666666679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>
        <v>0</v>
      </c>
      <c r="AF18" s="139">
        <v>0.7</v>
      </c>
      <c r="AG18" s="139">
        <v>0.4</v>
      </c>
      <c r="AH18" s="139">
        <v>0</v>
      </c>
      <c r="AI18" s="139">
        <v>0</v>
      </c>
      <c r="AJ18" s="139"/>
      <c r="AK18" s="139"/>
      <c r="AL18" s="139"/>
      <c r="AM18" s="62">
        <f t="shared" ref="AM18:AM31" si="11">SUM(H18:AL18)</f>
        <v>219.3</v>
      </c>
      <c r="AN18" s="27">
        <v>240.65172413793104</v>
      </c>
      <c r="AO18" s="26">
        <f t="shared" ref="AO18:AO19" si="12">+AM18*100/AN18</f>
        <v>91.1275415896488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97.636651703195142</v>
      </c>
      <c r="AQ18" s="28">
        <f t="shared" ref="AQ18:AQ31" si="14">COUNT(H18:AL18)</f>
        <v>28</v>
      </c>
      <c r="AR18" s="76">
        <f t="shared" ref="AR18:AR31" si="15">COUNTIF(H18:AL18,"&gt;0")</f>
        <v>14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1.6551724137931032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>
        <v>0</v>
      </c>
      <c r="AF19" s="139">
        <v>0</v>
      </c>
      <c r="AG19" s="139">
        <v>0</v>
      </c>
      <c r="AH19" s="139">
        <v>0</v>
      </c>
      <c r="AI19" s="139">
        <v>0</v>
      </c>
      <c r="AJ19" s="139"/>
      <c r="AK19" s="139"/>
      <c r="AL19" s="139"/>
      <c r="AM19" s="62">
        <f t="shared" si="11"/>
        <v>48.9</v>
      </c>
      <c r="AN19" s="27">
        <v>79.006896551724154</v>
      </c>
      <c r="AO19" s="26">
        <f t="shared" si="12"/>
        <v>61.893331005586582</v>
      </c>
      <c r="AP19" s="74">
        <f t="shared" si="13"/>
        <v>66.314283220271335</v>
      </c>
      <c r="AQ19" s="28">
        <f t="shared" si="14"/>
        <v>28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 t="s">
        <v>224</v>
      </c>
      <c r="AH20" s="141" t="s">
        <v>224</v>
      </c>
      <c r="AI20" s="141" t="s">
        <v>224</v>
      </c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>
        <v>0</v>
      </c>
      <c r="AF21" s="139">
        <v>1</v>
      </c>
      <c r="AG21" s="139">
        <v>0.1</v>
      </c>
      <c r="AH21" s="139">
        <v>0</v>
      </c>
      <c r="AI21" s="139">
        <v>0</v>
      </c>
      <c r="AJ21" s="139"/>
      <c r="AK21" s="139"/>
      <c r="AL21" s="139"/>
      <c r="AM21" s="62">
        <f t="shared" si="11"/>
        <v>38.200000000000003</v>
      </c>
      <c r="AN21" s="27">
        <v>38.28</v>
      </c>
      <c r="AO21" s="26">
        <f>+AM21*100/AN21</f>
        <v>99.791013584117039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106.91894312583966</v>
      </c>
      <c r="AQ21" s="28">
        <f t="shared" si="14"/>
        <v>28</v>
      </c>
      <c r="AR21" s="76">
        <f t="shared" si="15"/>
        <v>16</v>
      </c>
      <c r="AS21" s="84"/>
      <c r="AT21" s="77">
        <f t="shared" si="16"/>
        <v>0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7.7200000000000042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>
        <v>0</v>
      </c>
      <c r="AF22" s="141">
        <v>0</v>
      </c>
      <c r="AG22" s="141">
        <v>0</v>
      </c>
      <c r="AH22" s="141">
        <v>0</v>
      </c>
      <c r="AI22" s="141">
        <v>0</v>
      </c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5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>
        <v>0</v>
      </c>
      <c r="AF23" s="141">
        <v>6.2</v>
      </c>
      <c r="AG23" s="141">
        <v>0.2</v>
      </c>
      <c r="AH23" s="141">
        <v>0</v>
      </c>
      <c r="AI23" s="141">
        <v>1.2</v>
      </c>
      <c r="AJ23" s="141"/>
      <c r="AK23" s="141"/>
      <c r="AL23" s="141"/>
      <c r="AM23" s="62">
        <f t="shared" si="11"/>
        <v>60.800000000000011</v>
      </c>
      <c r="AN23" s="132"/>
      <c r="AQ23" s="28">
        <f t="shared" si="14"/>
        <v>28</v>
      </c>
      <c r="AR23" s="76">
        <f t="shared" si="15"/>
        <v>8</v>
      </c>
      <c r="AS23" s="84"/>
      <c r="AT23" s="77">
        <f t="shared" si="16"/>
        <v>1.2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>
        <v>0</v>
      </c>
      <c r="AF24" s="139">
        <v>7</v>
      </c>
      <c r="AG24" s="139">
        <v>0.3</v>
      </c>
      <c r="AH24" s="139">
        <v>0.8</v>
      </c>
      <c r="AI24" s="139">
        <v>2.7</v>
      </c>
      <c r="AJ24" s="139"/>
      <c r="AK24" s="139"/>
      <c r="AL24" s="139"/>
      <c r="AM24" s="62">
        <f t="shared" si="11"/>
        <v>88.899999999999991</v>
      </c>
      <c r="AN24" s="27">
        <v>155.72666666666663</v>
      </c>
      <c r="AO24" s="26">
        <f t="shared" ref="AO24:AO29" si="20">+AM24*100/AN24</f>
        <v>57.087204075516944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61.164861509482428</v>
      </c>
      <c r="AQ24" s="28">
        <f t="shared" si="14"/>
        <v>28</v>
      </c>
      <c r="AR24" s="76">
        <f t="shared" si="15"/>
        <v>12</v>
      </c>
      <c r="AS24" s="84"/>
      <c r="AT24" s="77">
        <f t="shared" si="16"/>
        <v>2.7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-3.2666666666666639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 t="s">
        <v>224</v>
      </c>
      <c r="AF25" s="141">
        <v>1</v>
      </c>
      <c r="AG25" s="141">
        <v>0</v>
      </c>
      <c r="AH25" s="141">
        <v>0</v>
      </c>
      <c r="AI25" s="141">
        <v>0</v>
      </c>
      <c r="AJ25" s="141"/>
      <c r="AK25" s="141"/>
      <c r="AL25" s="141"/>
      <c r="AM25" s="62">
        <f t="shared" si="11"/>
        <v>21.5</v>
      </c>
      <c r="AN25" s="27">
        <v>69.867857142857147</v>
      </c>
      <c r="AO25" s="26">
        <f t="shared" si="20"/>
        <v>30.772376424883706</v>
      </c>
      <c r="AP25" s="74">
        <f t="shared" si="21"/>
        <v>34.191529360981896</v>
      </c>
      <c r="AQ25" s="28">
        <f t="shared" si="14"/>
        <v>27</v>
      </c>
      <c r="AR25" s="76">
        <f t="shared" si="15"/>
        <v>9</v>
      </c>
      <c r="AS25" s="84"/>
      <c r="AT25" s="77">
        <f t="shared" si="16"/>
        <v>0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-3.5180459770114947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 t="s">
        <v>224</v>
      </c>
      <c r="AH26" s="141" t="s">
        <v>224</v>
      </c>
      <c r="AI26" s="141" t="s">
        <v>224</v>
      </c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>
        <v>0</v>
      </c>
      <c r="AF27" s="139">
        <v>0</v>
      </c>
      <c r="AG27" s="139">
        <v>3.2</v>
      </c>
      <c r="AH27" s="139">
        <v>8.5</v>
      </c>
      <c r="AI27" s="139">
        <v>0</v>
      </c>
      <c r="AJ27" s="139"/>
      <c r="AK27" s="139"/>
      <c r="AL27" s="139"/>
      <c r="AM27" s="62">
        <f t="shared" si="11"/>
        <v>69.7</v>
      </c>
      <c r="AN27" s="27">
        <v>128.83103448275861</v>
      </c>
      <c r="AO27" s="26">
        <f t="shared" si="20"/>
        <v>54.101870934932151</v>
      </c>
      <c r="AP27" s="74">
        <f t="shared" si="21"/>
        <v>57.966290287427306</v>
      </c>
      <c r="AQ27" s="28">
        <f t="shared" si="14"/>
        <v>28</v>
      </c>
      <c r="AR27" s="76">
        <f t="shared" si="15"/>
        <v>9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-4.6888888888888847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>
        <v>0</v>
      </c>
      <c r="AF28" s="139">
        <v>0</v>
      </c>
      <c r="AG28" s="139">
        <v>0</v>
      </c>
      <c r="AH28" s="139">
        <v>0</v>
      </c>
      <c r="AI28" s="139">
        <v>0</v>
      </c>
      <c r="AJ28" s="139"/>
      <c r="AK28" s="139"/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47.874081617807519</v>
      </c>
      <c r="AQ28" s="28">
        <f t="shared" si="14"/>
        <v>28</v>
      </c>
      <c r="AR28" s="76">
        <f t="shared" si="15"/>
        <v>10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>
        <v>0</v>
      </c>
      <c r="AF29" s="139">
        <v>0</v>
      </c>
      <c r="AG29" s="139">
        <v>0</v>
      </c>
      <c r="AH29" s="139">
        <v>0</v>
      </c>
      <c r="AI29" s="139">
        <v>0</v>
      </c>
      <c r="AJ29" s="139"/>
      <c r="AK29" s="139"/>
      <c r="AL29" s="139"/>
      <c r="AM29" s="62">
        <f t="shared" si="11"/>
        <v>13.299999999999999</v>
      </c>
      <c r="AN29" s="27">
        <v>67.357142857142861</v>
      </c>
      <c r="AO29" s="26">
        <f t="shared" si="20"/>
        <v>19.745493107104984</v>
      </c>
      <c r="AP29" s="74">
        <f t="shared" si="21"/>
        <v>21.155885471898195</v>
      </c>
      <c r="AQ29" s="28">
        <f t="shared" si="14"/>
        <v>28</v>
      </c>
      <c r="AR29" s="76">
        <f t="shared" si="15"/>
        <v>7</v>
      </c>
      <c r="AS29" s="84"/>
      <c r="AT29" s="77">
        <f t="shared" si="16"/>
        <v>0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9.0804597701152012E-2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>
        <v>0</v>
      </c>
      <c r="AF30" s="141">
        <v>0</v>
      </c>
      <c r="AG30" s="141">
        <v>0</v>
      </c>
      <c r="AH30" s="141">
        <v>0</v>
      </c>
      <c r="AI30" s="141">
        <v>0</v>
      </c>
      <c r="AJ30" s="141"/>
      <c r="AK30" s="141"/>
      <c r="AL30" s="141"/>
      <c r="AM30" s="62">
        <f t="shared" si="11"/>
        <v>7.8000000000000007</v>
      </c>
      <c r="AN30" s="132"/>
      <c r="AQ30" s="28">
        <f t="shared" si="14"/>
        <v>27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>
        <v>0</v>
      </c>
      <c r="AF31" s="139">
        <v>0.1</v>
      </c>
      <c r="AG31" s="139">
        <v>0.8</v>
      </c>
      <c r="AH31" s="139">
        <v>0</v>
      </c>
      <c r="AI31" s="139">
        <v>0</v>
      </c>
      <c r="AJ31" s="139"/>
      <c r="AK31" s="139"/>
      <c r="AL31" s="139"/>
      <c r="AM31" s="62">
        <f t="shared" si="11"/>
        <v>24</v>
      </c>
      <c r="AN31" s="27">
        <v>48.558333333333344</v>
      </c>
      <c r="AO31" s="26">
        <f t="shared" ref="AO31" si="23">+AM31*100/AN31</f>
        <v>49.42509009782048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70.607271568314971</v>
      </c>
      <c r="AQ31" s="28">
        <f t="shared" si="14"/>
        <v>21</v>
      </c>
      <c r="AR31" s="76">
        <f t="shared" si="15"/>
        <v>9</v>
      </c>
      <c r="AS31" s="84"/>
      <c r="AT31" s="77">
        <f t="shared" si="16"/>
        <v>0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-0.52266666666666417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 t="s">
        <v>224</v>
      </c>
      <c r="AH32" s="141" t="s">
        <v>224</v>
      </c>
      <c r="AI32" s="141" t="s">
        <v>224</v>
      </c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>
        <v>0</v>
      </c>
      <c r="AF33" s="144">
        <v>0.8</v>
      </c>
      <c r="AG33" s="144">
        <v>2.1</v>
      </c>
      <c r="AH33" s="144">
        <v>0</v>
      </c>
      <c r="AI33" s="144">
        <v>0.1</v>
      </c>
      <c r="AJ33" s="144"/>
      <c r="AK33" s="144"/>
      <c r="AL33" s="144"/>
      <c r="AM33" s="62">
        <f>SUM(H33:AL33)</f>
        <v>36.699999999999996</v>
      </c>
      <c r="AN33" s="27"/>
      <c r="AQ33" s="28">
        <f t="shared" ref="AQ33:AQ42" si="25">COUNT(H33:AL33)</f>
        <v>28</v>
      </c>
      <c r="AR33" s="76">
        <f t="shared" ref="AR33:AR42" si="26">COUNTIF(H33:AL33,"&gt;0")</f>
        <v>17</v>
      </c>
      <c r="AS33" s="84"/>
      <c r="AT33" s="77">
        <f>+LOOKUP(1000,H33:AL33)</f>
        <v>0.1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>
        <v>0</v>
      </c>
      <c r="AF34" s="141" t="s">
        <v>224</v>
      </c>
      <c r="AG34" s="141" t="s">
        <v>224</v>
      </c>
      <c r="AH34" s="141">
        <v>0</v>
      </c>
      <c r="AI34" s="141">
        <v>0</v>
      </c>
      <c r="AJ34" s="141"/>
      <c r="AK34" s="141"/>
      <c r="AL34" s="141"/>
      <c r="AM34" s="62">
        <f>SUM(H34:AL34)</f>
        <v>57.7</v>
      </c>
      <c r="AN34" s="132">
        <v>50.139285714285712</v>
      </c>
      <c r="AO34" s="26">
        <f>+AM34*100/AN34</f>
        <v>115.07942161122587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132.78394801295292</v>
      </c>
      <c r="AQ34" s="28">
        <f t="shared" si="25"/>
        <v>26</v>
      </c>
      <c r="AR34" s="76">
        <f t="shared" si="26"/>
        <v>13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2.7277051129607663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>
        <v>0</v>
      </c>
      <c r="AF35" s="139">
        <v>0</v>
      </c>
      <c r="AG35" s="139">
        <v>0</v>
      </c>
      <c r="AH35" s="139">
        <v>0</v>
      </c>
      <c r="AI35" s="139">
        <v>0</v>
      </c>
      <c r="AJ35" s="139"/>
      <c r="AK35" s="139"/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68.066321030747915</v>
      </c>
      <c r="AQ35" s="28">
        <f t="shared" si="25"/>
        <v>28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>
        <v>0</v>
      </c>
      <c r="AF36" s="141">
        <v>0</v>
      </c>
      <c r="AG36" s="141">
        <v>0</v>
      </c>
      <c r="AH36" s="141">
        <v>0</v>
      </c>
      <c r="AI36" s="141">
        <v>0</v>
      </c>
      <c r="AJ36" s="141"/>
      <c r="AK36" s="141"/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13.00639658848614</v>
      </c>
      <c r="AQ36" s="28">
        <f t="shared" si="25"/>
        <v>28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 t="s">
        <v>224</v>
      </c>
      <c r="AH37" s="141" t="s">
        <v>224</v>
      </c>
      <c r="AI37" s="141" t="s">
        <v>224</v>
      </c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>
        <v>0</v>
      </c>
      <c r="AF38" s="139">
        <v>0.1</v>
      </c>
      <c r="AG38" s="139">
        <v>0</v>
      </c>
      <c r="AH38" s="139">
        <v>0.6</v>
      </c>
      <c r="AI38" s="139">
        <v>0</v>
      </c>
      <c r="AJ38" s="139"/>
      <c r="AK38" s="139"/>
      <c r="AL38" s="139"/>
      <c r="AM38" s="62">
        <f>SUM(H38:AL38)</f>
        <v>13.999999999999996</v>
      </c>
      <c r="AN38" s="27">
        <v>24.255172413793108</v>
      </c>
      <c r="AO38" s="26">
        <f>+AM38*100/AN38</f>
        <v>57.719647426784164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61.842479385840171</v>
      </c>
      <c r="AQ38" s="28">
        <f t="shared" si="25"/>
        <v>28</v>
      </c>
      <c r="AR38" s="76">
        <f t="shared" si="26"/>
        <v>11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7.1577777777777793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>
        <v>0</v>
      </c>
      <c r="AF39" s="139">
        <v>0</v>
      </c>
      <c r="AG39" s="139">
        <v>0</v>
      </c>
      <c r="AH39" s="139">
        <v>0</v>
      </c>
      <c r="AI39" s="139">
        <v>0</v>
      </c>
      <c r="AJ39" s="139"/>
      <c r="AK39" s="139"/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13.833831316747036</v>
      </c>
      <c r="AQ39" s="28">
        <f t="shared" si="25"/>
        <v>28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>
        <v>0.7</v>
      </c>
      <c r="AF40" s="141">
        <v>0</v>
      </c>
      <c r="AG40" s="141">
        <v>0</v>
      </c>
      <c r="AH40" s="141">
        <v>0</v>
      </c>
      <c r="AI40" s="141">
        <v>0.6</v>
      </c>
      <c r="AJ40" s="141"/>
      <c r="AK40" s="141"/>
      <c r="AL40" s="141"/>
      <c r="AM40" s="62">
        <f>SUM(H40:AL40)</f>
        <v>23.8</v>
      </c>
      <c r="AN40" s="132"/>
      <c r="AQ40" s="28">
        <f t="shared" si="25"/>
        <v>28</v>
      </c>
      <c r="AR40" s="76">
        <f t="shared" si="26"/>
        <v>14</v>
      </c>
      <c r="AS40" s="84"/>
      <c r="AT40" s="77">
        <f>+LOOKUP(1000,H40:AL40)</f>
        <v>0.6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>
        <v>4.0999999999999996</v>
      </c>
      <c r="AF41" s="141">
        <v>0.2</v>
      </c>
      <c r="AG41" s="141">
        <v>0</v>
      </c>
      <c r="AH41" s="141">
        <v>0</v>
      </c>
      <c r="AI41" s="141">
        <v>1.4</v>
      </c>
      <c r="AJ41" s="141"/>
      <c r="AK41" s="141"/>
      <c r="AL41" s="141"/>
      <c r="AM41" s="62">
        <f>SUM(H41:AL41)</f>
        <v>49.800000000000011</v>
      </c>
      <c r="AN41" s="27">
        <v>58.282142857142858</v>
      </c>
      <c r="AO41" s="26">
        <f>+AM41*100/AN41</f>
        <v>85.44641215760771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91.549727311722563</v>
      </c>
      <c r="AQ41" s="28">
        <f t="shared" si="25"/>
        <v>28</v>
      </c>
      <c r="AR41" s="76">
        <f t="shared" si="26"/>
        <v>17</v>
      </c>
      <c r="AS41" s="84"/>
      <c r="AT41" s="77">
        <f>+LOOKUP(1000,H41:AL41)</f>
        <v>1.4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4.9144316730523645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>
        <v>0.1</v>
      </c>
      <c r="AF42" s="139">
        <v>0.4</v>
      </c>
      <c r="AG42" s="139">
        <v>0.5</v>
      </c>
      <c r="AH42" s="139">
        <v>0</v>
      </c>
      <c r="AI42" s="139">
        <v>0.6</v>
      </c>
      <c r="AJ42" s="139"/>
      <c r="AK42" s="139"/>
      <c r="AL42" s="139"/>
      <c r="AM42" s="62">
        <f>SUM(H42:AL42)</f>
        <v>23.300000000000004</v>
      </c>
      <c r="AN42" s="27">
        <v>43.97</v>
      </c>
      <c r="AO42" s="26">
        <f>+AM42*100/AN42</f>
        <v>52.99067546054129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56.775723707722818</v>
      </c>
      <c r="AQ42" s="28">
        <f t="shared" si="25"/>
        <v>28</v>
      </c>
      <c r="AR42" s="76">
        <f t="shared" si="26"/>
        <v>18</v>
      </c>
      <c r="AS42" s="84"/>
      <c r="AT42" s="77">
        <f>+LOOKUP(1000,H42:AL42)</f>
        <v>0.6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7.9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>
        <v>0</v>
      </c>
      <c r="AF44" s="139">
        <v>47.5</v>
      </c>
      <c r="AG44" s="139">
        <v>0.5</v>
      </c>
      <c r="AH44" s="139">
        <v>16.7</v>
      </c>
      <c r="AI44" s="139">
        <v>0.3</v>
      </c>
      <c r="AJ44" s="139"/>
      <c r="AK44" s="139"/>
      <c r="AL44" s="139"/>
      <c r="AM44" s="62">
        <f>SUM(H44:AL44)</f>
        <v>321.10000000000002</v>
      </c>
      <c r="AN44" s="27">
        <v>851.6966666666666</v>
      </c>
      <c r="AO44" s="26">
        <f>+AM44*100/AN44</f>
        <v>37.701216004132931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40.394160004428137</v>
      </c>
      <c r="AQ44" s="28">
        <f>COUNT(H44:AL44)</f>
        <v>28</v>
      </c>
      <c r="AR44" s="76">
        <f>COUNTIF(H44:AL44,"&gt;0")</f>
        <v>19</v>
      </c>
      <c r="AS44" s="84"/>
      <c r="AT44" s="77">
        <f>+LOOKUP(1000,H44:AL44)</f>
        <v>0.3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-6.0999999999999943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>
        <v>2</v>
      </c>
      <c r="AF45" s="141">
        <v>3.8</v>
      </c>
      <c r="AG45" s="141">
        <v>56</v>
      </c>
      <c r="AH45" s="141">
        <v>0</v>
      </c>
      <c r="AI45" s="141">
        <v>80</v>
      </c>
      <c r="AJ45" s="141"/>
      <c r="AK45" s="141"/>
      <c r="AL45" s="141"/>
      <c r="AM45" s="62">
        <f>SUM(H45:AL45)</f>
        <v>502.3</v>
      </c>
      <c r="AN45" s="27">
        <v>568.26428571428573</v>
      </c>
      <c r="AO45" s="26">
        <f>+AM45*100/AN45</f>
        <v>88.391970536847793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94.705682718051193</v>
      </c>
      <c r="AQ45" s="28">
        <f>COUNT(H45:AL45)</f>
        <v>28</v>
      </c>
      <c r="AR45" s="76">
        <f>COUNTIF(H45:AL45,"&gt;0")</f>
        <v>22</v>
      </c>
      <c r="AS45" s="84"/>
      <c r="AT45" s="77">
        <f>+LOOKUP(1000,H45:AL45)</f>
        <v>80</v>
      </c>
      <c r="AU45" s="82"/>
      <c r="AV45" s="134">
        <f>MAX(H45:AL45)</f>
        <v>80</v>
      </c>
      <c r="AW45" s="116">
        <v>169</v>
      </c>
      <c r="AX45" s="140">
        <f>+AV45-AW45</f>
        <v>-89</v>
      </c>
      <c r="AY45" s="130">
        <v>26.757471264367801</v>
      </c>
      <c r="AZ45" s="128">
        <f>AR45-AY45</f>
        <v>-4.7574712643678012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>
        <v>0</v>
      </c>
      <c r="AF47" s="139">
        <v>20.100000000000001</v>
      </c>
      <c r="AG47" s="139">
        <v>6.7</v>
      </c>
      <c r="AH47" s="139">
        <v>0</v>
      </c>
      <c r="AI47" s="139">
        <v>0</v>
      </c>
      <c r="AJ47" s="139"/>
      <c r="AK47" s="139"/>
      <c r="AL47" s="139"/>
      <c r="AM47" s="62">
        <f>SUM(H47:AL47)</f>
        <v>288.8</v>
      </c>
      <c r="AN47" s="27">
        <v>295.55714285714288</v>
      </c>
      <c r="AO47" s="26">
        <f>+AM47*100/AN47</f>
        <v>97.713760935762963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104.69331528831746</v>
      </c>
      <c r="AQ47" s="28">
        <f>COUNT(H47:AL47)</f>
        <v>28</v>
      </c>
      <c r="AR47" s="76">
        <f>COUNTIF(H47:AL47,"&gt;0")</f>
        <v>19</v>
      </c>
      <c r="AS47" s="84"/>
      <c r="AT47" s="77">
        <f>+LOOKUP(1000,H47:AL47)</f>
        <v>0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0.4642857142857153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>
        <v>0.4</v>
      </c>
      <c r="AF48" s="139">
        <v>0</v>
      </c>
      <c r="AG48" s="139">
        <v>0</v>
      </c>
      <c r="AH48" s="139">
        <v>0</v>
      </c>
      <c r="AI48" s="139">
        <v>1.2</v>
      </c>
      <c r="AJ48" s="139"/>
      <c r="AK48" s="139"/>
      <c r="AL48" s="139"/>
      <c r="AM48" s="62">
        <f>SUM(H48:AL48)</f>
        <v>568.80000000000007</v>
      </c>
      <c r="AN48" s="27">
        <v>467.53999999999996</v>
      </c>
      <c r="AO48" s="26">
        <f>+AM48*100/AN48</f>
        <v>121.65803995380077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130.34789995050085</v>
      </c>
      <c r="AQ48" s="28">
        <f>COUNT(H48:AL48)</f>
        <v>28</v>
      </c>
      <c r="AR48" s="76">
        <f>COUNTIF(H48:AL48,"&gt;0")</f>
        <v>22</v>
      </c>
      <c r="AS48" s="84"/>
      <c r="AT48" s="77">
        <f>+LOOKUP(1000,H48:AL48)</f>
        <v>1.2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6.6666666666669983E-2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>
        <v>4.3</v>
      </c>
      <c r="AF49" s="139">
        <v>45.6</v>
      </c>
      <c r="AG49" s="139">
        <v>0.2</v>
      </c>
      <c r="AH49" s="139">
        <v>0.8</v>
      </c>
      <c r="AI49" s="139">
        <v>5.6</v>
      </c>
      <c r="AJ49" s="139"/>
      <c r="AK49" s="139"/>
      <c r="AL49" s="139"/>
      <c r="AM49" s="62">
        <f>SUM(H49:AL49)</f>
        <v>465</v>
      </c>
      <c r="AN49" s="27">
        <v>482.97000000000008</v>
      </c>
      <c r="AO49" s="26">
        <f>+AM49*100/AN49</f>
        <v>96.279272004472304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103.15636286193462</v>
      </c>
      <c r="AQ49" s="28">
        <f>COUNT(H49:AL49)</f>
        <v>28</v>
      </c>
      <c r="AR49" s="76">
        <f>COUNTIF(H49:AL49,"&gt;0")</f>
        <v>27</v>
      </c>
      <c r="AS49" s="84"/>
      <c r="AT49" s="77">
        <f>+LOOKUP(1000,H49:AL49)</f>
        <v>5.6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2.8000000000000043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>
        <v>18.7</v>
      </c>
      <c r="AF50" s="141">
        <v>13.6</v>
      </c>
      <c r="AG50" s="141">
        <v>0.1</v>
      </c>
      <c r="AH50" s="141">
        <v>0</v>
      </c>
      <c r="AI50" s="141">
        <v>9.9</v>
      </c>
      <c r="AJ50" s="141"/>
      <c r="AK50" s="141"/>
      <c r="AL50" s="141"/>
      <c r="AM50" s="62">
        <f t="shared" ref="AM50:AM54" si="30">SUM(H50:AL50)</f>
        <v>468.69999999999993</v>
      </c>
      <c r="AN50" s="132"/>
      <c r="AO50" s="16"/>
      <c r="AQ50" s="28">
        <f>COUNT(H50:AL50)</f>
        <v>28</v>
      </c>
      <c r="AR50" s="76">
        <f>COUNTIF(H50:AL50,"&gt;0")</f>
        <v>26</v>
      </c>
      <c r="AS50" s="84"/>
      <c r="AT50" s="77">
        <f>+LOOKUP(1000,H50:AL50)</f>
        <v>9.9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>
        <v>3.5</v>
      </c>
      <c r="AF51" s="141">
        <v>27.3</v>
      </c>
      <c r="AG51" s="141">
        <v>3.8</v>
      </c>
      <c r="AH51" s="141">
        <v>0</v>
      </c>
      <c r="AI51" s="141">
        <v>0.3</v>
      </c>
      <c r="AJ51" s="141"/>
      <c r="AK51" s="141"/>
      <c r="AL51" s="141"/>
      <c r="AM51" s="62">
        <f t="shared" si="30"/>
        <v>482.09999999999997</v>
      </c>
      <c r="AN51" s="27">
        <v>347.3</v>
      </c>
      <c r="AO51" s="26">
        <f>+AM51*100/AN51</f>
        <v>138.81370572991651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148.72897042491053</v>
      </c>
      <c r="AQ51" s="28">
        <f>COUNT(H51:AL51)</f>
        <v>28</v>
      </c>
      <c r="AR51" s="76">
        <f>COUNTIF(H51:AL51,"&gt;0")</f>
        <v>20</v>
      </c>
      <c r="AS51" s="84"/>
      <c r="AT51" s="77">
        <f>+LOOKUP(1000,H51:AL51)</f>
        <v>0.3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>
        <v>18</v>
      </c>
      <c r="AF52" s="141" t="s">
        <v>224</v>
      </c>
      <c r="AG52" s="141">
        <v>0</v>
      </c>
      <c r="AH52" s="141">
        <v>0</v>
      </c>
      <c r="AI52" s="141">
        <v>0</v>
      </c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>
        <v>0</v>
      </c>
      <c r="AF53" s="141">
        <v>35</v>
      </c>
      <c r="AG53" s="141">
        <v>0</v>
      </c>
      <c r="AH53" s="141">
        <v>2</v>
      </c>
      <c r="AI53" s="141">
        <v>7</v>
      </c>
      <c r="AJ53" s="141"/>
      <c r="AK53" s="141"/>
      <c r="AL53" s="141"/>
      <c r="AM53" s="62">
        <f t="shared" si="30"/>
        <v>432</v>
      </c>
      <c r="AN53" s="27">
        <v>567.13448275862072</v>
      </c>
      <c r="AO53" s="26">
        <f>+AM53*100/AN53</f>
        <v>76.172409390219428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84.636010433577141</v>
      </c>
      <c r="AQ53" s="28">
        <f>COUNT(H53:AL53)</f>
        <v>27</v>
      </c>
      <c r="AR53" s="76">
        <f>COUNTIF(H53:AL53,"&gt;0")</f>
        <v>19</v>
      </c>
      <c r="AS53" s="84"/>
      <c r="AT53" s="77">
        <f>+LOOKUP(1000,H53:AL53)</f>
        <v>7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-6.1379310344827545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>
        <v>0</v>
      </c>
      <c r="AF54" s="141">
        <v>34</v>
      </c>
      <c r="AG54" s="141">
        <v>0</v>
      </c>
      <c r="AH54" s="141">
        <v>4</v>
      </c>
      <c r="AI54" s="141">
        <v>2</v>
      </c>
      <c r="AJ54" s="141"/>
      <c r="AK54" s="141"/>
      <c r="AL54" s="141"/>
      <c r="AM54" s="62">
        <f t="shared" si="30"/>
        <v>340</v>
      </c>
      <c r="AN54" s="132"/>
      <c r="AO54" s="16"/>
      <c r="AQ54" s="28">
        <f>COUNT(H54:AL54)</f>
        <v>27</v>
      </c>
      <c r="AR54" s="76">
        <f>COUNTIF(H54:AL54,"&gt;0")</f>
        <v>21</v>
      </c>
      <c r="AS54" s="84"/>
      <c r="AT54" s="77">
        <f>+LOOKUP(1000,H54:AL54)</f>
        <v>2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>
        <v>9</v>
      </c>
      <c r="AF55" s="141">
        <v>35</v>
      </c>
      <c r="AG55" s="141">
        <v>2</v>
      </c>
      <c r="AH55" s="141">
        <v>0</v>
      </c>
      <c r="AI55" s="141">
        <v>0</v>
      </c>
      <c r="AJ55" s="141"/>
      <c r="AK55" s="141"/>
      <c r="AL55" s="141"/>
      <c r="AM55" s="62">
        <f>SUM(H55:AL55)</f>
        <v>407.7</v>
      </c>
      <c r="AN55" s="27">
        <v>392.43</v>
      </c>
      <c r="AO55" s="26">
        <f>+AM55*100/AN55</f>
        <v>103.89113982111459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111.31193552262278</v>
      </c>
      <c r="AQ55" s="28">
        <f>COUNT(H55:AL55)</f>
        <v>28</v>
      </c>
      <c r="AR55" s="76">
        <f>COUNTIF(H55:AL55,"&gt;0")</f>
        <v>23</v>
      </c>
      <c r="AS55" s="84"/>
      <c r="AT55" s="77">
        <f>+LOOKUP(1000,H55:AL55)</f>
        <v>0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1.3333333333333357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>
        <v>112.6</v>
      </c>
      <c r="AF56" s="141">
        <v>0.1</v>
      </c>
      <c r="AG56" s="141">
        <v>1.2</v>
      </c>
      <c r="AH56" s="141">
        <v>0.9</v>
      </c>
      <c r="AI56" s="141">
        <v>1.6</v>
      </c>
      <c r="AJ56" s="141"/>
      <c r="AK56" s="141"/>
      <c r="AL56" s="141"/>
      <c r="AM56" s="62">
        <f>SUM(H56:AL56)</f>
        <v>513.4</v>
      </c>
      <c r="AN56" s="132">
        <v>418.45833333333326</v>
      </c>
      <c r="AO56" s="26">
        <f>+AM56*100/AN56</f>
        <v>122.68843970925025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131.4518996884824</v>
      </c>
      <c r="AQ56" s="28">
        <f>COUNT(H56:AL56)</f>
        <v>28</v>
      </c>
      <c r="AR56" s="76">
        <f>COUNTIF(H56:AL56,"&gt;0")</f>
        <v>28</v>
      </c>
      <c r="AS56" s="84"/>
      <c r="AT56" s="77">
        <f>+LOOKUP(1000,H56:AL56)</f>
        <v>1.6</v>
      </c>
      <c r="AU56" s="82"/>
      <c r="AV56" s="134">
        <f>MAX(H56:AL56)</f>
        <v>112.6</v>
      </c>
      <c r="AW56" s="116">
        <v>116</v>
      </c>
      <c r="AX56" s="140">
        <f>+AV56-AW56</f>
        <v>-3.4000000000000057</v>
      </c>
      <c r="AY56" s="130">
        <v>23.992003850291599</v>
      </c>
      <c r="AZ56" s="128">
        <f>AR56-AY56</f>
        <v>4.0079961497084007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 t="s">
        <v>224</v>
      </c>
      <c r="AH57" s="141" t="s">
        <v>224</v>
      </c>
      <c r="AI57" s="141" t="s">
        <v>224</v>
      </c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>
        <v>16.399999999999999</v>
      </c>
      <c r="AF58" s="139">
        <v>0.3</v>
      </c>
      <c r="AG58" s="139">
        <v>2.1</v>
      </c>
      <c r="AH58" s="139">
        <v>12.9</v>
      </c>
      <c r="AI58" s="139">
        <v>0</v>
      </c>
      <c r="AJ58" s="139"/>
      <c r="AK58" s="139"/>
      <c r="AL58" s="139"/>
      <c r="AM58" s="62">
        <f>SUM(H58:AL58)</f>
        <v>134.59999999999997</v>
      </c>
      <c r="AN58" s="27">
        <v>162.76206896551724</v>
      </c>
      <c r="AO58" s="26">
        <f>+AM58*100/AN58</f>
        <v>82.697400478803388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88.604357655860781</v>
      </c>
      <c r="AQ58" s="28">
        <f>COUNT(H58:AL58)</f>
        <v>28</v>
      </c>
      <c r="AR58" s="76">
        <f>COUNTIF(H58:AL58,"&gt;0")</f>
        <v>18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5.413793103448274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2026-07-29T13:39:40Z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