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A3B711F-1C5B-46A9-8EEC-658D37069059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<sst xmlns="http://schemas.openxmlformats.org/spreadsheetml/2006/main" count="385" uniqueCount="225">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</sst>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6" zoomScale="85" zoomScaleNormal="85" workbookViewId="0">
      <selection activeCell="S43" sqref="S4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132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27.900000000000002</v>
      </c>
      <c r="AN4" s="27">
        <v>189.81785714285715</v>
      </c>
      <c r="AO4" s="26">
        <f>+AM4*100/AN4</f>
        <v>14.698301002841069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44.094903008523211</v>
      </c>
      <c r="AQ4" s="28">
        <f>COUNT(H4:AL4)</f>
        <v>10</v>
      </c>
      <c r="AR4" s="76">
        <f>COUNTIF(H4:AL4,"&gt;0")</f>
        <v>8</v>
      </c>
      <c r="AS4" s="84"/>
      <c r="AT4" s="77">
        <f>+LOOKUP(1000,H4:AL4)</f>
        <v>0.5</v>
      </c>
      <c r="AU4" s="82"/>
      <c r="AV4" s="134">
        <f>MAX(H4:AL4)</f>
        <v>7.2</v>
      </c>
      <c r="AW4" s="116">
        <v>243.6</v>
      </c>
      <c r="AX4" s="140">
        <f>+AV4-AW4</f>
        <v>-236.4</v>
      </c>
      <c r="AY4" s="130">
        <v>15.821428571428573</v>
      </c>
      <c r="AZ4" s="128">
        <f>+AR4-AY4</f>
        <v>-7.821428571428573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7.3999999999999995</v>
      </c>
      <c r="AN5" s="27">
        <v>147.74074074074076</v>
      </c>
      <c r="AO5" s="26">
        <f t="shared" ref="AO5:AO6" si="0">+AM5*100/AN5</f>
        <v>5.0087741288543484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15.026322386563043</v>
      </c>
      <c r="AQ5" s="30">
        <f>COUNT(H5:AL5)</f>
        <v>10</v>
      </c>
      <c r="AR5" s="76">
        <f>COUNTIF(H5:AL5,"&gt;0")</f>
        <v>6</v>
      </c>
      <c r="AS5" s="84"/>
      <c r="AT5" s="77">
        <f>+LOOKUP(1000,H5:AL5)</f>
        <v>0</v>
      </c>
      <c r="AU5" s="82"/>
      <c r="AV5" s="134">
        <f>MAX(H5:AL5)</f>
        <v>2.2000000000000002</v>
      </c>
      <c r="AW5" s="116">
        <v>92.2</v>
      </c>
      <c r="AX5" s="140">
        <f t="shared" ref="AX5:AX6" si="2">+AV5-AW5</f>
        <v>-90</v>
      </c>
      <c r="AY5" s="130">
        <v>14.740740740740739</v>
      </c>
      <c r="AZ5" s="128">
        <f>+AR5-AY5</f>
        <v>-8.7407407407407387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58.110992529348991</v>
      </c>
      <c r="AQ6" s="28">
        <f>COUNT(H6:AL6)</f>
        <v>10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10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1.4119938326706156</v>
      </c>
      <c r="AQ8" s="28">
        <f>COUNT(H8:AL8)</f>
        <v>10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10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41.746346153846154</v>
      </c>
      <c r="AQ11" s="28">
        <f t="shared" si="3"/>
        <v>10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3.4100477126017408</v>
      </c>
      <c r="AQ12" s="28">
        <f t="shared" si="3"/>
        <v>10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46.400000000000006</v>
      </c>
      <c r="AN13" s="27">
        <v>160.92142857142861</v>
      </c>
      <c r="AO13" s="26">
        <f t="shared" ref="AO13:AO14" si="8">+AM13*100/AN13</f>
        <v>28.8339473567402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86.501842070220604</v>
      </c>
      <c r="AQ13" s="28">
        <f t="shared" si="3"/>
        <v>10</v>
      </c>
      <c r="AR13" s="76">
        <f t="shared" si="4"/>
        <v>2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-9.6678160919540215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72.968153663267231</v>
      </c>
      <c r="AQ14" s="28">
        <f t="shared" si="3"/>
        <v>10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22.8</v>
      </c>
      <c r="AN15" s="27">
        <v>170.0884615384615</v>
      </c>
      <c r="AO15" s="26">
        <f>+AM15*100/AN15</f>
        <v>13.404789363001155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40.214368089003472</v>
      </c>
      <c r="AQ15" s="28">
        <f t="shared" si="3"/>
        <v>10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-10.498918992884514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155.69999999999999</v>
      </c>
      <c r="AN16" s="27">
        <v>322.64074074074074</v>
      </c>
      <c r="AO16" s="26">
        <f>+AM16*100/AN16</f>
        <v>48.25800971152411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144.77402913457234</v>
      </c>
      <c r="AQ16" s="28">
        <f t="shared" si="3"/>
        <v>10</v>
      </c>
      <c r="AR16" s="76">
        <f t="shared" si="4"/>
        <v>7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-11.425555555555555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4.5999999999999996</v>
      </c>
      <c r="AN18" s="27">
        <v>275.51538461538456</v>
      </c>
      <c r="AO18" s="26">
        <f t="shared" ref="AO18:AO19" si="12">+AM18*100/AN18</f>
        <v>1.6695982354747747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5.0087947064243243</v>
      </c>
      <c r="AQ18" s="28">
        <f t="shared" ref="AQ18:AQ31" si="14">COUNT(H18:AL18)</f>
        <v>10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2.6</v>
      </c>
      <c r="AW18" s="116">
        <v>157.6</v>
      </c>
      <c r="AX18" s="140">
        <f t="shared" ref="AX18:AX31" si="18">+AV18-AW18</f>
        <v>-155</v>
      </c>
      <c r="AY18" s="130">
        <v>14.459770114942529</v>
      </c>
      <c r="AZ18" s="128">
        <f t="shared" ref="AZ18:AZ20" si="19">AR18-AY18</f>
        <v>-9.4597701149425291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5.3999999999999995</v>
      </c>
      <c r="AN19" s="27">
        <v>78.811538461538461</v>
      </c>
      <c r="AO19" s="26">
        <f t="shared" si="12"/>
        <v>6.851788590112732</v>
      </c>
      <c r="AP19" s="74">
        <f t="shared" si="13"/>
        <v>20.555365770338192</v>
      </c>
      <c r="AQ19" s="28">
        <f t="shared" si="14"/>
        <v>10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-9.1206896551724128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68.265110766706158</v>
      </c>
      <c r="AQ21" s="28">
        <f t="shared" si="14"/>
        <v>10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1.7</v>
      </c>
      <c r="AN23" s="132"/>
      <c r="AQ23" s="28">
        <f t="shared" si="14"/>
        <v>10</v>
      </c>
      <c r="AR23" s="76">
        <f t="shared" si="15"/>
        <v>2</v>
      </c>
      <c r="AS23" s="84"/>
      <c r="AT23" s="77">
        <f t="shared" si="16"/>
        <v>0</v>
      </c>
      <c r="AU23" s="82"/>
      <c r="AV23" s="134">
        <f t="shared" si="17"/>
        <v>1.2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5.5010985296602994</v>
      </c>
      <c r="AQ24" s="28">
        <f t="shared" si="14"/>
        <v>10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26.441800000000001</v>
      </c>
      <c r="AQ25" s="28">
        <f t="shared" si="14"/>
        <v>10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2.1</v>
      </c>
      <c r="AN27" s="27">
        <v>128.65</v>
      </c>
      <c r="AO27" s="26">
        <f t="shared" si="20"/>
        <v>1.6323357947920714</v>
      </c>
      <c r="AP27" s="74">
        <f t="shared" si="21"/>
        <v>4.8970073843762147</v>
      </c>
      <c r="AQ27" s="28">
        <f t="shared" si="14"/>
        <v>10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79.900000000000006</v>
      </c>
      <c r="AX27" s="140">
        <f t="shared" si="18"/>
        <v>-78.7</v>
      </c>
      <c r="AY27" s="130">
        <v>11.737931034482756</v>
      </c>
      <c r="AZ27" s="128">
        <f t="shared" si="22"/>
        <v>-9.7379310344827559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0.1</v>
      </c>
      <c r="AN28" s="27">
        <v>87.384615384615344</v>
      </c>
      <c r="AO28" s="26">
        <f t="shared" si="20"/>
        <v>0.11443661971830991</v>
      </c>
      <c r="AP28" s="74">
        <f t="shared" si="21"/>
        <v>3.1030769230769693</v>
      </c>
      <c r="AQ28" s="28">
        <f t="shared" si="14"/>
        <v>10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0.1</v>
      </c>
      <c r="AW28" s="116">
        <v>98.1</v>
      </c>
      <c r="AX28" s="140">
        <f t="shared" si="18"/>
        <v>-98</v>
      </c>
      <c r="AY28" s="130">
        <v>8.6077996715927725</v>
      </c>
      <c r="AZ28" s="128">
        <f t="shared" si="22"/>
        <v>-7.6077996715927725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32.544888888888906</v>
      </c>
      <c r="AQ29" s="28">
        <f t="shared" si="14"/>
        <v>10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10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1.8</v>
      </c>
      <c r="AN31" s="27">
        <v>44.332000000000008</v>
      </c>
      <c r="AO31" s="26">
        <f t="shared" ref="AO31" si="23">+AM31*100/AN31</f>
        <v>4.0602724893981765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52.591479999999983</v>
      </c>
      <c r="AQ31" s="28">
        <f t="shared" si="14"/>
        <v>10</v>
      </c>
      <c r="AR31" s="76">
        <f t="shared" si="15"/>
        <v>5</v>
      </c>
      <c r="AS31" s="84"/>
      <c r="AT31" s="77">
        <f t="shared" si="16"/>
        <v>0</v>
      </c>
      <c r="AU31" s="82"/>
      <c r="AV31" s="134">
        <f t="shared" si="17"/>
        <v>0.8</v>
      </c>
      <c r="AW31" s="116">
        <v>39.9</v>
      </c>
      <c r="AX31" s="140">
        <f t="shared" si="18"/>
        <v>-39.1</v>
      </c>
      <c r="AY31" s="130">
        <v>9.0799999999999965</v>
      </c>
      <c r="AZ31" s="128">
        <f>AR31-AY31</f>
        <v>-4.0799999999999965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2.1</v>
      </c>
      <c r="AN33" s="27"/>
      <c r="AQ33" s="28">
        <f t="shared" ref="AQ33:AQ42" si="25">COUNT(H33:AL33)</f>
        <v>10</v>
      </c>
      <c r="AR33" s="76">
        <f t="shared" ref="AR33:AR42" si="26">COUNTIF(H33:AL33,"&gt;0")</f>
        <v>6</v>
      </c>
      <c r="AS33" s="84"/>
      <c r="AT33" s="77">
        <f>+LOOKUP(1000,H33:AL33)</f>
        <v>0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2.6999999999999997</v>
      </c>
      <c r="AN34" s="132">
        <v>37.15</v>
      </c>
      <c r="AO34" s="26">
        <f>+AM34*100/AN34</f>
        <v>7.2678331090174968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61.46350000000001</v>
      </c>
      <c r="AQ34" s="28">
        <f t="shared" si="25"/>
        <v>10</v>
      </c>
      <c r="AR34" s="76">
        <f t="shared" si="26"/>
        <v>3</v>
      </c>
      <c r="AS34" s="84"/>
      <c r="AT34" s="77">
        <f>+LOOKUP(1000,H34:AL34)</f>
        <v>0.4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-5.4537931034482732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4.4000000000000004</v>
      </c>
      <c r="AN35" s="27">
        <v>28.651851851851852</v>
      </c>
      <c r="AO35" s="26">
        <f>+AM35*100/AN35</f>
        <v>15.356773526370219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72.596444444444444</v>
      </c>
      <c r="AQ35" s="28">
        <f t="shared" si="25"/>
        <v>10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2.4</v>
      </c>
      <c r="AW35" s="116">
        <v>62.4</v>
      </c>
      <c r="AX35" s="140">
        <f t="shared" si="28"/>
        <v>-60</v>
      </c>
      <c r="AY35" s="130">
        <v>4.4749999999999988</v>
      </c>
      <c r="AZ35" s="128">
        <f t="shared" si="29"/>
        <v>-1.4749999999999988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5</v>
      </c>
      <c r="AN36" s="132">
        <v>39.283333333333324</v>
      </c>
      <c r="AO36" s="26">
        <f>+AM36*100/AN36</f>
        <v>12.728044123886299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61.395500000000006</v>
      </c>
      <c r="AQ36" s="28">
        <f t="shared" si="25"/>
        <v>10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-2.4166666666666652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83.128200000000007</v>
      </c>
      <c r="AQ38" s="28">
        <f t="shared" si="25"/>
        <v>10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80.523464285714283</v>
      </c>
      <c r="AQ39" s="28">
        <f t="shared" si="25"/>
        <v>10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2.6</v>
      </c>
      <c r="AN40" s="132"/>
      <c r="AQ40" s="28">
        <f t="shared" si="25"/>
        <v>10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10.6</v>
      </c>
      <c r="AN41" s="27">
        <v>39.581481481481489</v>
      </c>
      <c r="AO41" s="26">
        <f>+AM41*100/AN41</f>
        <v>26.780200243286231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80.340600729858693</v>
      </c>
      <c r="AQ41" s="28">
        <f t="shared" si="25"/>
        <v>10</v>
      </c>
      <c r="AR41" s="76">
        <f t="shared" si="26"/>
        <v>5</v>
      </c>
      <c r="AS41" s="84"/>
      <c r="AT41" s="77">
        <f>+LOOKUP(1000,H41:AL41)</f>
        <v>0.4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-4.2659928656361448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4.3</v>
      </c>
      <c r="AN42" s="27">
        <v>29.843333333333341</v>
      </c>
      <c r="AO42" s="26">
        <f>+AM42*100/AN42</f>
        <v>14.408578130235671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71.173899999999989</v>
      </c>
      <c r="AQ42" s="28">
        <f t="shared" si="25"/>
        <v>10</v>
      </c>
      <c r="AR42" s="76">
        <f t="shared" si="26"/>
        <v>8</v>
      </c>
      <c r="AS42" s="84"/>
      <c r="AT42" s="77">
        <f>+LOOKUP(1000,H42:AL42)</f>
        <v>1.1000000000000001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0.43333333333333623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188.5</v>
      </c>
      <c r="AN44" s="27">
        <v>867.4103448275863</v>
      </c>
      <c r="AO44" s="26">
        <f>+AM44*100/AN44</f>
        <v>21.73135253966424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65.194057618992716</v>
      </c>
      <c r="AQ44" s="28">
        <f>COUNT(H44:AL44)</f>
        <v>10</v>
      </c>
      <c r="AR44" s="76">
        <f>COUNTIF(H44:AL44,"&gt;0")</f>
        <v>6</v>
      </c>
      <c r="AS44" s="84"/>
      <c r="AT44" s="77">
        <f>+LOOKUP(1000,H44:AL44)</f>
        <v>0</v>
      </c>
      <c r="AU44" s="82"/>
      <c r="AV44" s="134">
        <f>MAX(H44:AL44)</f>
        <v>71.5</v>
      </c>
      <c r="AW44" s="116">
        <v>240</v>
      </c>
      <c r="AX44" s="140">
        <f>+AV44-AW44</f>
        <v>-168.5</v>
      </c>
      <c r="AY44" s="130">
        <v>26.275862068965505</v>
      </c>
      <c r="AZ44" s="128">
        <f>AR44-AY44</f>
        <v>-20.275862068965505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59.999999999999993</v>
      </c>
      <c r="AN45" s="27">
        <v>706.20344827586212</v>
      </c>
      <c r="AO45" s="26">
        <f>+AM45*100/AN45</f>
        <v>8.4961352350353252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25.488405705105976</v>
      </c>
      <c r="AQ45" s="28">
        <f>COUNT(H45:AL45)</f>
        <v>10</v>
      </c>
      <c r="AR45" s="76">
        <f>COUNTIF(H45:AL45,"&gt;0")</f>
        <v>6</v>
      </c>
      <c r="AS45" s="84"/>
      <c r="AT45" s="77">
        <f>+LOOKUP(1000,H45:AL45)</f>
        <v>0</v>
      </c>
      <c r="AU45" s="82"/>
      <c r="AV45" s="134">
        <f>MAX(H45:AL45)</f>
        <v>19.2</v>
      </c>
      <c r="AW45" s="116">
        <v>215</v>
      </c>
      <c r="AX45" s="140">
        <f>+AV45-AW45</f>
        <v>-195.8</v>
      </c>
      <c r="AY45" s="130">
        <v>26.331111111111106</v>
      </c>
      <c r="AZ45" s="128">
        <f>AR45-AY45</f>
        <v>-20.331111111111106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19.600000000000001</v>
      </c>
      <c r="AN47" s="27">
        <v>214.09230769230771</v>
      </c>
      <c r="AO47" s="26">
        <f>+AM47*100/AN47</f>
        <v>9.1549295774647881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27.464788732394364</v>
      </c>
      <c r="AQ47" s="28">
        <f>COUNT(H47:AL47)</f>
        <v>10</v>
      </c>
      <c r="AR47" s="76">
        <f>COUNTIF(H47:AL47,"&gt;0")</f>
        <v>6</v>
      </c>
      <c r="AS47" s="84"/>
      <c r="AT47" s="77">
        <f>+LOOKUP(1000,H47:AL47)</f>
        <v>0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-9.2432098765432116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63.999999999999993</v>
      </c>
      <c r="AN48" s="27">
        <v>329.1466666666667</v>
      </c>
      <c r="AO48" s="26">
        <f>+AM48*100/AN48</f>
        <v>19.444219395608844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58.332658186826521</v>
      </c>
      <c r="AQ48" s="28">
        <f>COUNT(H48:AL48)</f>
        <v>10</v>
      </c>
      <c r="AR48" s="76">
        <f>COUNTIF(H48:AL48,"&gt;0")</f>
        <v>8</v>
      </c>
      <c r="AS48" s="84"/>
      <c r="AT48" s="77">
        <f>+LOOKUP(1000,H48:AL48)</f>
        <v>0.4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-11.733333333333334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184.8</v>
      </c>
      <c r="AN49" s="27">
        <v>391.51666666666659</v>
      </c>
      <c r="AO49" s="26">
        <f>+AM49*100/AN49</f>
        <v>47.201055723468571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141.6031671704057</v>
      </c>
      <c r="AQ49" s="28">
        <f>COUNT(H49:AL49)</f>
        <v>10</v>
      </c>
      <c r="AR49" s="76">
        <f>COUNTIF(H49:AL49,"&gt;0")</f>
        <v>7</v>
      </c>
      <c r="AS49" s="84"/>
      <c r="AT49" s="77">
        <f>+LOOKUP(1000,H49:AL49)</f>
        <v>0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-14.2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246.79999999999998</v>
      </c>
      <c r="AN50" s="132"/>
      <c r="AO50" s="16"/>
      <c r="AQ50" s="28">
        <f>COUNT(H50:AL50)</f>
        <v>10</v>
      </c>
      <c r="AR50" s="76">
        <f>COUNTIF(H50:AL50,"&gt;0")</f>
        <v>7</v>
      </c>
      <c r="AS50" s="84"/>
      <c r="AT50" s="77">
        <f>+LOOKUP(1000,H50:AL50)</f>
        <v>0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83.3</v>
      </c>
      <c r="AN51" s="27">
        <v>263.89999999999998</v>
      </c>
      <c r="AO51" s="26">
        <f>+AM51*100/AN51</f>
        <v>31.564986737400535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94.694960212201593</v>
      </c>
      <c r="AQ51" s="28">
        <f>COUNT(H51:AL51)</f>
        <v>10</v>
      </c>
      <c r="AR51" s="76">
        <f>COUNTIF(H51:AL51,"&gt;0")</f>
        <v>4</v>
      </c>
      <c r="AS51" s="84"/>
      <c r="AT51" s="77">
        <f>+LOOKUP(1000,H51:AL51)</f>
        <v>59.2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-12.100000000000001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 t="s">
        <v>224</v>
      </c>
      <c r="L52" s="141">
        <v>3</v>
      </c>
      <c r="M52" s="141">
        <v>0</v>
      </c>
      <c r="N52" s="141">
        <v>30</v>
      </c>
      <c r="O52" s="141" t="s">
        <v>224</v>
      </c>
      <c r="P52" s="141">
        <v>0</v>
      </c>
      <c r="Q52" s="141" t="s">
        <v>224</v>
      </c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72</v>
      </c>
      <c r="AN53" s="27">
        <v>428.09999999999997</v>
      </c>
      <c r="AO53" s="26">
        <f>+AM53*100/AN53</f>
        <v>16.818500350385424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50.455501051156268</v>
      </c>
      <c r="AQ53" s="28">
        <f>COUNT(H53:AL53)</f>
        <v>10</v>
      </c>
      <c r="AR53" s="76">
        <f>COUNTIF(H53:AL53,"&gt;0")</f>
        <v>3</v>
      </c>
      <c r="AS53" s="84"/>
      <c r="AT53" s="77">
        <f>+LOOKUP(1000,H53:AL53)</f>
        <v>0</v>
      </c>
      <c r="AU53" s="82"/>
      <c r="AV53" s="134">
        <f>MAX(H53:AL53)</f>
        <v>29</v>
      </c>
      <c r="AW53" s="116">
        <v>130.69999999999999</v>
      </c>
      <c r="AX53" s="140">
        <f>+AV53-AW53</f>
        <v>-101.69999999999999</v>
      </c>
      <c r="AY53" s="130">
        <v>22.438208481965916</v>
      </c>
      <c r="AZ53" s="128">
        <f>AR53-AY53</f>
        <v>-19.438208481965916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95</v>
      </c>
      <c r="AN54" s="132"/>
      <c r="AO54" s="16"/>
      <c r="AQ54" s="28">
        <f>COUNT(H54:AL54)</f>
        <v>10</v>
      </c>
      <c r="AR54" s="76">
        <f>COUNTIF(H54:AL54,"&gt;0")</f>
        <v>8</v>
      </c>
      <c r="AS54" s="84"/>
      <c r="AT54" s="77">
        <f>+LOOKUP(1000,H54:AL54)</f>
        <v>5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34</v>
      </c>
      <c r="AN55" s="27">
        <v>274.93571428571425</v>
      </c>
      <c r="AO55" s="26">
        <f>+AM55*100/AN55</f>
        <v>12.366527240134058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37.099581720402178</v>
      </c>
      <c r="AQ55" s="28">
        <f>COUNT(H55:AL55)</f>
        <v>10</v>
      </c>
      <c r="AR55" s="76">
        <f>COUNTIF(H55:AL55,"&gt;0")</f>
        <v>4</v>
      </c>
      <c r="AS55" s="84"/>
      <c r="AT55" s="77">
        <f>+LOOKUP(1000,H55:AL55)</f>
        <v>0</v>
      </c>
      <c r="AU55" s="82"/>
      <c r="AV55" s="134">
        <f>MAX(H55:AL55)</f>
        <v>16</v>
      </c>
      <c r="AW55" s="116">
        <v>112</v>
      </c>
      <c r="AX55" s="140">
        <f>+AV55-AW55</f>
        <v>-96</v>
      </c>
      <c r="AY55" s="130">
        <v>18.668965517241382</v>
      </c>
      <c r="AZ55" s="128">
        <f>AR55-AY55</f>
        <v>-14.668965517241382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150.89999999999998</v>
      </c>
      <c r="AN56" s="132">
        <v>316.32165110905964</v>
      </c>
      <c r="AO56" s="26">
        <f>+AM56*100/AN56</f>
        <v>47.704606836404473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143.11382050921341</v>
      </c>
      <c r="AQ56" s="28">
        <f>COUNT(H56:AL56)</f>
        <v>10</v>
      </c>
      <c r="AR56" s="76">
        <f>COUNTIF(H56:AL56,"&gt;0")</f>
        <v>10</v>
      </c>
      <c r="AS56" s="84"/>
      <c r="AT56" s="77">
        <f>+LOOKUP(1000,H56:AL56)</f>
        <v>17.7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-11.192409790002952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57.3</v>
      </c>
      <c r="AN58" s="27">
        <v>139.89285714285717</v>
      </c>
      <c r="AO58" s="26">
        <f>+AM58*100/AN58</f>
        <v>40.959918304825116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122.87975491447536</v>
      </c>
      <c r="AQ58" s="28">
        <f>COUNT(H58:AL58)</f>
        <v>10</v>
      </c>
      <c r="AR58" s="76">
        <f>COUNTIF(H58:AL58,"&gt;0")</f>
        <v>9</v>
      </c>
      <c r="AS58" s="84"/>
      <c r="AT58" s="77">
        <f>+LOOKUP(1000,H58:AL58)</f>
        <v>16.100000000000001</v>
      </c>
      <c r="AU58" s="82"/>
      <c r="AV58" s="134">
        <f>MAX(H58:AL58)</f>
        <v>18.7</v>
      </c>
      <c r="AW58" s="116">
        <v>90</v>
      </c>
      <c r="AX58" s="140">
        <f>+AV58-AW58</f>
        <v>-71.3</v>
      </c>
      <c r="AY58" s="130">
        <v>11.750000000000002</v>
      </c>
      <c r="AZ58" s="128">
        <f>AR58-AY58</f>
        <v>-2.7500000000000018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2026-08-11T13:33:27Z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