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8855B41-6E42-45EC-9E8D-D147A5DEB35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<sst xmlns="http://schemas.openxmlformats.org/spreadsheetml/2006/main" count="388" uniqueCount="225">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</sst>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K53" sqref="K5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132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28.500000000000004</v>
      </c>
      <c r="AN4" s="27">
        <v>189.81785714285715</v>
      </c>
      <c r="AO4" s="26">
        <f>+AM4*100/AN4</f>
        <v>15.014393497525825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40.948345902343164</v>
      </c>
      <c r="AQ4" s="28">
        <f>COUNT(H4:AL4)</f>
        <v>11</v>
      </c>
      <c r="AR4" s="76">
        <f>COUNTIF(H4:AL4,"&gt;0")</f>
        <v>9</v>
      </c>
      <c r="AS4" s="84"/>
      <c r="AT4" s="77">
        <f>+LOOKUP(1000,H4:AL4)</f>
        <v>0.6</v>
      </c>
      <c r="AU4" s="82"/>
      <c r="AV4" s="134">
        <f>MAX(H4:AL4)</f>
        <v>7.2</v>
      </c>
      <c r="AW4" s="116">
        <v>243.6</v>
      </c>
      <c r="AX4" s="140">
        <f>+AV4-AW4</f>
        <v>-236.4</v>
      </c>
      <c r="AY4" s="130">
        <v>15.821428571428573</v>
      </c>
      <c r="AZ4" s="128">
        <f>+AR4-AY4</f>
        <v>-6.821428571428573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7.3999999999999995</v>
      </c>
      <c r="AN5" s="27">
        <v>147.74074074074076</v>
      </c>
      <c r="AO5" s="26">
        <f t="shared" ref="AO5:AO6" si="0">+AM5*100/AN5</f>
        <v>5.0087741288543484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13.660293078693677</v>
      </c>
      <c r="AQ5" s="30">
        <f>COUNT(H5:AL5)</f>
        <v>11</v>
      </c>
      <c r="AR5" s="76">
        <f>COUNTIF(H5:AL5,"&gt;0")</f>
        <v>6</v>
      </c>
      <c r="AS5" s="84"/>
      <c r="AT5" s="77">
        <f>+LOOKUP(1000,H5:AL5)</f>
        <v>0</v>
      </c>
      <c r="AU5" s="82"/>
      <c r="AV5" s="134">
        <f>MAX(H5:AL5)</f>
        <v>2.2000000000000002</v>
      </c>
      <c r="AW5" s="116">
        <v>92.2</v>
      </c>
      <c r="AX5" s="140">
        <f t="shared" ref="AX5:AX6" si="2">+AV5-AW5</f>
        <v>-90</v>
      </c>
      <c r="AY5" s="130">
        <v>14.740740740740739</v>
      </c>
      <c r="AZ5" s="128">
        <f>+AR5-AY5</f>
        <v>-8.7407407407407387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12.1</v>
      </c>
      <c r="AN6" s="27">
        <v>62.466666666666661</v>
      </c>
      <c r="AO6" s="26">
        <f t="shared" si="0"/>
        <v>19.370330843116331</v>
      </c>
      <c r="AP6" s="74">
        <f t="shared" si="1"/>
        <v>52.828175026680896</v>
      </c>
      <c r="AQ6" s="28">
        <f>COUNT(H6:AL6)</f>
        <v>11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12.1</v>
      </c>
      <c r="AW6" s="116">
        <v>133.30000000000001</v>
      </c>
      <c r="AX6" s="140">
        <f t="shared" si="2"/>
        <v>-121.20000000000002</v>
      </c>
      <c r="AY6" s="130">
        <v>8.5211111111111073</v>
      </c>
      <c r="AZ6" s="128">
        <f>+AR6-AY6</f>
        <v>-7.5211111111111073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2.8</v>
      </c>
      <c r="AN7" s="132"/>
      <c r="AQ7" s="28">
        <f>COUNT(H7:AL7)</f>
        <v>11</v>
      </c>
      <c r="AR7" s="76">
        <f>COUNTIF(H7:AL7,"&gt;0")</f>
        <v>1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0.6</v>
      </c>
      <c r="AN8" s="27">
        <v>127.4793103448276</v>
      </c>
      <c r="AO8" s="26">
        <f>+AM8*100/AN8</f>
        <v>0.47066461089020528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1.283630756973287</v>
      </c>
      <c r="AQ8" s="28">
        <f>COUNT(H8:AL8)</f>
        <v>11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0.6</v>
      </c>
      <c r="AW8" s="116">
        <v>121.1</v>
      </c>
      <c r="AX8" s="140">
        <f>+AV8-AW8</f>
        <v>-120.5</v>
      </c>
      <c r="AY8" s="130">
        <v>9.5402298850574727</v>
      </c>
      <c r="AZ8" s="128">
        <f>AR8-AY8</f>
        <v>-8.5402298850574727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/>
      <c r="T9" s="141"/>
      <c r="U9" s="160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11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35.920980769230766</v>
      </c>
      <c r="AQ11" s="28">
        <f t="shared" si="3"/>
        <v>11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1.2000000000000002</v>
      </c>
      <c r="AN12" s="27">
        <v>105.57037037037037</v>
      </c>
      <c r="AO12" s="26">
        <f>+AM12*100/AN12</f>
        <v>1.1366825708672468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3.1000433750924916</v>
      </c>
      <c r="AQ12" s="28">
        <f t="shared" si="3"/>
        <v>11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0.8</v>
      </c>
      <c r="AW12" s="116">
        <v>117.6</v>
      </c>
      <c r="AX12" s="140">
        <f>+AV12-AW12</f>
        <v>-116.8</v>
      </c>
      <c r="AY12" s="130">
        <v>8.6018883415435106</v>
      </c>
      <c r="AZ12" s="128">
        <f t="shared" si="7"/>
        <v>-6.6018883415435106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46.400000000000006</v>
      </c>
      <c r="AN13" s="27">
        <v>160.92142857142861</v>
      </c>
      <c r="AO13" s="26">
        <f t="shared" ref="AO13:AO14" si="8">+AM13*100/AN13</f>
        <v>28.8339473567402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78.638038245655096</v>
      </c>
      <c r="AQ13" s="28">
        <f t="shared" si="3"/>
        <v>11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-9.6678160919540215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31.1</v>
      </c>
      <c r="AN14" s="27">
        <v>127.86399999999998</v>
      </c>
      <c r="AO14" s="26">
        <f t="shared" si="8"/>
        <v>24.322717887755744</v>
      </c>
      <c r="AP14" s="74">
        <f t="shared" si="9"/>
        <v>66.334685148424768</v>
      </c>
      <c r="AQ14" s="28">
        <f t="shared" si="3"/>
        <v>11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-8.8195402298850567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22.8</v>
      </c>
      <c r="AN15" s="27">
        <v>170.0884615384615</v>
      </c>
      <c r="AO15" s="26">
        <f>+AM15*100/AN15</f>
        <v>13.404789363001155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36.558516444548609</v>
      </c>
      <c r="AQ15" s="28">
        <f t="shared" si="3"/>
        <v>11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18.3</v>
      </c>
      <c r="AW15" s="116">
        <v>130</v>
      </c>
      <c r="AX15" s="140">
        <f>+AV15-AW15</f>
        <v>-111.7</v>
      </c>
      <c r="AY15" s="130">
        <v>12.498918992884514</v>
      </c>
      <c r="AZ15" s="128">
        <f t="shared" si="7"/>
        <v>-10.498918992884514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155.69999999999999</v>
      </c>
      <c r="AN16" s="27">
        <v>322.64074074074074</v>
      </c>
      <c r="AO16" s="26">
        <f>+AM16*100/AN16</f>
        <v>48.25800971152411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131.61275375870213</v>
      </c>
      <c r="AQ16" s="28">
        <f t="shared" si="3"/>
        <v>11</v>
      </c>
      <c r="AR16" s="76">
        <f t="shared" si="4"/>
        <v>7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-11.425555555555555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4.5999999999999996</v>
      </c>
      <c r="AN18" s="27">
        <v>275.51538461538456</v>
      </c>
      <c r="AO18" s="26">
        <f t="shared" ref="AO18:AO19" si="12">+AM18*100/AN18</f>
        <v>1.6695982354747747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4.5534497331130224</v>
      </c>
      <c r="AQ18" s="28">
        <f t="shared" ref="AQ18:AQ31" si="14">COUNT(H18:AL18)</f>
        <v>11</v>
      </c>
      <c r="AR18" s="76">
        <f t="shared" ref="AR18:AR31" si="15">COUNTIF(H18:AL18,"&gt;0")</f>
        <v>5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2.6</v>
      </c>
      <c r="AW18" s="116">
        <v>157.6</v>
      </c>
      <c r="AX18" s="140">
        <f t="shared" ref="AX18:AX31" si="18">+AV18-AW18</f>
        <v>-155</v>
      </c>
      <c r="AY18" s="130">
        <v>14.459770114942529</v>
      </c>
      <c r="AZ18" s="128">
        <f t="shared" ref="AZ18:AZ20" si="19">AR18-AY18</f>
        <v>-9.4597701149425291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5.3999999999999995</v>
      </c>
      <c r="AN19" s="27">
        <v>78.811538461538461</v>
      </c>
      <c r="AO19" s="26">
        <f t="shared" si="12"/>
        <v>6.851788590112732</v>
      </c>
      <c r="AP19" s="74">
        <f t="shared" si="13"/>
        <v>18.6866961548529</v>
      </c>
      <c r="AQ19" s="28">
        <f t="shared" si="14"/>
        <v>11</v>
      </c>
      <c r="AR19" s="76">
        <f t="shared" si="15"/>
        <v>3</v>
      </c>
      <c r="AS19" s="84"/>
      <c r="AT19" s="77">
        <f t="shared" si="16"/>
        <v>0</v>
      </c>
      <c r="AU19" s="82"/>
      <c r="AV19" s="134">
        <f t="shared" si="17"/>
        <v>5.2</v>
      </c>
      <c r="AW19" s="116">
        <v>88.9</v>
      </c>
      <c r="AX19" s="140">
        <f t="shared" si="18"/>
        <v>-83.7</v>
      </c>
      <c r="AY19" s="130">
        <v>12.120689655172413</v>
      </c>
      <c r="AZ19" s="128">
        <f t="shared" si="19"/>
        <v>-9.1206896551724128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10.4</v>
      </c>
      <c r="AN21" s="27">
        <v>45.704166666666673</v>
      </c>
      <c r="AO21" s="26">
        <f>+AM21*100/AN21</f>
        <v>22.755036922235387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62.059191606096512</v>
      </c>
      <c r="AQ21" s="28">
        <f t="shared" si="14"/>
        <v>11</v>
      </c>
      <c r="AR21" s="76">
        <f t="shared" si="15"/>
        <v>4</v>
      </c>
      <c r="AS21" s="84"/>
      <c r="AT21" s="77">
        <f t="shared" si="16"/>
        <v>0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-2.6066666666666656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1.7</v>
      </c>
      <c r="AN23" s="132"/>
      <c r="AQ23" s="28">
        <f t="shared" si="14"/>
        <v>11</v>
      </c>
      <c r="AR23" s="76">
        <f t="shared" si="15"/>
        <v>2</v>
      </c>
      <c r="AS23" s="84"/>
      <c r="AT23" s="77">
        <f t="shared" si="16"/>
        <v>0</v>
      </c>
      <c r="AU23" s="82"/>
      <c r="AV23" s="134">
        <f t="shared" si="17"/>
        <v>1.2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3.1</v>
      </c>
      <c r="AN24" s="27">
        <v>169.05714285714288</v>
      </c>
      <c r="AO24" s="26">
        <f t="shared" ref="AO24:AO29" si="20">+AM24*100/AN24</f>
        <v>1.8336995098867668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5.0009986633275458</v>
      </c>
      <c r="AQ24" s="28">
        <f t="shared" si="14"/>
        <v>11</v>
      </c>
      <c r="AR24" s="76">
        <f t="shared" si="15"/>
        <v>2</v>
      </c>
      <c r="AS24" s="84"/>
      <c r="AT24" s="77">
        <f t="shared" si="16"/>
        <v>0</v>
      </c>
      <c r="AU24" s="82"/>
      <c r="AV24" s="134">
        <f t="shared" si="17"/>
        <v>2.6</v>
      </c>
      <c r="AW24" s="116">
        <v>52.9</v>
      </c>
      <c r="AX24" s="140">
        <f t="shared" si="18"/>
        <v>-50.3</v>
      </c>
      <c r="AY24" s="130">
        <v>16.396666666666665</v>
      </c>
      <c r="AZ24" s="128">
        <f t="shared" ref="AZ24:AZ29" si="22">AR24-AY24</f>
        <v>-14.396666666666665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5.2</v>
      </c>
      <c r="AN25" s="27">
        <v>70.953333333333333</v>
      </c>
      <c r="AO25" s="26">
        <f t="shared" si="20"/>
        <v>7.3287606877760032</v>
      </c>
      <c r="AP25" s="74">
        <f t="shared" si="21"/>
        <v>19.987529148480007</v>
      </c>
      <c r="AQ25" s="28">
        <f t="shared" si="14"/>
        <v>11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4</v>
      </c>
      <c r="AW25" s="116">
        <v>58.2</v>
      </c>
      <c r="AX25" s="140">
        <f t="shared" si="18"/>
        <v>-54.2</v>
      </c>
      <c r="AY25" s="130">
        <v>11.6</v>
      </c>
      <c r="AZ25" s="128">
        <f t="shared" si="22"/>
        <v>-8.6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2.1</v>
      </c>
      <c r="AN27" s="27">
        <v>128.65</v>
      </c>
      <c r="AO27" s="26">
        <f t="shared" si="20"/>
        <v>1.6323357947920714</v>
      </c>
      <c r="AP27" s="74">
        <f t="shared" si="21"/>
        <v>4.4518248948874675</v>
      </c>
      <c r="AQ27" s="28">
        <f t="shared" si="14"/>
        <v>11</v>
      </c>
      <c r="AR27" s="76">
        <f t="shared" si="15"/>
        <v>2</v>
      </c>
      <c r="AS27" s="84"/>
      <c r="AT27" s="77">
        <f t="shared" si="16"/>
        <v>0</v>
      </c>
      <c r="AU27" s="82"/>
      <c r="AV27" s="134">
        <f t="shared" si="17"/>
        <v>1.2</v>
      </c>
      <c r="AW27" s="116">
        <v>79.900000000000006</v>
      </c>
      <c r="AX27" s="140">
        <f t="shared" si="18"/>
        <v>-78.7</v>
      </c>
      <c r="AY27" s="130">
        <v>11.737931034482756</v>
      </c>
      <c r="AZ27" s="128">
        <f t="shared" si="22"/>
        <v>-9.7379310344827559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0.1</v>
      </c>
      <c r="AN28" s="27">
        <v>87.384615384615344</v>
      </c>
      <c r="AO28" s="26">
        <f t="shared" si="20"/>
        <v>0.11443661971830991</v>
      </c>
      <c r="AP28" s="74">
        <f t="shared" si="21"/>
        <v>0.312099871959027</v>
      </c>
      <c r="AQ28" s="28">
        <f t="shared" si="14"/>
        <v>11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0.1</v>
      </c>
      <c r="AW28" s="116">
        <v>98.1</v>
      </c>
      <c r="AX28" s="140">
        <f t="shared" si="18"/>
        <v>-98</v>
      </c>
      <c r="AY28" s="130">
        <v>8.6077996715927725</v>
      </c>
      <c r="AZ28" s="128">
        <f t="shared" si="22"/>
        <v>-7.6077996715927725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60.770370370370358</v>
      </c>
      <c r="AO29" s="26">
        <f t="shared" si="20"/>
        <v>0</v>
      </c>
      <c r="AP29" s="74">
        <f t="shared" si="21"/>
        <v>25.799377777777792</v>
      </c>
      <c r="AQ29" s="28">
        <f t="shared" si="14"/>
        <v>11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120.2</v>
      </c>
      <c r="AX29" s="140">
        <f t="shared" si="18"/>
        <v>-120.2</v>
      </c>
      <c r="AY29" s="130">
        <v>5.7091954022988487</v>
      </c>
      <c r="AZ29" s="128">
        <f t="shared" si="22"/>
        <v>-5.7091954022988487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11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60.7</v>
      </c>
      <c r="AX30" s="140">
        <f t="shared" si="18"/>
        <v>-60.7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1.8</v>
      </c>
      <c r="AN31" s="27">
        <v>44.332000000000008</v>
      </c>
      <c r="AO31" s="26">
        <f t="shared" ref="AO31" si="23">+AM31*100/AN31</f>
        <v>4.0602724893981765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47.670627999999986</v>
      </c>
      <c r="AQ31" s="28">
        <f t="shared" si="14"/>
        <v>11</v>
      </c>
      <c r="AR31" s="76">
        <f t="shared" si="15"/>
        <v>5</v>
      </c>
      <c r="AS31" s="84"/>
      <c r="AT31" s="77">
        <f t="shared" si="16"/>
        <v>0</v>
      </c>
      <c r="AU31" s="82"/>
      <c r="AV31" s="134">
        <f t="shared" si="17"/>
        <v>0.8</v>
      </c>
      <c r="AW31" s="116">
        <v>39.9</v>
      </c>
      <c r="AX31" s="140">
        <f t="shared" si="18"/>
        <v>-39.1</v>
      </c>
      <c r="AY31" s="130">
        <v>9.0799999999999965</v>
      </c>
      <c r="AZ31" s="128">
        <f>AR31-AY31</f>
        <v>-4.0799999999999965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2.1</v>
      </c>
      <c r="AN33" s="27"/>
      <c r="AQ33" s="28">
        <f t="shared" ref="AQ33:AQ42" si="25">COUNT(H33:AL33)</f>
        <v>11</v>
      </c>
      <c r="AR33" s="76">
        <f t="shared" ref="AR33:AR42" si="26">COUNTIF(H33:AL33,"&gt;0")</f>
        <v>6</v>
      </c>
      <c r="AS33" s="84"/>
      <c r="AT33" s="77">
        <f>+LOOKUP(1000,H33:AL33)</f>
        <v>0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2.6999999999999997</v>
      </c>
      <c r="AN34" s="132">
        <v>37.15</v>
      </c>
      <c r="AO34" s="26">
        <f>+AM34*100/AN34</f>
        <v>7.2678331090174968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57.339850000000006</v>
      </c>
      <c r="AQ34" s="28">
        <f t="shared" si="25"/>
        <v>11</v>
      </c>
      <c r="AR34" s="76">
        <f t="shared" si="26"/>
        <v>3</v>
      </c>
      <c r="AS34" s="84"/>
      <c r="AT34" s="77">
        <f>+LOOKUP(1000,H34:AL34)</f>
        <v>0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-5.4537931034482732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4.4000000000000004</v>
      </c>
      <c r="AN35" s="27">
        <v>28.651851851851852</v>
      </c>
      <c r="AO35" s="26">
        <f>+AM35*100/AN35</f>
        <v>15.356773526370219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69.416088888888893</v>
      </c>
      <c r="AQ35" s="28">
        <f t="shared" si="25"/>
        <v>11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2.4</v>
      </c>
      <c r="AW35" s="116">
        <v>62.4</v>
      </c>
      <c r="AX35" s="140">
        <f t="shared" si="28"/>
        <v>-60</v>
      </c>
      <c r="AY35" s="130">
        <v>4.4749999999999988</v>
      </c>
      <c r="AZ35" s="128">
        <f t="shared" si="29"/>
        <v>-1.4749999999999988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5</v>
      </c>
      <c r="AN36" s="132">
        <v>39.283333333333324</v>
      </c>
      <c r="AO36" s="26">
        <f>+AM36*100/AN36</f>
        <v>12.728044123886299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57.035050000000005</v>
      </c>
      <c r="AQ36" s="28">
        <f t="shared" si="25"/>
        <v>11</v>
      </c>
      <c r="AR36" s="76">
        <f t="shared" si="26"/>
        <v>3</v>
      </c>
      <c r="AS36" s="84"/>
      <c r="AT36" s="77">
        <f>+LOOKUP(1000,H36:AL36)</f>
        <v>0</v>
      </c>
      <c r="AU36" s="82"/>
      <c r="AV36" s="134">
        <f t="shared" si="27"/>
        <v>4.5</v>
      </c>
      <c r="AW36" s="116">
        <v>58.3</v>
      </c>
      <c r="AX36" s="140">
        <f t="shared" si="28"/>
        <v>-53.8</v>
      </c>
      <c r="AY36" s="130">
        <v>5.4166666666666652</v>
      </c>
      <c r="AZ36" s="128">
        <f t="shared" si="29"/>
        <v>-2.4166666666666652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0.2</v>
      </c>
      <c r="AN38" s="27">
        <v>15.379999999999997</v>
      </c>
      <c r="AO38" s="26">
        <f>+AM38*100/AN38</f>
        <v>1.3003901170351109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81.421019999999999</v>
      </c>
      <c r="AQ38" s="28">
        <f t="shared" si="25"/>
        <v>11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0.2</v>
      </c>
      <c r="AW38" s="116">
        <v>57.9</v>
      </c>
      <c r="AX38" s="140">
        <f t="shared" si="28"/>
        <v>-57.699999999999996</v>
      </c>
      <c r="AY38" s="130">
        <v>2.5666666666666655</v>
      </c>
      <c r="AZ38" s="128">
        <f t="shared" si="29"/>
        <v>-1.5666666666666655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</v>
      </c>
      <c r="AN39" s="27">
        <v>17.546428571428571</v>
      </c>
      <c r="AO39" s="26">
        <f>+AM39*100/AN39</f>
        <v>0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78.575810714285709</v>
      </c>
      <c r="AQ39" s="28">
        <f t="shared" si="25"/>
        <v>11</v>
      </c>
      <c r="AR39" s="76">
        <f t="shared" si="26"/>
        <v>0</v>
      </c>
      <c r="AS39" s="84"/>
      <c r="AT39" s="77">
        <f>+LOOKUP(1000,H39:AL39)</f>
        <v>0</v>
      </c>
      <c r="AU39" s="82"/>
      <c r="AV39" s="134">
        <f t="shared" si="27"/>
        <v>0</v>
      </c>
      <c r="AW39" s="116">
        <v>60.2</v>
      </c>
      <c r="AX39" s="140">
        <f t="shared" si="28"/>
        <v>-60.2</v>
      </c>
      <c r="AY39" s="130">
        <v>2.9111111111111101</v>
      </c>
      <c r="AZ39" s="128">
        <f t="shared" si="29"/>
        <v>-2.9111111111111101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2.7</v>
      </c>
      <c r="AN40" s="132"/>
      <c r="AQ40" s="28">
        <f t="shared" si="25"/>
        <v>11</v>
      </c>
      <c r="AR40" s="76">
        <f t="shared" si="26"/>
        <v>5</v>
      </c>
      <c r="AS40" s="84"/>
      <c r="AT40" s="77">
        <f>+LOOKUP(1000,H40:AL40)</f>
        <v>0.1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11.1</v>
      </c>
      <c r="AN41" s="27">
        <v>39.581481481481489</v>
      </c>
      <c r="AO41" s="26">
        <f>+AM41*100/AN41</f>
        <v>28.043417235894072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76.482047006983834</v>
      </c>
      <c r="AQ41" s="28">
        <f t="shared" si="25"/>
        <v>11</v>
      </c>
      <c r="AR41" s="76">
        <f t="shared" si="26"/>
        <v>6</v>
      </c>
      <c r="AS41" s="84"/>
      <c r="AT41" s="77">
        <f>+LOOKUP(1000,H41:AL41)</f>
        <v>0.5</v>
      </c>
      <c r="AU41" s="82"/>
      <c r="AV41" s="134">
        <f t="shared" si="27"/>
        <v>4.9000000000000004</v>
      </c>
      <c r="AW41" s="116">
        <v>26.3</v>
      </c>
      <c r="AX41" s="16">
        <f t="shared" si="28"/>
        <v>-21.4</v>
      </c>
      <c r="AY41" s="130">
        <v>9.2659928656361448</v>
      </c>
      <c r="AZ41" s="128">
        <f>AR41-AY41</f>
        <v>-3.2659928656361448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4.7</v>
      </c>
      <c r="AN42" s="27">
        <v>29.843333333333341</v>
      </c>
      <c r="AO42" s="26">
        <f>+AM42*100/AN42</f>
        <v>15.74891097955992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68.261290000000002</v>
      </c>
      <c r="AQ42" s="28">
        <f t="shared" si="25"/>
        <v>11</v>
      </c>
      <c r="AR42" s="76">
        <f t="shared" si="26"/>
        <v>9</v>
      </c>
      <c r="AS42" s="84"/>
      <c r="AT42" s="77">
        <f>+LOOKUP(1000,H42:AL42)</f>
        <v>0.4</v>
      </c>
      <c r="AU42" s="82"/>
      <c r="AV42" s="134">
        <f t="shared" si="27"/>
        <v>1.1000000000000001</v>
      </c>
      <c r="AW42" s="116">
        <v>29.9</v>
      </c>
      <c r="AX42" s="140">
        <f t="shared" si="28"/>
        <v>-28.799999999999997</v>
      </c>
      <c r="AY42" s="130">
        <v>7.5666666666666638</v>
      </c>
      <c r="AZ42" s="128">
        <f>AR42-AY42</f>
        <v>1.4333333333333362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208.1</v>
      </c>
      <c r="AN44" s="27">
        <v>867.4103448275863</v>
      </c>
      <c r="AO44" s="26">
        <f>+AM44*100/AN44</f>
        <v>23.990952061029855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65.429869257354156</v>
      </c>
      <c r="AQ44" s="28">
        <f>COUNT(H44:AL44)</f>
        <v>11</v>
      </c>
      <c r="AR44" s="76">
        <f>COUNTIF(H44:AL44,"&gt;0")</f>
        <v>7</v>
      </c>
      <c r="AS44" s="84"/>
      <c r="AT44" s="77">
        <f>+LOOKUP(1000,H44:AL44)</f>
        <v>19.600000000000001</v>
      </c>
      <c r="AU44" s="82"/>
      <c r="AV44" s="134">
        <f>MAX(H44:AL44)</f>
        <v>71.5</v>
      </c>
      <c r="AW44" s="116">
        <v>240</v>
      </c>
      <c r="AX44" s="140">
        <f>+AV44-AW44</f>
        <v>-168.5</v>
      </c>
      <c r="AY44" s="130">
        <v>26.275862068965505</v>
      </c>
      <c r="AZ44" s="128">
        <f>AR44-AY44</f>
        <v>-19.275862068965505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105</v>
      </c>
      <c r="AN45" s="27">
        <v>706.20344827586212</v>
      </c>
      <c r="AO45" s="26">
        <f>+AM45*100/AN45</f>
        <v>14.868236661311823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40.549736349032244</v>
      </c>
      <c r="AQ45" s="28">
        <f>COUNT(H45:AL45)</f>
        <v>11</v>
      </c>
      <c r="AR45" s="76">
        <f>COUNTIF(H45:AL45,"&gt;0")</f>
        <v>7</v>
      </c>
      <c r="AS45" s="84"/>
      <c r="AT45" s="77">
        <f>+LOOKUP(1000,H45:AL45)</f>
        <v>45</v>
      </c>
      <c r="AU45" s="82"/>
      <c r="AV45" s="134">
        <f>MAX(H45:AL45)</f>
        <v>45</v>
      </c>
      <c r="AW45" s="116">
        <v>215</v>
      </c>
      <c r="AX45" s="140">
        <f>+AV45-AW45</f>
        <v>-170</v>
      </c>
      <c r="AY45" s="130">
        <v>26.331111111111106</v>
      </c>
      <c r="AZ45" s="128">
        <f>AR45-AY45</f>
        <v>-19.331111111111106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20.3</v>
      </c>
      <c r="AN47" s="27">
        <v>214.09230769230771</v>
      </c>
      <c r="AO47" s="26">
        <f>+AM47*100/AN47</f>
        <v>9.4818913480885296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25.859703676605083</v>
      </c>
      <c r="AQ47" s="28">
        <f>COUNT(H47:AL47)</f>
        <v>11</v>
      </c>
      <c r="AR47" s="76">
        <f>COUNTIF(H47:AL47,"&gt;0")</f>
        <v>7</v>
      </c>
      <c r="AS47" s="84"/>
      <c r="AT47" s="77">
        <f>+LOOKUP(1000,H47:AL47)</f>
        <v>0.7</v>
      </c>
      <c r="AU47" s="82"/>
      <c r="AV47" s="134">
        <f>MAX(H47:AL47)</f>
        <v>5.4</v>
      </c>
      <c r="AW47" s="116">
        <v>86</v>
      </c>
      <c r="AX47" s="140">
        <f>+AV47-AW47</f>
        <v>-80.599999999999994</v>
      </c>
      <c r="AY47" s="130">
        <v>15.243209876543212</v>
      </c>
      <c r="AZ47" s="128">
        <f>AR47-AY47</f>
        <v>-8.2432098765432116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63.999999999999993</v>
      </c>
      <c r="AN48" s="27">
        <v>329.1466666666667</v>
      </c>
      <c r="AO48" s="26">
        <f>+AM48*100/AN48</f>
        <v>19.444219395608844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53.02968926075139</v>
      </c>
      <c r="AQ48" s="28">
        <f>COUNT(H48:AL48)</f>
        <v>11</v>
      </c>
      <c r="AR48" s="76">
        <f>COUNTIF(H48:AL48,"&gt;0")</f>
        <v>8</v>
      </c>
      <c r="AS48" s="84"/>
      <c r="AT48" s="77">
        <f>+LOOKUP(1000,H48:AL48)</f>
        <v>0</v>
      </c>
      <c r="AU48" s="82"/>
      <c r="AV48" s="134">
        <f>MAX(H48:AL48)</f>
        <v>22.4</v>
      </c>
      <c r="AW48" s="116">
        <v>224</v>
      </c>
      <c r="AX48" s="140">
        <f>+AV48-AW48</f>
        <v>-201.6</v>
      </c>
      <c r="AY48" s="130">
        <v>19.733333333333334</v>
      </c>
      <c r="AZ48" s="128">
        <f>AR48-AY48</f>
        <v>-11.733333333333334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186.60000000000002</v>
      </c>
      <c r="AN49" s="27">
        <v>391.51666666666659</v>
      </c>
      <c r="AO49" s="26">
        <f>+AM49*100/AN49</f>
        <v>47.660806266229635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129.98401708971718</v>
      </c>
      <c r="AQ49" s="28">
        <f>COUNT(H49:AL49)</f>
        <v>11</v>
      </c>
      <c r="AR49" s="76">
        <f>COUNTIF(H49:AL49,"&gt;0")</f>
        <v>8</v>
      </c>
      <c r="AS49" s="84"/>
      <c r="AT49" s="77">
        <f>+LOOKUP(1000,H49:AL49)</f>
        <v>1.8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-13.2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247.29999999999998</v>
      </c>
      <c r="AN50" s="132"/>
      <c r="AO50" s="16"/>
      <c r="AQ50" s="28">
        <f>COUNT(H50:AL50)</f>
        <v>11</v>
      </c>
      <c r="AR50" s="76">
        <f>COUNTIF(H50:AL50,"&gt;0")</f>
        <v>8</v>
      </c>
      <c r="AS50" s="84"/>
      <c r="AT50" s="77">
        <f>+LOOKUP(1000,H50:AL50)</f>
        <v>0.5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83.3</v>
      </c>
      <c r="AN51" s="27">
        <v>263.89999999999998</v>
      </c>
      <c r="AO51" s="26">
        <f>+AM51*100/AN51</f>
        <v>31.564986737400535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86.086327465637822</v>
      </c>
      <c r="AQ51" s="28">
        <f>COUNT(H51:AL51)</f>
        <v>11</v>
      </c>
      <c r="AR51" s="76">
        <f>COUNTIF(H51:AL51,"&gt;0")</f>
        <v>4</v>
      </c>
      <c r="AS51" s="84"/>
      <c r="AT51" s="77">
        <f>+LOOKUP(1000,H51:AL51)</f>
        <v>0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-12.100000000000001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85</v>
      </c>
      <c r="AN53" s="27">
        <v>428.09999999999997</v>
      </c>
      <c r="AO53" s="26">
        <f>+AM53*100/AN53</f>
        <v>19.855174024760572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54.15047461298338</v>
      </c>
      <c r="AQ53" s="28">
        <f>COUNT(H53:AL53)</f>
        <v>11</v>
      </c>
      <c r="AR53" s="76">
        <f>COUNTIF(H53:AL53,"&gt;0")</f>
        <v>4</v>
      </c>
      <c r="AS53" s="84"/>
      <c r="AT53" s="77">
        <f>+LOOKUP(1000,H53:AL53)</f>
        <v>13</v>
      </c>
      <c r="AU53" s="82"/>
      <c r="AV53" s="134">
        <f>MAX(H53:AL53)</f>
        <v>29</v>
      </c>
      <c r="AW53" s="116">
        <v>130.69999999999999</v>
      </c>
      <c r="AX53" s="140">
        <f>+AV53-AW53</f>
        <v>-101.69999999999999</v>
      </c>
      <c r="AY53" s="130">
        <v>22.438208481965916</v>
      </c>
      <c r="AZ53" s="128">
        <f>AR53-AY53</f>
        <v>-18.438208481965916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95</v>
      </c>
      <c r="AN54" s="132"/>
      <c r="AO54" s="16"/>
      <c r="AQ54" s="28">
        <f>COUNT(H54:AL54)</f>
        <v>11</v>
      </c>
      <c r="AR54" s="76">
        <f>COUNTIF(H54:AL54,"&gt;0")</f>
        <v>8</v>
      </c>
      <c r="AS54" s="84"/>
      <c r="AT54" s="77">
        <f>+LOOKUP(1000,H54:AL54)</f>
        <v>0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34</v>
      </c>
      <c r="AN55" s="27">
        <v>274.93571428571425</v>
      </c>
      <c r="AO55" s="26">
        <f>+AM55*100/AN55</f>
        <v>12.366527240134058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33.726892473092889</v>
      </c>
      <c r="AQ55" s="28">
        <f>COUNT(H55:AL55)</f>
        <v>11</v>
      </c>
      <c r="AR55" s="76">
        <f>COUNTIF(H55:AL55,"&gt;0")</f>
        <v>4</v>
      </c>
      <c r="AS55" s="84"/>
      <c r="AT55" s="77">
        <f>+LOOKUP(1000,H55:AL55)</f>
        <v>0</v>
      </c>
      <c r="AU55" s="82"/>
      <c r="AV55" s="134">
        <f>MAX(H55:AL55)</f>
        <v>16</v>
      </c>
      <c r="AW55" s="116">
        <v>112</v>
      </c>
      <c r="AX55" s="140">
        <f>+AV55-AW55</f>
        <v>-96</v>
      </c>
      <c r="AY55" s="130">
        <v>18.668965517241382</v>
      </c>
      <c r="AZ55" s="128">
        <f>AR55-AY55</f>
        <v>-14.668965517241382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165.09999999999997</v>
      </c>
      <c r="AN56" s="132">
        <v>316.32165110905964</v>
      </c>
      <c r="AO56" s="26">
        <f>+AM56*100/AN56</f>
        <v>52.193708341221857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142.34647729424142</v>
      </c>
      <c r="AQ56" s="28">
        <f>COUNT(H56:AL56)</f>
        <v>11</v>
      </c>
      <c r="AR56" s="76">
        <f>COUNTIF(H56:AL56,"&gt;0")</f>
        <v>11</v>
      </c>
      <c r="AS56" s="84"/>
      <c r="AT56" s="77">
        <f>+LOOKUP(1000,H56:AL56)</f>
        <v>14.2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-10.192409790002952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57.3</v>
      </c>
      <c r="AN58" s="27">
        <v>139.89285714285717</v>
      </c>
      <c r="AO58" s="26">
        <f>+AM58*100/AN58</f>
        <v>40.959918304825116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111.70886810406849</v>
      </c>
      <c r="AQ58" s="28">
        <f>COUNT(H58:AL58)</f>
        <v>11</v>
      </c>
      <c r="AR58" s="76">
        <f>COUNTIF(H58:AL58,"&gt;0")</f>
        <v>9</v>
      </c>
      <c r="AS58" s="84"/>
      <c r="AT58" s="77">
        <f>+LOOKUP(1000,H58:AL58)</f>
        <v>0</v>
      </c>
      <c r="AU58" s="82"/>
      <c r="AV58" s="134">
        <f>MAX(H58:AL58)</f>
        <v>18.7</v>
      </c>
      <c r="AW58" s="116">
        <v>90</v>
      </c>
      <c r="AX58" s="140">
        <f>+AV58-AW58</f>
        <v>-71.3</v>
      </c>
      <c r="AY58" s="130">
        <v>11.750000000000002</v>
      </c>
      <c r="AZ58" s="128">
        <f>AR58-AY58</f>
        <v>-2.7500000000000018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2026-08-12T13:45:33Z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