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99A226D9-06BB-4A7B-B12E-15896609D100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<sst xmlns="http://schemas.openxmlformats.org/spreadsheetml/2006/main" count="446" uniqueCount="225">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</sst>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5" zoomScale="85" zoomScaleNormal="85" workbookViewId="0">
      <selection activeCell="W63" sqref="W63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126.3</v>
      </c>
      <c r="AN4" s="27">
        <v>186.3615384615384</v>
      </c>
      <c r="AO4" s="26">
        <f>+AM4*100/AN4</f>
        <v>67.771494613447828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127.07155240021467</v>
      </c>
      <c r="AQ4" s="28">
        <f>COUNT(H4:AL4)</f>
        <v>16</v>
      </c>
      <c r="AR4" s="76">
        <f>COUNTIF(H4:AL4,"&gt;0")</f>
        <v>16</v>
      </c>
      <c r="AS4" s="84"/>
      <c r="AT4" s="77">
        <f>+LOOKUP(1000,H4:AL4)</f>
        <v>0.5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-5.3086419753082481E-2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80.199999999999989</v>
      </c>
      <c r="AN5" s="27">
        <v>156.89199999999997</v>
      </c>
      <c r="AO5" s="26">
        <f t="shared" ref="AO5:AO6" si="0">+AM5*100/AN5</f>
        <v>51.117966499247892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95.846187186089793</v>
      </c>
      <c r="AQ5" s="30">
        <f>COUNT(H5:AL5)</f>
        <v>16</v>
      </c>
      <c r="AR5" s="76">
        <f>COUNTIF(H5:AL5,"&gt;0")</f>
        <v>9</v>
      </c>
      <c r="AS5" s="84"/>
      <c r="AT5" s="77">
        <f>+LOOKUP(1000,H5:AL5)</f>
        <v>0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-6.9051282051282037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0.3</v>
      </c>
      <c r="AN6" s="27">
        <v>61.957142857142856</v>
      </c>
      <c r="AO6" s="26">
        <f t="shared" si="0"/>
        <v>0.48420567212358773</v>
      </c>
      <c r="AP6" s="74">
        <f t="shared" si="1"/>
        <v>0.90788563523172705</v>
      </c>
      <c r="AQ6" s="28">
        <f>COUNT(H6:AL6)</f>
        <v>16</v>
      </c>
      <c r="AR6" s="76">
        <f>COUNTIF(H6:AL6,"&gt;0")</f>
        <v>1</v>
      </c>
      <c r="AS6" s="84"/>
      <c r="AT6" s="77">
        <f>+LOOKUP(1000,H6:AL6)</f>
        <v>0</v>
      </c>
      <c r="AU6" s="82"/>
      <c r="AV6" s="134">
        <f>MAX(H6:AL6)</f>
        <v>0.3</v>
      </c>
      <c r="AW6" s="116">
        <v>75.7</v>
      </c>
      <c r="AX6" s="140">
        <f t="shared" si="2"/>
        <v>-75.400000000000006</v>
      </c>
      <c r="AY6" s="130">
        <v>6.1711111111111094</v>
      </c>
      <c r="AZ6" s="128">
        <f>+AR6-AY6</f>
        <v>-5.1711111111111094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16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1.5</v>
      </c>
      <c r="AN8" s="27">
        <v>121.09629629629627</v>
      </c>
      <c r="AO8" s="26">
        <f>+AM8*100/AN8</f>
        <v>1.2386836310252021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2.3225318081722541</v>
      </c>
      <c r="AQ8" s="28">
        <f>COUNT(H8:AL8)</f>
        <v>16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-7.5322222222222202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14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69.303615999999991</v>
      </c>
      <c r="AQ11" s="28">
        <f t="shared" si="3"/>
        <v>16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0</v>
      </c>
      <c r="AQ12" s="28">
        <f t="shared" si="3"/>
        <v>16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83.7</v>
      </c>
      <c r="AN13" s="27">
        <v>133.44074074074072</v>
      </c>
      <c r="AO13" s="26">
        <f t="shared" ref="AO13:AO14" si="8">+AM13*100/AN13</f>
        <v>62.724471953148864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117.60838491215411</v>
      </c>
      <c r="AQ13" s="28">
        <f t="shared" si="3"/>
        <v>16</v>
      </c>
      <c r="AR13" s="76">
        <f t="shared" si="4"/>
        <v>5</v>
      </c>
      <c r="AS13" s="84"/>
      <c r="AT13" s="77">
        <f t="shared" si="5"/>
        <v>0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-5.8433333333333337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35</v>
      </c>
      <c r="AN14" s="27">
        <v>135.38000000000002</v>
      </c>
      <c r="AO14" s="26">
        <f t="shared" si="8"/>
        <v>25.853154084798341</v>
      </c>
      <c r="AP14" s="74">
        <f t="shared" si="9"/>
        <v>48.474663908996888</v>
      </c>
      <c r="AQ14" s="28">
        <f t="shared" si="3"/>
        <v>16</v>
      </c>
      <c r="AR14" s="76">
        <f t="shared" si="4"/>
        <v>5</v>
      </c>
      <c r="AS14" s="84"/>
      <c r="AT14" s="77">
        <f t="shared" si="5"/>
        <v>0</v>
      </c>
      <c r="AU14" s="82"/>
      <c r="AV14" s="134">
        <f t="shared" si="6"/>
        <v>27.4</v>
      </c>
      <c r="AW14" s="116">
        <v>108.3</v>
      </c>
      <c r="AX14" s="140">
        <f t="shared" si="10"/>
        <v>-80.900000000000006</v>
      </c>
      <c r="AY14" s="130">
        <v>9.3178571428571395</v>
      </c>
      <c r="AZ14" s="128">
        <f t="shared" si="7"/>
        <v>-4.3178571428571395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104.2</v>
      </c>
      <c r="AN15" s="27">
        <v>165.37857142857143</v>
      </c>
      <c r="AO15" s="26">
        <f>+AM15*100/AN15</f>
        <v>63.006953742495568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118.1380382671792</v>
      </c>
      <c r="AQ15" s="28">
        <f t="shared" si="3"/>
        <v>16</v>
      </c>
      <c r="AR15" s="76">
        <f t="shared" si="4"/>
        <v>5</v>
      </c>
      <c r="AS15" s="84"/>
      <c r="AT15" s="77">
        <f t="shared" si="5"/>
        <v>0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-7.2742528735632153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171.89999999999998</v>
      </c>
      <c r="AN16" s="27">
        <v>337.6133333333334</v>
      </c>
      <c r="AO16" s="26">
        <f>+AM16*100/AN16</f>
        <v>50.91623553572132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95.467941629477465</v>
      </c>
      <c r="AQ16" s="28">
        <f t="shared" si="3"/>
        <v>16</v>
      </c>
      <c r="AR16" s="76">
        <f t="shared" si="4"/>
        <v>12</v>
      </c>
      <c r="AS16" s="84"/>
      <c r="AT16" s="80">
        <f t="shared" si="5"/>
        <v>19.100000000000001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-6.8333333333333321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46.199999999999996</v>
      </c>
      <c r="AN18" s="27">
        <v>240.65172413793104</v>
      </c>
      <c r="AO18" s="26">
        <f t="shared" ref="AO18:AO19" si="12">+AM18*100/AN18</f>
        <v>19.197867858831621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35.996002235309284</v>
      </c>
      <c r="AQ18" s="28">
        <f t="shared" ref="AQ18:AQ31" si="14">COUNT(H18:AL18)</f>
        <v>16</v>
      </c>
      <c r="AR18" s="76">
        <f t="shared" ref="AR18:AR31" si="15">COUNTIF(H18:AL18,"&gt;0")</f>
        <v>7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34.9</v>
      </c>
      <c r="AW18" s="116">
        <v>164.8</v>
      </c>
      <c r="AX18" s="140">
        <f t="shared" ref="AX18:AX31" si="18">+AV18-AW18</f>
        <v>-129.9</v>
      </c>
      <c r="AY18" s="130">
        <v>12.344827586206897</v>
      </c>
      <c r="AZ18" s="128">
        <f t="shared" ref="AZ18:AZ20" si="19">AR18-AY18</f>
        <v>-5.3448275862068968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5.8000000000000007</v>
      </c>
      <c r="AN19" s="27">
        <v>79.006896551724154</v>
      </c>
      <c r="AO19" s="26">
        <f t="shared" si="12"/>
        <v>7.3411312849162007</v>
      </c>
      <c r="AP19" s="74">
        <f t="shared" si="13"/>
        <v>13.764621159217878</v>
      </c>
      <c r="AQ19" s="28">
        <f t="shared" si="14"/>
        <v>16</v>
      </c>
      <c r="AR19" s="76">
        <f t="shared" si="15"/>
        <v>4</v>
      </c>
      <c r="AS19" s="84"/>
      <c r="AT19" s="77">
        <f t="shared" si="16"/>
        <v>0</v>
      </c>
      <c r="AU19" s="82"/>
      <c r="AV19" s="134">
        <f t="shared" si="17"/>
        <v>2.1</v>
      </c>
      <c r="AW19" s="116">
        <v>94.1</v>
      </c>
      <c r="AX19" s="140">
        <f t="shared" si="18"/>
        <v>-92</v>
      </c>
      <c r="AY19" s="130">
        <v>11.482758620689653</v>
      </c>
      <c r="AZ19" s="128">
        <f t="shared" si="19"/>
        <v>-7.482758620689653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10.799999999999997</v>
      </c>
      <c r="AN21" s="27">
        <v>38.28</v>
      </c>
      <c r="AO21" s="26">
        <f>+AM21*100/AN21</f>
        <v>28.213166144200621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52.899686520376157</v>
      </c>
      <c r="AQ21" s="28">
        <f t="shared" si="14"/>
        <v>16</v>
      </c>
      <c r="AR21" s="76">
        <f t="shared" si="15"/>
        <v>9</v>
      </c>
      <c r="AS21" s="84"/>
      <c r="AT21" s="77">
        <f t="shared" si="16"/>
        <v>0.6</v>
      </c>
      <c r="AU21" s="82"/>
      <c r="AV21" s="134">
        <f t="shared" si="17"/>
        <v>3.3</v>
      </c>
      <c r="AW21" s="116">
        <v>46.9</v>
      </c>
      <c r="AX21" s="140">
        <f t="shared" si="18"/>
        <v>-43.6</v>
      </c>
      <c r="AY21" s="130">
        <v>8.2799999999999958</v>
      </c>
      <c r="AZ21" s="128">
        <f>AR21-AY21</f>
        <v>0.72000000000000419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11.2</v>
      </c>
      <c r="AN23" s="132"/>
      <c r="AQ23" s="28">
        <f t="shared" si="14"/>
        <v>16</v>
      </c>
      <c r="AR23" s="76">
        <f t="shared" si="15"/>
        <v>1</v>
      </c>
      <c r="AS23" s="84"/>
      <c r="AT23" s="77">
        <f t="shared" si="16"/>
        <v>0</v>
      </c>
      <c r="AU23" s="82"/>
      <c r="AV23" s="134">
        <f t="shared" si="17"/>
        <v>11.2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13</v>
      </c>
      <c r="AN24" s="27">
        <v>155.72666666666663</v>
      </c>
      <c r="AO24" s="26">
        <f t="shared" ref="AO24:AO29" si="20">+AM24*100/AN24</f>
        <v>8.3479601010317239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15.652425189434483</v>
      </c>
      <c r="AQ24" s="28">
        <f t="shared" si="14"/>
        <v>16</v>
      </c>
      <c r="AR24" s="76">
        <f t="shared" si="15"/>
        <v>4</v>
      </c>
      <c r="AS24" s="84"/>
      <c r="AT24" s="77">
        <f t="shared" si="16"/>
        <v>0</v>
      </c>
      <c r="AU24" s="82"/>
      <c r="AV24" s="134">
        <f t="shared" si="17"/>
        <v>10</v>
      </c>
      <c r="AW24" s="116">
        <v>80.3</v>
      </c>
      <c r="AX24" s="140">
        <f t="shared" si="18"/>
        <v>-70.3</v>
      </c>
      <c r="AY24" s="130">
        <v>15.266666666666664</v>
      </c>
      <c r="AZ24" s="128">
        <f t="shared" ref="AZ24:AZ29" si="22">AR24-AY24</f>
        <v>-11.266666666666664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1.8</v>
      </c>
      <c r="AN25" s="27">
        <v>69.867857142857147</v>
      </c>
      <c r="AO25" s="26">
        <f t="shared" si="20"/>
        <v>2.5762919797577055</v>
      </c>
      <c r="AP25" s="74">
        <f t="shared" si="21"/>
        <v>4.8305474620456978</v>
      </c>
      <c r="AQ25" s="28">
        <f t="shared" si="14"/>
        <v>16</v>
      </c>
      <c r="AR25" s="76">
        <f t="shared" si="15"/>
        <v>3</v>
      </c>
      <c r="AS25" s="84"/>
      <c r="AT25" s="77">
        <f t="shared" si="16"/>
        <v>0</v>
      </c>
      <c r="AU25" s="82"/>
      <c r="AV25" s="134">
        <f t="shared" si="17"/>
        <v>0.8</v>
      </c>
      <c r="AW25" s="116">
        <v>48.7</v>
      </c>
      <c r="AX25" s="140">
        <f t="shared" si="18"/>
        <v>-47.900000000000006</v>
      </c>
      <c r="AY25" s="130">
        <v>12.518045977011495</v>
      </c>
      <c r="AZ25" s="128">
        <f t="shared" si="22"/>
        <v>-9.5180459770114947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33.700000000000003</v>
      </c>
      <c r="AN27" s="27">
        <v>128.83103448275861</v>
      </c>
      <c r="AO27" s="26">
        <f t="shared" si="20"/>
        <v>26.158293407564042</v>
      </c>
      <c r="AP27" s="74">
        <f t="shared" si="21"/>
        <v>49.046800139182579</v>
      </c>
      <c r="AQ27" s="28">
        <f t="shared" si="14"/>
        <v>16</v>
      </c>
      <c r="AR27" s="76">
        <f t="shared" si="15"/>
        <v>3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-10.688888888888885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1.3000000000000003</v>
      </c>
      <c r="AN28" s="27">
        <v>101.82962962962964</v>
      </c>
      <c r="AO28" s="26">
        <f t="shared" si="20"/>
        <v>1.2766421764748674</v>
      </c>
      <c r="AP28" s="74">
        <f t="shared" si="21"/>
        <v>2.3937040808903767</v>
      </c>
      <c r="AQ28" s="28">
        <f t="shared" si="14"/>
        <v>16</v>
      </c>
      <c r="AR28" s="76">
        <f t="shared" si="15"/>
        <v>5</v>
      </c>
      <c r="AS28" s="84"/>
      <c r="AT28" s="77">
        <f t="shared" si="16"/>
        <v>0</v>
      </c>
      <c r="AU28" s="82"/>
      <c r="AV28" s="134">
        <f t="shared" si="17"/>
        <v>0.9</v>
      </c>
      <c r="AW28" s="116">
        <v>101.7</v>
      </c>
      <c r="AX28" s="140">
        <f t="shared" si="18"/>
        <v>-100.8</v>
      </c>
      <c r="AY28" s="130">
        <v>10.18956043956044</v>
      </c>
      <c r="AZ28" s="128">
        <f t="shared" si="22"/>
        <v>-5.1895604395604398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5.3</v>
      </c>
      <c r="AN29" s="27">
        <v>67.357142857142861</v>
      </c>
      <c r="AO29" s="26">
        <f t="shared" si="20"/>
        <v>7.8685047720042416</v>
      </c>
      <c r="AP29" s="74">
        <f t="shared" si="21"/>
        <v>14.753446447507953</v>
      </c>
      <c r="AQ29" s="28">
        <f t="shared" si="14"/>
        <v>16</v>
      </c>
      <c r="AR29" s="76">
        <f t="shared" si="15"/>
        <v>4</v>
      </c>
      <c r="AS29" s="84"/>
      <c r="AT29" s="77">
        <f t="shared" si="16"/>
        <v>0</v>
      </c>
      <c r="AU29" s="82"/>
      <c r="AV29" s="134">
        <f t="shared" si="17"/>
        <v>2.8</v>
      </c>
      <c r="AW29" s="116">
        <v>69.3</v>
      </c>
      <c r="AX29" s="140">
        <f t="shared" si="18"/>
        <v>-66.5</v>
      </c>
      <c r="AY29" s="130">
        <v>6.909195402298848</v>
      </c>
      <c r="AZ29" s="128">
        <f t="shared" si="22"/>
        <v>-2.909195402298848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3.8</v>
      </c>
      <c r="AN30" s="132"/>
      <c r="AQ30" s="28">
        <f t="shared" si="14"/>
        <v>15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1.9</v>
      </c>
      <c r="AW30" s="116">
        <v>67.2</v>
      </c>
      <c r="AX30" s="140">
        <f t="shared" si="18"/>
        <v>-65.3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</v>
      </c>
      <c r="AN31" s="27">
        <v>48.558333333333344</v>
      </c>
      <c r="AO31" s="26">
        <f t="shared" ref="AO31" si="23">+AM31*100/AN31</f>
        <v>2.0593787540758535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52.490224999999988</v>
      </c>
      <c r="AQ31" s="28">
        <f t="shared" si="14"/>
        <v>9</v>
      </c>
      <c r="AR31" s="76">
        <f t="shared" si="15"/>
        <v>2</v>
      </c>
      <c r="AS31" s="84"/>
      <c r="AT31" s="77">
        <f t="shared" si="16"/>
        <v>0</v>
      </c>
      <c r="AU31" s="82"/>
      <c r="AV31" s="134">
        <f t="shared" si="17"/>
        <v>0.9</v>
      </c>
      <c r="AW31" s="116">
        <v>39.299999999999997</v>
      </c>
      <c r="AX31" s="140">
        <f t="shared" si="18"/>
        <v>-38.4</v>
      </c>
      <c r="AY31" s="130">
        <v>9.5226666666666642</v>
      </c>
      <c r="AZ31" s="128">
        <f>AR31-AY31</f>
        <v>-7.5226666666666642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4.4999999999999991</v>
      </c>
      <c r="AN33" s="27"/>
      <c r="AQ33" s="28">
        <f t="shared" ref="AQ33:AQ42" si="25">COUNT(H33:AL33)</f>
        <v>16</v>
      </c>
      <c r="AR33" s="76">
        <f t="shared" ref="AR33:AR42" si="26">COUNTIF(H33:AL33,"&gt;0")</f>
        <v>8</v>
      </c>
      <c r="AS33" s="84"/>
      <c r="AT33" s="77">
        <f>+LOOKUP(1000,H33:AL33)</f>
        <v>0</v>
      </c>
      <c r="AU33" s="82"/>
      <c r="AV33" s="134">
        <f t="shared" ref="AV33:AV42" si="27">MAX(H33:AL33)</f>
        <v>2.2999999999999998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42.400000000000006</v>
      </c>
      <c r="AN34" s="132">
        <v>50.139285714285712</v>
      </c>
      <c r="AO34" s="26">
        <f>+AM34*100/AN34</f>
        <v>84.564427665788187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158.55830187335283</v>
      </c>
      <c r="AQ34" s="28">
        <f t="shared" si="25"/>
        <v>16</v>
      </c>
      <c r="AR34" s="76">
        <f t="shared" si="26"/>
        <v>9</v>
      </c>
      <c r="AS34" s="84"/>
      <c r="AT34" s="77">
        <f>+LOOKUP(1000,H34:AL34)</f>
        <v>0.1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-1.2722948870392337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0.30000000000000004</v>
      </c>
      <c r="AN35" s="27">
        <v>32.111538461538458</v>
      </c>
      <c r="AO35" s="26">
        <f>+AM35*100/AN35</f>
        <v>0.9342436219906578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43.269907692307697</v>
      </c>
      <c r="AQ35" s="28">
        <f t="shared" si="25"/>
        <v>16</v>
      </c>
      <c r="AR35" s="76">
        <f t="shared" si="26"/>
        <v>2</v>
      </c>
      <c r="AS35" s="84"/>
      <c r="AT35" s="77">
        <f>+LOOKUP(1000,H35:AL35)</f>
        <v>0</v>
      </c>
      <c r="AU35" s="82"/>
      <c r="AV35" s="134">
        <f t="shared" si="27"/>
        <v>0.2</v>
      </c>
      <c r="AW35" s="116">
        <v>60.3</v>
      </c>
      <c r="AX35" s="140">
        <f t="shared" si="28"/>
        <v>-60.099999999999994</v>
      </c>
      <c r="AY35" s="130">
        <v>5.0142857142857142</v>
      </c>
      <c r="AZ35" s="128">
        <f t="shared" si="29"/>
        <v>-3.0142857142857142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13.656000000000006</v>
      </c>
      <c r="AQ36" s="28">
        <f t="shared" si="25"/>
        <v>16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7</v>
      </c>
      <c r="AN38" s="27">
        <v>24.255172413793108</v>
      </c>
      <c r="AO38" s="26">
        <f>+AM38*100/AN38</f>
        <v>28.859823713392089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63.922813793103437</v>
      </c>
      <c r="AQ38" s="28">
        <f t="shared" si="25"/>
        <v>16</v>
      </c>
      <c r="AR38" s="76">
        <f t="shared" si="26"/>
        <v>4</v>
      </c>
      <c r="AS38" s="84"/>
      <c r="AT38" s="77">
        <f>+LOOKUP(1000,H38:AL38)</f>
        <v>0</v>
      </c>
      <c r="AU38" s="82"/>
      <c r="AV38" s="134">
        <f t="shared" si="27"/>
        <v>3.5</v>
      </c>
      <c r="AW38" s="116">
        <v>74.5</v>
      </c>
      <c r="AX38" s="140">
        <f t="shared" si="28"/>
        <v>-71</v>
      </c>
      <c r="AY38" s="130">
        <v>3.8422222222222211</v>
      </c>
      <c r="AZ38" s="128">
        <f t="shared" si="29"/>
        <v>0.1577777777777789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0.9</v>
      </c>
      <c r="AN39" s="27">
        <v>33.303448275862074</v>
      </c>
      <c r="AO39" s="26">
        <f>+AM39*100/AN39</f>
        <v>2.7024228618761645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41.753075862068961</v>
      </c>
      <c r="AQ39" s="28">
        <f t="shared" si="25"/>
        <v>16</v>
      </c>
      <c r="AR39" s="76">
        <f t="shared" si="26"/>
        <v>2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-2.3773809523809515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16</v>
      </c>
      <c r="AN40" s="132"/>
      <c r="AQ40" s="28">
        <f t="shared" si="25"/>
        <v>16</v>
      </c>
      <c r="AR40" s="76">
        <f t="shared" si="26"/>
        <v>9</v>
      </c>
      <c r="AS40" s="84"/>
      <c r="AT40" s="77">
        <f>+LOOKUP(1000,H40:AL40)</f>
        <v>3</v>
      </c>
      <c r="AU40" s="82"/>
      <c r="AV40" s="134">
        <f t="shared" si="27"/>
        <v>3.4</v>
      </c>
      <c r="AW40" s="116">
        <v>33</v>
      </c>
      <c r="AX40" s="140">
        <f t="shared" si="28"/>
        <v>-29.6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29.1</v>
      </c>
      <c r="AN41" s="27">
        <v>58.282142857142858</v>
      </c>
      <c r="AO41" s="26">
        <f>+AM41*100/AN41</f>
        <v>49.929529995710517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93.617868741957224</v>
      </c>
      <c r="AQ41" s="28">
        <f t="shared" si="25"/>
        <v>16</v>
      </c>
      <c r="AR41" s="76">
        <f t="shared" si="26"/>
        <v>10</v>
      </c>
      <c r="AS41" s="84"/>
      <c r="AT41" s="77">
        <f>+LOOKUP(1000,H41:AL41)</f>
        <v>5.9</v>
      </c>
      <c r="AU41" s="82"/>
      <c r="AV41" s="134">
        <f t="shared" si="27"/>
        <v>5.9</v>
      </c>
      <c r="AW41" s="116">
        <v>36.5</v>
      </c>
      <c r="AX41" s="16">
        <f t="shared" si="28"/>
        <v>-30.6</v>
      </c>
      <c r="AY41" s="130">
        <v>12.085568326947635</v>
      </c>
      <c r="AZ41" s="128">
        <f>AR41-AY41</f>
        <v>-2.0855683269476355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17.8</v>
      </c>
      <c r="AN42" s="27">
        <v>43.97</v>
      </c>
      <c r="AO42" s="26">
        <f>+AM42*100/AN42</f>
        <v>40.482146918353422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75.904025471912675</v>
      </c>
      <c r="AQ42" s="28">
        <f t="shared" si="25"/>
        <v>16</v>
      </c>
      <c r="AR42" s="76">
        <f t="shared" si="26"/>
        <v>10</v>
      </c>
      <c r="AS42" s="84"/>
      <c r="AT42" s="77">
        <f>+LOOKUP(1000,H42:AL42)</f>
        <v>3.8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-9.9999999999999645E-2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170.1</v>
      </c>
      <c r="AN44" s="27">
        <v>851.6966666666666</v>
      </c>
      <c r="AO44" s="26">
        <f>+AM44*100/AN44</f>
        <v>19.971899228598602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37.447311053622379</v>
      </c>
      <c r="AQ44" s="28">
        <f>COUNT(H44:AL44)</f>
        <v>16</v>
      </c>
      <c r="AR44" s="76">
        <f>COUNTIF(H44:AL44,"&gt;0")</f>
        <v>9</v>
      </c>
      <c r="AS44" s="84"/>
      <c r="AT44" s="77">
        <f>+LOOKUP(1000,H44:AL44)</f>
        <v>0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-16.099999999999994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236.4</v>
      </c>
      <c r="AN45" s="27">
        <v>568.26428571428573</v>
      </c>
      <c r="AO45" s="26">
        <f>+AM45*100/AN45</f>
        <v>41.600362004600477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78.000678758625895</v>
      </c>
      <c r="AQ45" s="28">
        <f>COUNT(H45:AL45)</f>
        <v>16</v>
      </c>
      <c r="AR45" s="76">
        <f>COUNTIF(H45:AL45,"&gt;0")</f>
        <v>12</v>
      </c>
      <c r="AS45" s="84"/>
      <c r="AT45" s="77">
        <f>+LOOKUP(1000,H45:AL45)</f>
        <v>77</v>
      </c>
      <c r="AU45" s="82"/>
      <c r="AV45" s="134">
        <f>MAX(H45:AL45)</f>
        <v>77</v>
      </c>
      <c r="AW45" s="116">
        <v>169</v>
      </c>
      <c r="AX45" s="140">
        <f>+AV45-AW45</f>
        <v>-92</v>
      </c>
      <c r="AY45" s="130">
        <v>26.757471264367801</v>
      </c>
      <c r="AZ45" s="128">
        <f>AR45-AY45</f>
        <v>-14.757471264367801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205.20000000000002</v>
      </c>
      <c r="AN47" s="27">
        <v>295.55714285714288</v>
      </c>
      <c r="AO47" s="26">
        <f>+AM47*100/AN47</f>
        <v>69.428198559621052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130.1778722992895</v>
      </c>
      <c r="AQ47" s="28">
        <f>COUNT(H47:AL47)</f>
        <v>16</v>
      </c>
      <c r="AR47" s="76">
        <f>COUNTIF(H47:AL47,"&gt;0")</f>
        <v>12</v>
      </c>
      <c r="AS47" s="84"/>
      <c r="AT47" s="77">
        <f>+LOOKUP(1000,H47:AL47)</f>
        <v>0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-6.5357142857142847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512.9</v>
      </c>
      <c r="AN48" s="27">
        <v>467.53999999999996</v>
      </c>
      <c r="AO48" s="26">
        <f>+AM48*100/AN48</f>
        <v>109.7018436925183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200</v>
      </c>
      <c r="AQ48" s="28">
        <f>COUNT(H48:AL48)</f>
        <v>16</v>
      </c>
      <c r="AR48" s="76">
        <f>COUNTIF(H48:AL48,"&gt;0")</f>
        <v>15</v>
      </c>
      <c r="AS48" s="84"/>
      <c r="AT48" s="77">
        <f>+LOOKUP(1000,H48:AL48)</f>
        <v>0.4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-6.93333333333333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282.09999999999997</v>
      </c>
      <c r="AN49" s="27">
        <v>482.97000000000008</v>
      </c>
      <c r="AO49" s="26">
        <f>+AM49*100/AN49</f>
        <v>58.409425016046526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109.51767190508723</v>
      </c>
      <c r="AQ49" s="28">
        <f>COUNT(H49:AL49)</f>
        <v>16</v>
      </c>
      <c r="AR49" s="76">
        <f>COUNTIF(H49:AL49,"&gt;0")</f>
        <v>15</v>
      </c>
      <c r="AS49" s="84"/>
      <c r="AT49" s="77">
        <f>+LOOKUP(1000,H49:AL49)</f>
        <v>1.2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-9.1999999999999957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299.39999999999992</v>
      </c>
      <c r="AN50" s="132"/>
      <c r="AO50" s="16"/>
      <c r="AQ50" s="28">
        <f>COUNT(H50:AL50)</f>
        <v>16</v>
      </c>
      <c r="AR50" s="76">
        <f>COUNTIF(H50:AL50,"&gt;0")</f>
        <v>15</v>
      </c>
      <c r="AS50" s="84"/>
      <c r="AT50" s="77">
        <f>+LOOKUP(1000,H50:AL50)</f>
        <v>3.4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316.09999999999997</v>
      </c>
      <c r="AN51" s="27">
        <v>347.3</v>
      </c>
      <c r="AO51" s="26">
        <f>+AM51*100/AN51</f>
        <v>91.016412323639486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170.65577310682403</v>
      </c>
      <c r="AQ51" s="28">
        <f>COUNT(H51:AL51)</f>
        <v>16</v>
      </c>
      <c r="AR51" s="76">
        <f>COUNTIF(H51:AL51,"&gt;0")</f>
        <v>11</v>
      </c>
      <c r="AS51" s="84"/>
      <c r="AT51" s="77">
        <f>+LOOKUP(1000,H51:AL51)</f>
        <v>0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-8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314</v>
      </c>
      <c r="AN53" s="27">
        <v>567.13448275862072</v>
      </c>
      <c r="AO53" s="26">
        <f>+AM53*100/AN53</f>
        <v>55.366056825298379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110.73211365059676</v>
      </c>
      <c r="AQ53" s="28">
        <f>COUNT(H53:AL53)</f>
        <v>15</v>
      </c>
      <c r="AR53" s="76">
        <f>COUNTIF(H53:AL53,"&gt;0")</f>
        <v>12</v>
      </c>
      <c r="AS53" s="84"/>
      <c r="AT53" s="77">
        <f>+LOOKUP(1000,H53:AL53)</f>
        <v>2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-13.137931034482754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219</v>
      </c>
      <c r="AN54" s="132"/>
      <c r="AO54" s="16"/>
      <c r="AQ54" s="28">
        <f>COUNT(H54:AL54)</f>
        <v>15</v>
      </c>
      <c r="AR54" s="76">
        <f>COUNTIF(H54:AL54,"&gt;0")</f>
        <v>13</v>
      </c>
      <c r="AS54" s="84"/>
      <c r="AT54" s="77">
        <f>+LOOKUP(1000,H54:AL54)</f>
        <v>10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175.7</v>
      </c>
      <c r="AN55" s="27">
        <v>392.43</v>
      </c>
      <c r="AO55" s="26">
        <f>+AM55*100/AN55</f>
        <v>44.772316081848992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83.948092653466858</v>
      </c>
      <c r="AQ55" s="28">
        <f>COUNT(H55:AL55)</f>
        <v>16</v>
      </c>
      <c r="AR55" s="76">
        <f>COUNTIF(H55:AL55,"&gt;0")</f>
        <v>14</v>
      </c>
      <c r="AS55" s="84"/>
      <c r="AT55" s="77">
        <f>+LOOKUP(1000,H55:AL55)</f>
        <v>0</v>
      </c>
      <c r="AU55" s="82"/>
      <c r="AV55" s="134">
        <f>MAX(H55:AL55)</f>
        <v>36</v>
      </c>
      <c r="AW55" s="116">
        <v>136.1</v>
      </c>
      <c r="AX55" s="140">
        <f>+AV55-AW55</f>
        <v>-100.1</v>
      </c>
      <c r="AY55" s="130">
        <v>21.666666666666664</v>
      </c>
      <c r="AZ55" s="128">
        <f>AR55-AY55</f>
        <v>-7.6666666666666643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253.7</v>
      </c>
      <c r="AN56" s="132">
        <v>418.45833333333326</v>
      </c>
      <c r="AO56" s="26">
        <f>+AM56*100/AN56</f>
        <v>60.627302598825061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113.67619237279699</v>
      </c>
      <c r="AQ56" s="28">
        <f>COUNT(H56:AL56)</f>
        <v>16</v>
      </c>
      <c r="AR56" s="76">
        <f>COUNTIF(H56:AL56,"&gt;0")</f>
        <v>16</v>
      </c>
      <c r="AS56" s="84"/>
      <c r="AT56" s="77">
        <f>+LOOKUP(1000,H56:AL56)</f>
        <v>17.600000000000001</v>
      </c>
      <c r="AU56" s="82"/>
      <c r="AV56" s="134">
        <f>MAX(H56:AL56)</f>
        <v>63.6</v>
      </c>
      <c r="AW56" s="116">
        <v>116</v>
      </c>
      <c r="AX56" s="140">
        <f>+AV56-AW56</f>
        <v>-52.4</v>
      </c>
      <c r="AY56" s="130">
        <v>23.992003850291599</v>
      </c>
      <c r="AZ56" s="128">
        <f>AR56-AY56</f>
        <v>-7.9920038502915993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100.69999999999999</v>
      </c>
      <c r="AN58" s="27">
        <v>162.76206896551724</v>
      </c>
      <c r="AO58" s="26">
        <f>+AM58*100/AN58</f>
        <v>61.869451918391547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116.00522234698416</v>
      </c>
      <c r="AQ58" s="28">
        <f>COUNT(H58:AL58)</f>
        <v>16</v>
      </c>
      <c r="AR58" s="76">
        <f>COUNTIF(H58:AL58,"&gt;0")</f>
        <v>12</v>
      </c>
      <c r="AS58" s="84"/>
      <c r="AT58" s="77">
        <f>+LOOKUP(1000,H58:AL58)</f>
        <v>0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-0.58620689655172598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V9:AD19 R4:S8 U4:AD8 R10:S16 T21 V21:AD21 V33:AL33 H38:P44 R38:U44 AA20:AD20 R18:S19 U18:U19 N22:T22 W22:AL22 U22:V25 H22:M28 W23:AD25 N23:P28 H33:P36 R33:U36 U8:U1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2025-03-01T11:49:58Z</cp:lastPrinted>
  <dcterms:created xsi:type="dcterms:W3CDTF">2008-03-09T12:19:47Z</dcterms:created>
  <dcterms:modified xsi:type="dcterms:W3CDTF">2026-07-17T13:39:03Z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