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6D36EC5-4F97-495D-A0A4-3630201E0775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<sst xmlns="http://schemas.openxmlformats.org/spreadsheetml/2006/main" count="456" uniqueCount="225">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</sst>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5" zoomScale="85" zoomScaleNormal="85" workbookViewId="0">
      <selection activeCell="B52" sqref="A52:XFD5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>
        <v>10.6</v>
      </c>
      <c r="AA4" s="139">
        <v>3.1</v>
      </c>
      <c r="AB4" s="139">
        <v>2.2000000000000002</v>
      </c>
      <c r="AC4" s="139">
        <v>3.1</v>
      </c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116.5</v>
      </c>
      <c r="AN4" s="27">
        <v>189.81785714285715</v>
      </c>
      <c r="AO4" s="26">
        <f>+AM4*100/AN4</f>
        <v>61.374626051289766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83.692671888122419</v>
      </c>
      <c r="AQ4" s="28">
        <f>COUNT(H4:AL4)</f>
        <v>22</v>
      </c>
      <c r="AR4" s="76">
        <f>COUNTIF(H4:AL4,"&gt;0")</f>
        <v>19</v>
      </c>
      <c r="AS4" s="84"/>
      <c r="AT4" s="77">
        <f>+LOOKUP(1000,H4:AL4)</f>
        <v>3.1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3.178571428571427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>
        <v>14.6</v>
      </c>
      <c r="AA5" s="139">
        <v>0</v>
      </c>
      <c r="AB5" s="139">
        <v>2.4</v>
      </c>
      <c r="AC5" s="139">
        <v>0</v>
      </c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39.699999999999996</v>
      </c>
      <c r="AN5" s="27">
        <v>147.74074074074076</v>
      </c>
      <c r="AO5" s="26">
        <f t="shared" ref="AO5:AO6" si="0">+AM5*100/AN5</f>
        <v>26.871396339934815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36.642813190820199</v>
      </c>
      <c r="AQ5" s="30">
        <f>COUNT(H5:AL5)</f>
        <v>22</v>
      </c>
      <c r="AR5" s="76">
        <f>COUNTIF(H5:AL5,"&gt;0")</f>
        <v>14</v>
      </c>
      <c r="AS5" s="84"/>
      <c r="AT5" s="77">
        <f>+LOOKUP(1000,H5:AL5)</f>
        <v>0</v>
      </c>
      <c r="AU5" s="82"/>
      <c r="AV5" s="134">
        <f>MAX(H5:AL5)</f>
        <v>14.6</v>
      </c>
      <c r="AW5" s="116">
        <v>92.2</v>
      </c>
      <c r="AX5" s="140">
        <f t="shared" ref="AX5:AX6" si="2">+AV5-AW5</f>
        <v>-77.600000000000009</v>
      </c>
      <c r="AY5" s="130">
        <v>14.740740740740739</v>
      </c>
      <c r="AZ5" s="128">
        <f>+AR5-AY5</f>
        <v>-0.7407407407407387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>
        <v>0</v>
      </c>
      <c r="AA6" s="139">
        <v>0</v>
      </c>
      <c r="AB6" s="139">
        <v>0</v>
      </c>
      <c r="AC6" s="139">
        <v>0.3</v>
      </c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36.699999999999996</v>
      </c>
      <c r="AN6" s="27">
        <v>62.466666666666661</v>
      </c>
      <c r="AO6" s="26">
        <f t="shared" si="0"/>
        <v>58.751334044823906</v>
      </c>
      <c r="AP6" s="74">
        <f t="shared" si="1"/>
        <v>80.115455515668941</v>
      </c>
      <c r="AQ6" s="28">
        <f>COUNT(H6:AL6)</f>
        <v>22</v>
      </c>
      <c r="AR6" s="76">
        <f>COUNTIF(H6:AL6,"&gt;0")</f>
        <v>5</v>
      </c>
      <c r="AS6" s="84"/>
      <c r="AT6" s="77">
        <f>+LOOKUP(1000,H6:AL6)</f>
        <v>0.3</v>
      </c>
      <c r="AU6" s="82"/>
      <c r="AV6" s="134">
        <f>MAX(H6:AL6)</f>
        <v>15.5</v>
      </c>
      <c r="AW6" s="116">
        <v>133.30000000000001</v>
      </c>
      <c r="AX6" s="140">
        <f t="shared" si="2"/>
        <v>-117.80000000000001</v>
      </c>
      <c r="AY6" s="130">
        <v>8.5211111111111073</v>
      </c>
      <c r="AZ6" s="128">
        <f>+AR6-AY6</f>
        <v>-3.5211111111111073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4.7</v>
      </c>
      <c r="AN7" s="132"/>
      <c r="AQ7" s="28">
        <f>COUNT(H7:AL7)</f>
        <v>22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>
        <v>0</v>
      </c>
      <c r="AA8" s="139">
        <v>0</v>
      </c>
      <c r="AB8" s="139">
        <v>4.5</v>
      </c>
      <c r="AC8" s="139">
        <v>0</v>
      </c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32.200000000000003</v>
      </c>
      <c r="AN8" s="27">
        <v>127.4793103448276</v>
      </c>
      <c r="AO8" s="26">
        <f>+AM8*100/AN8</f>
        <v>25.259000784441021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34.444091978783206</v>
      </c>
      <c r="AQ8" s="28">
        <f>COUNT(H8:AL8)</f>
        <v>22</v>
      </c>
      <c r="AR8" s="76">
        <f>COUNTIF(H8:AL8,"&gt;0")</f>
        <v>5</v>
      </c>
      <c r="AS8" s="84"/>
      <c r="AT8" s="77">
        <f>+LOOKUP(1000,H8:AL8)</f>
        <v>0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-4.5402298850574727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41.6</v>
      </c>
      <c r="AN10" s="132"/>
      <c r="AQ10" s="28">
        <f t="shared" ref="AQ10:AQ16" si="3">COUNT(H10:AL10)</f>
        <v>22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22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>
        <v>0</v>
      </c>
      <c r="AA12" s="139">
        <v>0</v>
      </c>
      <c r="AB12" s="139">
        <v>0</v>
      </c>
      <c r="AC12" s="139">
        <v>0</v>
      </c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36.6</v>
      </c>
      <c r="AN12" s="27">
        <v>105.57037037037037</v>
      </c>
      <c r="AO12" s="26">
        <f>+AM12*100/AN12</f>
        <v>34.668818411451028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47.275661470160486</v>
      </c>
      <c r="AQ12" s="28">
        <f t="shared" si="3"/>
        <v>22</v>
      </c>
      <c r="AR12" s="76">
        <f t="shared" si="4"/>
        <v>4</v>
      </c>
      <c r="AS12" s="84"/>
      <c r="AT12" s="77">
        <f t="shared" si="5"/>
        <v>0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-4.6018883415435106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>
        <v>0</v>
      </c>
      <c r="AA13" s="141">
        <v>0</v>
      </c>
      <c r="AB13" s="141">
        <v>5.2</v>
      </c>
      <c r="AC13" s="141">
        <v>0</v>
      </c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68.2</v>
      </c>
      <c r="AN13" s="27">
        <v>160.92142857142861</v>
      </c>
      <c r="AO13" s="26">
        <f t="shared" ref="AO13:AO14" si="8">+AM13*100/AN13</f>
        <v>42.380931244174164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57.792178969328411</v>
      </c>
      <c r="AQ13" s="28">
        <f t="shared" si="3"/>
        <v>22</v>
      </c>
      <c r="AR13" s="76">
        <f t="shared" si="4"/>
        <v>6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-5.6678160919540215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>
        <v>0</v>
      </c>
      <c r="AA14" s="141">
        <v>0</v>
      </c>
      <c r="AB14" s="141">
        <v>9.5</v>
      </c>
      <c r="AC14" s="141">
        <v>0</v>
      </c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58.699999999999996</v>
      </c>
      <c r="AN14" s="27">
        <v>127.86399999999998</v>
      </c>
      <c r="AO14" s="26">
        <f t="shared" si="8"/>
        <v>45.908152411937692</v>
      </c>
      <c r="AP14" s="74">
        <f t="shared" si="9"/>
        <v>62.602026016278664</v>
      </c>
      <c r="AQ14" s="28">
        <f t="shared" si="3"/>
        <v>22</v>
      </c>
      <c r="AR14" s="76">
        <f t="shared" si="4"/>
        <v>5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-5.8195402298850567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>
        <v>0</v>
      </c>
      <c r="AA15" s="139">
        <v>0</v>
      </c>
      <c r="AB15" s="139">
        <v>6.2</v>
      </c>
      <c r="AC15" s="139">
        <v>0.8</v>
      </c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97.699999999999989</v>
      </c>
      <c r="AN15" s="27">
        <v>170.0884615384615</v>
      </c>
      <c r="AO15" s="26">
        <f>+AM15*100/AN15</f>
        <v>57.440698279175997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78.32822492614909</v>
      </c>
      <c r="AQ15" s="28">
        <f t="shared" si="3"/>
        <v>22</v>
      </c>
      <c r="AR15" s="76">
        <f t="shared" si="4"/>
        <v>6</v>
      </c>
      <c r="AS15" s="84"/>
      <c r="AT15" s="77">
        <f t="shared" si="5"/>
        <v>0.8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-6.4989189928845139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>
        <v>0</v>
      </c>
      <c r="AA16" s="139">
        <v>0.4</v>
      </c>
      <c r="AB16" s="139">
        <v>16.7</v>
      </c>
      <c r="AC16" s="139">
        <v>0.1</v>
      </c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209.19999999999996</v>
      </c>
      <c r="AN16" s="27">
        <v>322.64074074074074</v>
      </c>
      <c r="AO16" s="26">
        <f>+AM16*100/AN16</f>
        <v>64.839920562946972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88.418073494927668</v>
      </c>
      <c r="AQ16" s="28">
        <f t="shared" si="3"/>
        <v>22</v>
      </c>
      <c r="AR16" s="76">
        <f t="shared" si="4"/>
        <v>14</v>
      </c>
      <c r="AS16" s="84"/>
      <c r="AT16" s="80">
        <f t="shared" si="5"/>
        <v>0.1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-4.4255555555555546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>
        <v>4.2</v>
      </c>
      <c r="AA18" s="139">
        <v>0</v>
      </c>
      <c r="AB18" s="139">
        <v>10.6</v>
      </c>
      <c r="AC18" s="139">
        <v>0.2</v>
      </c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132.29999999999998</v>
      </c>
      <c r="AN18" s="27">
        <v>275.51538461538456</v>
      </c>
      <c r="AO18" s="26">
        <f t="shared" ref="AO18:AO19" si="12">+AM18*100/AN18</f>
        <v>48.019097076807107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65.480586922918775</v>
      </c>
      <c r="AQ18" s="28">
        <f t="shared" ref="AQ18:AQ31" si="14">COUNT(H18:AL18)</f>
        <v>22</v>
      </c>
      <c r="AR18" s="76">
        <f t="shared" ref="AR18:AR31" si="15">COUNTIF(H18:AL18,"&gt;0")</f>
        <v>12</v>
      </c>
      <c r="AS18" s="84"/>
      <c r="AT18" s="77">
        <f t="shared" ref="AT18:AT31" si="16">+LOOKUP(1000,H18:AL18)</f>
        <v>0.2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-2.4597701149425291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>
        <v>0</v>
      </c>
      <c r="AA19" s="139">
        <v>0.3</v>
      </c>
      <c r="AB19" s="139">
        <v>15.5</v>
      </c>
      <c r="AC19" s="139">
        <v>0</v>
      </c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39.1</v>
      </c>
      <c r="AN19" s="27">
        <v>78.811538461538461</v>
      </c>
      <c r="AO19" s="26">
        <f t="shared" si="12"/>
        <v>49.612024791371823</v>
      </c>
      <c r="AP19" s="74">
        <f t="shared" si="13"/>
        <v>67.652761079143389</v>
      </c>
      <c r="AQ19" s="28">
        <f t="shared" si="14"/>
        <v>22</v>
      </c>
      <c r="AR19" s="76">
        <f t="shared" si="15"/>
        <v>9</v>
      </c>
      <c r="AS19" s="84"/>
      <c r="AT19" s="77">
        <f t="shared" si="16"/>
        <v>0</v>
      </c>
      <c r="AU19" s="82"/>
      <c r="AV19" s="134">
        <f t="shared" si="17"/>
        <v>15.5</v>
      </c>
      <c r="AW19" s="116">
        <v>88.9</v>
      </c>
      <c r="AX19" s="140">
        <f t="shared" si="18"/>
        <v>-73.400000000000006</v>
      </c>
      <c r="AY19" s="130">
        <v>12.120689655172413</v>
      </c>
      <c r="AZ19" s="128">
        <f t="shared" si="19"/>
        <v>-3.1206896551724128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>
        <v>3.9</v>
      </c>
      <c r="AA21" s="139">
        <v>1.3</v>
      </c>
      <c r="AB21" s="139">
        <v>1.7</v>
      </c>
      <c r="AC21" s="139">
        <v>0</v>
      </c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20.3</v>
      </c>
      <c r="AN21" s="27">
        <v>45.704166666666673</v>
      </c>
      <c r="AO21" s="26">
        <f>+AM21*100/AN21</f>
        <v>44.416081684747923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60.567384115565346</v>
      </c>
      <c r="AQ21" s="28">
        <f t="shared" si="14"/>
        <v>22</v>
      </c>
      <c r="AR21" s="76">
        <f t="shared" si="15"/>
        <v>8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1.3933333333333344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>
        <v>0</v>
      </c>
      <c r="AA23" s="141">
        <v>0</v>
      </c>
      <c r="AB23" s="141">
        <v>0.8</v>
      </c>
      <c r="AC23" s="141">
        <v>0</v>
      </c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50.199999999999996</v>
      </c>
      <c r="AN23" s="132"/>
      <c r="AQ23" s="28">
        <f t="shared" si="14"/>
        <v>22</v>
      </c>
      <c r="AR23" s="76">
        <f t="shared" si="15"/>
        <v>7</v>
      </c>
      <c r="AS23" s="84"/>
      <c r="AT23" s="77">
        <f t="shared" si="16"/>
        <v>0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>
        <v>0</v>
      </c>
      <c r="AA24" s="139">
        <v>1.8</v>
      </c>
      <c r="AB24" s="139">
        <v>3.3</v>
      </c>
      <c r="AC24" s="139">
        <v>0</v>
      </c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48.899999999999991</v>
      </c>
      <c r="AN24" s="27">
        <v>169.05714285714288</v>
      </c>
      <c r="AO24" s="26">
        <f t="shared" ref="AO24:AO29" si="20">+AM24*100/AN24</f>
        <v>28.925130978536412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39.443360425276929</v>
      </c>
      <c r="AQ24" s="28">
        <f t="shared" si="14"/>
        <v>22</v>
      </c>
      <c r="AR24" s="76">
        <f t="shared" si="15"/>
        <v>9</v>
      </c>
      <c r="AS24" s="84"/>
      <c r="AT24" s="77">
        <f t="shared" si="16"/>
        <v>0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-7.3966666666666647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>
        <v>0</v>
      </c>
      <c r="AA25" s="141">
        <v>0</v>
      </c>
      <c r="AB25" s="141">
        <v>0</v>
      </c>
      <c r="AC25" s="141">
        <v>0.8</v>
      </c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28.400000000000002</v>
      </c>
      <c r="AN25" s="27">
        <v>70.953333333333333</v>
      </c>
      <c r="AO25" s="26">
        <f t="shared" si="20"/>
        <v>40.026308371699706</v>
      </c>
      <c r="AP25" s="74">
        <f t="shared" si="21"/>
        <v>54.581329597772339</v>
      </c>
      <c r="AQ25" s="28">
        <f t="shared" si="14"/>
        <v>22</v>
      </c>
      <c r="AR25" s="76">
        <f t="shared" si="15"/>
        <v>6</v>
      </c>
      <c r="AS25" s="84"/>
      <c r="AT25" s="77">
        <f t="shared" si="16"/>
        <v>0.8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-5.6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>
        <v>0</v>
      </c>
      <c r="AA27" s="139">
        <v>0</v>
      </c>
      <c r="AB27" s="139">
        <v>0.2</v>
      </c>
      <c r="AC27" s="139">
        <v>3.6</v>
      </c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109.7</v>
      </c>
      <c r="AN27" s="27">
        <v>128.65</v>
      </c>
      <c r="AO27" s="26">
        <f t="shared" si="20"/>
        <v>85.270112708900115</v>
      </c>
      <c r="AP27" s="74">
        <f t="shared" si="21"/>
        <v>116.27742642122742</v>
      </c>
      <c r="AQ27" s="28">
        <f t="shared" si="14"/>
        <v>22</v>
      </c>
      <c r="AR27" s="76">
        <f t="shared" si="15"/>
        <v>6</v>
      </c>
      <c r="AS27" s="84"/>
      <c r="AT27" s="77">
        <f t="shared" si="16"/>
        <v>3.6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-5.7379310344827559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>
        <v>0</v>
      </c>
      <c r="AA28" s="139">
        <v>0</v>
      </c>
      <c r="AB28" s="139">
        <v>0</v>
      </c>
      <c r="AC28" s="139">
        <v>0</v>
      </c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88.948463508322718</v>
      </c>
      <c r="AQ28" s="28">
        <f t="shared" si="14"/>
        <v>22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>
        <v>0</v>
      </c>
      <c r="AA29" s="139">
        <v>0</v>
      </c>
      <c r="AB29" s="139">
        <v>0.2</v>
      </c>
      <c r="AC29" s="139">
        <v>1.8</v>
      </c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26.7</v>
      </c>
      <c r="AN29" s="27">
        <v>60.770370370370358</v>
      </c>
      <c r="AO29" s="26">
        <f t="shared" si="20"/>
        <v>43.935884934178461</v>
      </c>
      <c r="AP29" s="74">
        <f t="shared" si="21"/>
        <v>59.912570364788799</v>
      </c>
      <c r="AQ29" s="28">
        <f t="shared" si="14"/>
        <v>22</v>
      </c>
      <c r="AR29" s="76">
        <f t="shared" si="15"/>
        <v>3</v>
      </c>
      <c r="AS29" s="84"/>
      <c r="AT29" s="77">
        <f t="shared" si="16"/>
        <v>1.8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-2.7091954022988487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>
        <v>0</v>
      </c>
      <c r="AA30" s="141">
        <v>0</v>
      </c>
      <c r="AB30" s="141">
        <v>0.3</v>
      </c>
      <c r="AC30" s="141">
        <v>2.9</v>
      </c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77.2</v>
      </c>
      <c r="AN30" s="132"/>
      <c r="AQ30" s="28">
        <f t="shared" si="14"/>
        <v>22</v>
      </c>
      <c r="AR30" s="76">
        <f t="shared" si="15"/>
        <v>3</v>
      </c>
      <c r="AS30" s="84"/>
      <c r="AT30" s="77">
        <f t="shared" si="16"/>
        <v>2.9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>
        <v>0</v>
      </c>
      <c r="AA31" s="139">
        <v>0</v>
      </c>
      <c r="AB31" s="139">
        <v>0.5</v>
      </c>
      <c r="AC31" s="139">
        <v>0.7</v>
      </c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15.7</v>
      </c>
      <c r="AN31" s="27">
        <v>44.332000000000008</v>
      </c>
      <c r="AO31" s="26">
        <f t="shared" ref="AO31" si="23">+AM31*100/AN31</f>
        <v>35.414598935306316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48.292634911781342</v>
      </c>
      <c r="AQ31" s="28">
        <f t="shared" si="14"/>
        <v>22</v>
      </c>
      <c r="AR31" s="76">
        <f t="shared" si="15"/>
        <v>10</v>
      </c>
      <c r="AS31" s="84"/>
      <c r="AT31" s="77">
        <f t="shared" si="16"/>
        <v>0.7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0.92000000000000348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>
        <v>0</v>
      </c>
      <c r="AA33" s="144">
        <v>0.1</v>
      </c>
      <c r="AB33" s="144">
        <v>0.8</v>
      </c>
      <c r="AC33" s="144">
        <v>0.2</v>
      </c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18.5</v>
      </c>
      <c r="AN33" s="27"/>
      <c r="AQ33" s="28">
        <f t="shared" ref="AQ33:AQ42" si="25">COUNT(H33:AL33)</f>
        <v>22</v>
      </c>
      <c r="AR33" s="76">
        <f t="shared" ref="AR33:AR42" si="26">COUNTIF(H33:AL33,"&gt;0")</f>
        <v>12</v>
      </c>
      <c r="AS33" s="84"/>
      <c r="AT33" s="77">
        <f>+LOOKUP(1000,H33:AL33)</f>
        <v>0.2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>
        <v>0.6</v>
      </c>
      <c r="AA34" s="141">
        <v>5.6</v>
      </c>
      <c r="AB34" s="141">
        <v>1.6</v>
      </c>
      <c r="AC34" s="141">
        <v>0.1</v>
      </c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12.2</v>
      </c>
      <c r="AN34" s="132">
        <v>37.15</v>
      </c>
      <c r="AO34" s="26">
        <f>+AM34*100/AN34</f>
        <v>32.839838492597579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44.781597944451242</v>
      </c>
      <c r="AQ34" s="28">
        <f t="shared" si="25"/>
        <v>22</v>
      </c>
      <c r="AR34" s="76">
        <f t="shared" si="26"/>
        <v>8</v>
      </c>
      <c r="AS34" s="84"/>
      <c r="AT34" s="77">
        <f>+LOOKUP(1000,H34:AL34)</f>
        <v>0.1</v>
      </c>
      <c r="AU34" s="82"/>
      <c r="AV34" s="134">
        <f t="shared" si="27"/>
        <v>5.6</v>
      </c>
      <c r="AW34" s="116">
        <v>23.1</v>
      </c>
      <c r="AX34" s="140">
        <f t="shared" ref="AX34:AX42" si="28">+AV34-AW34</f>
        <v>-17.5</v>
      </c>
      <c r="AY34" s="130">
        <v>8.4537931034482732</v>
      </c>
      <c r="AZ34" s="128">
        <f t="shared" ref="AZ34:AZ39" si="29">AR34-AY34</f>
        <v>-0.45379310344827317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>
        <v>0</v>
      </c>
      <c r="AA35" s="139">
        <v>0</v>
      </c>
      <c r="AB35" s="139">
        <v>0</v>
      </c>
      <c r="AC35" s="139">
        <v>0</v>
      </c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55.68416846855316</v>
      </c>
      <c r="AQ35" s="28">
        <f t="shared" si="25"/>
        <v>22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>
        <v>0</v>
      </c>
      <c r="AA36" s="141">
        <v>0</v>
      </c>
      <c r="AB36" s="141">
        <v>0</v>
      </c>
      <c r="AC36" s="141">
        <v>0</v>
      </c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71.855594553939923</v>
      </c>
      <c r="AQ36" s="28">
        <f t="shared" si="25"/>
        <v>22</v>
      </c>
      <c r="AR36" s="76">
        <f t="shared" si="26"/>
        <v>5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>
        <v>0</v>
      </c>
      <c r="AA38" s="139">
        <v>0</v>
      </c>
      <c r="AB38" s="139">
        <v>0</v>
      </c>
      <c r="AC38" s="139">
        <v>0</v>
      </c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65.642040000000009</v>
      </c>
      <c r="AQ38" s="28">
        <f t="shared" si="25"/>
        <v>22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>
        <v>0.2</v>
      </c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1.8</v>
      </c>
      <c r="AN39" s="27">
        <v>17.546428571428571</v>
      </c>
      <c r="AO39" s="26">
        <f>+AM39*100/AN39</f>
        <v>10.258497862812945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58.951621428571421</v>
      </c>
      <c r="AQ39" s="28">
        <f t="shared" si="25"/>
        <v>22</v>
      </c>
      <c r="AR39" s="76">
        <f t="shared" si="26"/>
        <v>2</v>
      </c>
      <c r="AS39" s="84"/>
      <c r="AT39" s="77">
        <f>+LOOKUP(1000,H39:AL39)</f>
        <v>0.2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-0.91111111111111009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>
        <v>0</v>
      </c>
      <c r="AA40" s="141">
        <v>0.3</v>
      </c>
      <c r="AB40" s="141">
        <v>0.2</v>
      </c>
      <c r="AC40" s="141">
        <v>0.7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5.0000000000000009</v>
      </c>
      <c r="AN40" s="132"/>
      <c r="AQ40" s="28">
        <f t="shared" si="25"/>
        <v>22</v>
      </c>
      <c r="AR40" s="76">
        <f t="shared" si="26"/>
        <v>9</v>
      </c>
      <c r="AS40" s="84"/>
      <c r="AT40" s="77">
        <f>+LOOKUP(1000,H40:AL40)</f>
        <v>0.7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>
        <v>0.6</v>
      </c>
      <c r="AA41" s="141">
        <v>1.2</v>
      </c>
      <c r="AB41" s="141">
        <v>0.5</v>
      </c>
      <c r="AC41" s="141">
        <v>4.0999999999999996</v>
      </c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30.4</v>
      </c>
      <c r="AN41" s="27">
        <v>39.581481481481489</v>
      </c>
      <c r="AO41" s="26">
        <f>+AM41*100/AN41</f>
        <v>76.803593150556736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104.73217247803191</v>
      </c>
      <c r="AQ41" s="28">
        <f t="shared" si="25"/>
        <v>22</v>
      </c>
      <c r="AR41" s="76">
        <f t="shared" si="26"/>
        <v>12</v>
      </c>
      <c r="AS41" s="84"/>
      <c r="AT41" s="77">
        <f>+LOOKUP(1000,H41:AL41)</f>
        <v>4.0999999999999996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2.7340071343638552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1.2</v>
      </c>
      <c r="AA42" s="139">
        <v>0.9</v>
      </c>
      <c r="AB42" s="139">
        <v>0</v>
      </c>
      <c r="AC42" s="139">
        <v>0.3</v>
      </c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8.1000000000000014</v>
      </c>
      <c r="AN42" s="27">
        <v>29.843333333333341</v>
      </c>
      <c r="AO42" s="26">
        <f>+AM42*100/AN42</f>
        <v>27.141740198816038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37.011463907476418</v>
      </c>
      <c r="AQ42" s="28">
        <f t="shared" si="25"/>
        <v>22</v>
      </c>
      <c r="AR42" s="76">
        <f t="shared" si="26"/>
        <v>13</v>
      </c>
      <c r="AS42" s="84"/>
      <c r="AT42" s="77">
        <f>+LOOKUP(1000,H42:AL42)</f>
        <v>0.3</v>
      </c>
      <c r="AU42" s="82"/>
      <c r="AV42" s="134">
        <f t="shared" si="27"/>
        <v>1.2</v>
      </c>
      <c r="AW42" s="116">
        <v>29.9</v>
      </c>
      <c r="AX42" s="140">
        <f t="shared" si="28"/>
        <v>-28.7</v>
      </c>
      <c r="AY42" s="130">
        <v>7.5666666666666638</v>
      </c>
      <c r="AZ42" s="128">
        <f>AR42-AY42</f>
        <v>5.4333333333333362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>
        <v>3.7</v>
      </c>
      <c r="AA44" s="139">
        <v>17.5</v>
      </c>
      <c r="AB44" s="139">
        <v>83.4</v>
      </c>
      <c r="AC44" s="139">
        <v>0.3</v>
      </c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672.40000000000009</v>
      </c>
      <c r="AN44" s="27">
        <v>867.4103448275863</v>
      </c>
      <c r="AO44" s="26">
        <f>+AM44*100/AN44</f>
        <v>77.518097865624597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105.70649708948808</v>
      </c>
      <c r="AQ44" s="28">
        <f>COUNT(H44:AL44)</f>
        <v>22</v>
      </c>
      <c r="AR44" s="76">
        <f>COUNTIF(H44:AL44,"&gt;0")</f>
        <v>17</v>
      </c>
      <c r="AS44" s="84"/>
      <c r="AT44" s="77">
        <f>+LOOKUP(1000,H44:AL44)</f>
        <v>0.3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-9.2758620689655054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>
        <v>2</v>
      </c>
      <c r="AA45" s="141">
        <v>0.4</v>
      </c>
      <c r="AB45" s="141">
        <v>7.8</v>
      </c>
      <c r="AC45" s="141">
        <v>23.5</v>
      </c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236.20000000000002</v>
      </c>
      <c r="AN45" s="27">
        <v>706.20344827586212</v>
      </c>
      <c r="AO45" s="26">
        <f>+AM45*100/AN45</f>
        <v>33.446452375255738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45.608798693530559</v>
      </c>
      <c r="AQ45" s="28">
        <f>COUNT(H45:AL45)</f>
        <v>22</v>
      </c>
      <c r="AR45" s="76">
        <f>COUNTIF(H45:AL45,"&gt;0")</f>
        <v>17</v>
      </c>
      <c r="AS45" s="84"/>
      <c r="AT45" s="77">
        <f>+LOOKUP(1000,H45:AL45)</f>
        <v>23.5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-9.331111111111106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>
        <v>0</v>
      </c>
      <c r="AA47" s="139">
        <v>20.8</v>
      </c>
      <c r="AB47" s="139">
        <v>4.0999999999999996</v>
      </c>
      <c r="AC47" s="139">
        <v>22.4</v>
      </c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92.9</v>
      </c>
      <c r="AN47" s="27">
        <v>214.09230769230771</v>
      </c>
      <c r="AO47" s="26">
        <f>+AM47*100/AN47</f>
        <v>43.392497844208101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59.171587969374684</v>
      </c>
      <c r="AQ47" s="28">
        <f>COUNT(H47:AL47)</f>
        <v>22</v>
      </c>
      <c r="AR47" s="76">
        <f>COUNTIF(H47:AL47,"&gt;0")</f>
        <v>14</v>
      </c>
      <c r="AS47" s="84"/>
      <c r="AT47" s="77">
        <f>+LOOKUP(1000,H47:AL47)</f>
        <v>22.4</v>
      </c>
      <c r="AU47" s="82"/>
      <c r="AV47" s="134">
        <f>MAX(H47:AL47)</f>
        <v>22.4</v>
      </c>
      <c r="AW47" s="116">
        <v>86</v>
      </c>
      <c r="AX47" s="140">
        <f>+AV47-AW47</f>
        <v>-63.6</v>
      </c>
      <c r="AY47" s="130">
        <v>15.243209876543212</v>
      </c>
      <c r="AZ47" s="128">
        <f>AR47-AY47</f>
        <v>-1.2432098765432116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>
        <v>2.4</v>
      </c>
      <c r="AA48" s="139">
        <v>0.5</v>
      </c>
      <c r="AB48" s="139">
        <v>8.8000000000000007</v>
      </c>
      <c r="AC48" s="139">
        <v>36.4</v>
      </c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178.60000000000002</v>
      </c>
      <c r="AN48" s="27">
        <v>329.1466666666667</v>
      </c>
      <c r="AO48" s="26">
        <f>+AM48*100/AN48</f>
        <v>54.261524750870947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73.992988296642196</v>
      </c>
      <c r="AQ48" s="28">
        <f>COUNT(H48:AL48)</f>
        <v>22</v>
      </c>
      <c r="AR48" s="76">
        <f>COUNTIF(H48:AL48,"&gt;0")</f>
        <v>18</v>
      </c>
      <c r="AS48" s="84"/>
      <c r="AT48" s="77">
        <f>+LOOKUP(1000,H48:AL48)</f>
        <v>36.4</v>
      </c>
      <c r="AU48" s="82"/>
      <c r="AV48" s="134">
        <f>MAX(H48:AL48)</f>
        <v>36.4</v>
      </c>
      <c r="AW48" s="116">
        <v>224</v>
      </c>
      <c r="AX48" s="140">
        <f>+AV48-AW48</f>
        <v>-187.6</v>
      </c>
      <c r="AY48" s="130">
        <v>19.733333333333334</v>
      </c>
      <c r="AZ48" s="128">
        <f>AR48-AY48</f>
        <v>-1.7333333333333343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>
        <v>10.8</v>
      </c>
      <c r="AA49" s="139">
        <v>0</v>
      </c>
      <c r="AB49" s="139">
        <v>9.6999999999999993</v>
      </c>
      <c r="AC49" s="139">
        <v>26.7</v>
      </c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418.5</v>
      </c>
      <c r="AN49" s="27">
        <v>391.51666666666659</v>
      </c>
      <c r="AO49" s="26">
        <f>+AM49*100/AN49</f>
        <v>106.89200119194587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145.76181980719892</v>
      </c>
      <c r="AQ49" s="28">
        <f>COUNT(H49:AL49)</f>
        <v>22</v>
      </c>
      <c r="AR49" s="76">
        <f>COUNTIF(H49:AL49,"&gt;0")</f>
        <v>18</v>
      </c>
      <c r="AS49" s="84"/>
      <c r="AT49" s="77">
        <f>+LOOKUP(1000,H49:AL49)</f>
        <v>26.7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-3.1999999999999993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>
        <v>54.1</v>
      </c>
      <c r="AA50" s="141">
        <v>0</v>
      </c>
      <c r="AB50" s="141">
        <v>19.7</v>
      </c>
      <c r="AC50" s="141">
        <v>33.1</v>
      </c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583.1</v>
      </c>
      <c r="AN50" s="132"/>
      <c r="AO50" s="16"/>
      <c r="AQ50" s="28">
        <f>COUNT(H50:AL50)</f>
        <v>22</v>
      </c>
      <c r="AR50" s="76">
        <f>COUNTIF(H50:AL50,"&gt;0")</f>
        <v>18</v>
      </c>
      <c r="AS50" s="84"/>
      <c r="AT50" s="77">
        <f>+LOOKUP(1000,H50:AL50)</f>
        <v>33.1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>
        <v>3.5</v>
      </c>
      <c r="AA51" s="141">
        <v>0.2</v>
      </c>
      <c r="AB51" s="141">
        <v>6.5</v>
      </c>
      <c r="AC51" s="141">
        <v>72.5</v>
      </c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219.89999999999998</v>
      </c>
      <c r="AN51" s="27">
        <v>263.89999999999998</v>
      </c>
      <c r="AO51" s="26">
        <f>+AM51*100/AN51</f>
        <v>83.327017809776422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119.03859687110918</v>
      </c>
      <c r="AQ51" s="28">
        <f>COUNT(H51:AL51)</f>
        <v>21</v>
      </c>
      <c r="AR51" s="76">
        <f>COUNTIF(H51:AL51,"&gt;0")</f>
        <v>12</v>
      </c>
      <c r="AS51" s="84"/>
      <c r="AT51" s="77">
        <f>+LOOKUP(1000,H51:AL51)</f>
        <v>72.5</v>
      </c>
      <c r="AU51" s="82"/>
      <c r="AV51" s="134">
        <f>MAX(H51:AL51)</f>
        <v>72.5</v>
      </c>
      <c r="AW51" s="116">
        <v>133</v>
      </c>
      <c r="AX51" s="140">
        <f>+AV51-AW51</f>
        <v>-60.5</v>
      </c>
      <c r="AY51" s="130">
        <v>16.100000000000001</v>
      </c>
      <c r="AZ51" s="128">
        <f>AR51-AY51</f>
        <v>-4.1000000000000014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>
        <v>0</v>
      </c>
      <c r="AA52" s="141">
        <v>0</v>
      </c>
      <c r="AB52" s="141">
        <v>50</v>
      </c>
      <c r="AC52" s="141" t="s">
        <v>224</v>
      </c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>
        <v>0</v>
      </c>
      <c r="AA53" s="141">
        <v>0</v>
      </c>
      <c r="AB53" s="141">
        <v>55</v>
      </c>
      <c r="AC53" s="141">
        <v>37</v>
      </c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249</v>
      </c>
      <c r="AN53" s="27">
        <v>428.09999999999997</v>
      </c>
      <c r="AO53" s="26">
        <f>+AM53*100/AN53</f>
        <v>58.163980378416262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79.314518697840356</v>
      </c>
      <c r="AQ53" s="28">
        <f>COUNT(H53:AL53)</f>
        <v>22</v>
      </c>
      <c r="AR53" s="76">
        <f>COUNTIF(H53:AL53,"&gt;0")</f>
        <v>12</v>
      </c>
      <c r="AS53" s="84"/>
      <c r="AT53" s="77">
        <f>+LOOKUP(1000,H53:AL53)</f>
        <v>37</v>
      </c>
      <c r="AU53" s="82"/>
      <c r="AV53" s="134">
        <f>MAX(H53:AL53)</f>
        <v>55</v>
      </c>
      <c r="AW53" s="116">
        <v>130.69999999999999</v>
      </c>
      <c r="AX53" s="140">
        <f>+AV53-AW53</f>
        <v>-75.699999999999989</v>
      </c>
      <c r="AY53" s="130">
        <v>22.438208481965916</v>
      </c>
      <c r="AZ53" s="128">
        <f>AR53-AY53</f>
        <v>-10.438208481965916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>
        <v>7</v>
      </c>
      <c r="AA54" s="141">
        <v>11</v>
      </c>
      <c r="AB54" s="141">
        <v>8</v>
      </c>
      <c r="AC54" s="141">
        <v>32</v>
      </c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200</v>
      </c>
      <c r="AN54" s="132"/>
      <c r="AO54" s="16"/>
      <c r="AQ54" s="28">
        <f>COUNT(H54:AL54)</f>
        <v>22</v>
      </c>
      <c r="AR54" s="76">
        <f>COUNTIF(H54:AL54,"&gt;0")</f>
        <v>16</v>
      </c>
      <c r="AS54" s="84"/>
      <c r="AT54" s="77">
        <f>+LOOKUP(1000,H54:AL54)</f>
        <v>32</v>
      </c>
      <c r="AU54" s="82"/>
      <c r="AV54" s="134">
        <f>MAX(H54:AL54)</f>
        <v>32</v>
      </c>
      <c r="AW54" s="116">
        <v>129.30000000000001</v>
      </c>
      <c r="AX54" s="140">
        <f>+AV54-AW54</f>
        <v>-97.300000000000011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>
        <v>0</v>
      </c>
      <c r="AA55" s="141">
        <v>7</v>
      </c>
      <c r="AB55" s="141">
        <v>10</v>
      </c>
      <c r="AC55" s="141">
        <v>25</v>
      </c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203</v>
      </c>
      <c r="AN55" s="27">
        <v>274.93571428571425</v>
      </c>
      <c r="AO55" s="26">
        <f>+AM55*100/AN55</f>
        <v>73.83544205138864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100.68469370643905</v>
      </c>
      <c r="AQ55" s="28">
        <f>COUNT(H55:AL55)</f>
        <v>22</v>
      </c>
      <c r="AR55" s="76">
        <f>COUNTIF(H55:AL55,"&gt;0")</f>
        <v>13</v>
      </c>
      <c r="AS55" s="84"/>
      <c r="AT55" s="77">
        <f>+LOOKUP(1000,H55:AL55)</f>
        <v>25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-5.6689655172413822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>
        <v>27</v>
      </c>
      <c r="AA56" s="141">
        <v>0.5</v>
      </c>
      <c r="AB56" s="141">
        <v>55.7</v>
      </c>
      <c r="AC56" s="141">
        <v>78.5</v>
      </c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372.49999999999994</v>
      </c>
      <c r="AN56" s="132">
        <v>316.32165110905964</v>
      </c>
      <c r="AO56" s="26">
        <f>+AM56*100/AN56</f>
        <v>117.75988102425889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160.58165594217121</v>
      </c>
      <c r="AQ56" s="28">
        <f>COUNT(H56:AL56)</f>
        <v>22</v>
      </c>
      <c r="AR56" s="76">
        <f>COUNTIF(H56:AL56,"&gt;0")</f>
        <v>20</v>
      </c>
      <c r="AS56" s="84"/>
      <c r="AT56" s="77">
        <f>+LOOKUP(1000,H56:AL56)</f>
        <v>78.5</v>
      </c>
      <c r="AU56" s="82"/>
      <c r="AV56" s="134">
        <f>MAX(H56:AL56)</f>
        <v>78.5</v>
      </c>
      <c r="AW56" s="116">
        <v>168.3</v>
      </c>
      <c r="AX56" s="140">
        <f>+AV56-AW56</f>
        <v>-89.800000000000011</v>
      </c>
      <c r="AY56" s="130">
        <v>21.192409790002952</v>
      </c>
      <c r="AZ56" s="128">
        <f>AR56-AY56</f>
        <v>-1.1924097900029516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>
        <v>0.5</v>
      </c>
      <c r="AA58" s="139">
        <v>0</v>
      </c>
      <c r="AB58" s="139">
        <v>0.3</v>
      </c>
      <c r="AC58" s="139">
        <v>40.1</v>
      </c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152.5</v>
      </c>
      <c r="AN58" s="27">
        <v>139.89285714285717</v>
      </c>
      <c r="AO58" s="26">
        <f>+AM58*100/AN58</f>
        <v>109.0119989788103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148.65272588019585</v>
      </c>
      <c r="AQ58" s="28">
        <f>COUNT(H58:AL58)</f>
        <v>22</v>
      </c>
      <c r="AR58" s="76">
        <f>COUNTIF(H58:AL58,"&gt;0")</f>
        <v>17</v>
      </c>
      <c r="AS58" s="84"/>
      <c r="AT58" s="77">
        <f>+LOOKUP(1000,H58:AL58)</f>
        <v>40.1</v>
      </c>
      <c r="AU58" s="82"/>
      <c r="AV58" s="134">
        <f>MAX(H58:AL58)</f>
        <v>40.1</v>
      </c>
      <c r="AW58" s="116">
        <v>90</v>
      </c>
      <c r="AX58" s="140">
        <f>+AV58-AW58</f>
        <v>-49.9</v>
      </c>
      <c r="AY58" s="130">
        <v>11.750000000000002</v>
      </c>
      <c r="AZ58" s="128">
        <f>AR58-AY58</f>
        <v>5.2499999999999982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2026-08-23T13:48:50Z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