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4C8DEA06-DF93-4C11-A169-9772073A320D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<sst xmlns="http://schemas.openxmlformats.org/spreadsheetml/2006/main" count="382" uniqueCount="225">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</sst>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AX45" sqref="AX45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93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>
        <v>0.4</v>
      </c>
      <c r="K4" s="139">
        <v>0.8</v>
      </c>
      <c r="L4" s="139">
        <v>0.4</v>
      </c>
      <c r="M4" s="139">
        <v>8.1</v>
      </c>
      <c r="N4" s="139">
        <v>9.8000000000000007</v>
      </c>
      <c r="O4" s="139">
        <v>0</v>
      </c>
      <c r="P4" s="139">
        <v>0.8</v>
      </c>
      <c r="Q4" s="139">
        <v>0.6</v>
      </c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26.200000000000003</v>
      </c>
      <c r="AN4" s="27">
        <v>227.21428571428564</v>
      </c>
      <c r="AO4" s="26">
        <f>+AM4*100/AN4</f>
        <v>11.5309651053128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34.592895315938399</v>
      </c>
      <c r="AQ4" s="28">
        <f>COUNT(H4:AL4)</f>
        <v>10</v>
      </c>
      <c r="AR4" s="76">
        <f>COUNTIF(H4:AL4,"&gt;0")</f>
        <v>8</v>
      </c>
      <c r="AS4" s="84"/>
      <c r="AT4" s="77">
        <f>+LOOKUP(1000,H4:AL4)</f>
        <v>0.6</v>
      </c>
      <c r="AU4" s="82"/>
      <c r="AV4" s="134">
        <f>MAX(H4:AL4)</f>
        <v>9.8000000000000007</v>
      </c>
      <c r="AW4" s="116">
        <v>201.3</v>
      </c>
      <c r="AX4" s="140">
        <f>+AV4-AW4</f>
        <v>-191.5</v>
      </c>
      <c r="AY4" s="130">
        <v>15.608799048751486</v>
      </c>
      <c r="AZ4" s="128">
        <f>+AR4-AY4</f>
        <v>-7.6087990487514858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>
        <v>0</v>
      </c>
      <c r="K5" s="139">
        <v>0</v>
      </c>
      <c r="L5" s="139">
        <v>5.8</v>
      </c>
      <c r="M5" s="139">
        <v>0</v>
      </c>
      <c r="N5" s="139">
        <v>0</v>
      </c>
      <c r="O5" s="139">
        <v>0</v>
      </c>
      <c r="P5" s="139">
        <v>0</v>
      </c>
      <c r="Q5" s="139">
        <v>1.8</v>
      </c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10.8</v>
      </c>
      <c r="AN5" s="27">
        <v>197.27200000000005</v>
      </c>
      <c r="AO5" s="26">
        <f t="shared" ref="AO5:AO6" si="0">+AM5*100/AN5</f>
        <v>5.474674561012205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16.424023683036616</v>
      </c>
      <c r="AQ5" s="30">
        <f>COUNT(H5:AL5)</f>
        <v>10</v>
      </c>
      <c r="AR5" s="76">
        <f>COUNTIF(H5:AL5,"&gt;0")</f>
        <v>3</v>
      </c>
      <c r="AS5" s="84"/>
      <c r="AT5" s="77">
        <f>+LOOKUP(1000,H5:AL5)</f>
        <v>1.8</v>
      </c>
      <c r="AU5" s="82"/>
      <c r="AV5" s="134">
        <f>MAX(H5:AL5)</f>
        <v>5.8</v>
      </c>
      <c r="AW5" s="116">
        <v>111.5</v>
      </c>
      <c r="AX5" s="140">
        <f t="shared" ref="AX5:AX6" si="2">+AV5-AW5</f>
        <v>-105.7</v>
      </c>
      <c r="AY5" s="130">
        <v>15.503541158713569</v>
      </c>
      <c r="AZ5" s="128">
        <f>+AR5-AY5</f>
        <v>-12.503541158713569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1.5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5.8</v>
      </c>
      <c r="AN6" s="27">
        <v>99.014814814814798</v>
      </c>
      <c r="AO6" s="26">
        <f t="shared" si="0"/>
        <v>5.8577092840577549</v>
      </c>
      <c r="AP6" s="74">
        <f t="shared" si="1"/>
        <v>17.573127852173265</v>
      </c>
      <c r="AQ6" s="28">
        <f>COUNT(H6:AL6)</f>
        <v>10</v>
      </c>
      <c r="AR6" s="76">
        <f>COUNTIF(H6:AL6,"&gt;0")</f>
        <v>2</v>
      </c>
      <c r="AS6" s="84"/>
      <c r="AT6" s="77">
        <f>+LOOKUP(1000,H6:AL6)</f>
        <v>1.5</v>
      </c>
      <c r="AU6" s="82"/>
      <c r="AV6" s="134">
        <f>MAX(H6:AL6)</f>
        <v>4.3</v>
      </c>
      <c r="AW6" s="116">
        <v>87.3</v>
      </c>
      <c r="AX6" s="140">
        <f t="shared" si="2"/>
        <v>-83</v>
      </c>
      <c r="AY6" s="130">
        <v>8.812128418549344</v>
      </c>
      <c r="AZ6" s="128">
        <f>+AR6-AY6</f>
        <v>-6.812128418549344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3.2</v>
      </c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18.5</v>
      </c>
      <c r="AN7" s="132"/>
      <c r="AQ7" s="28">
        <f>COUNT(H7:AL7)</f>
        <v>10</v>
      </c>
      <c r="AR7" s="76">
        <f>COUNTIF(H7:AL7,"&gt;0")</f>
        <v>3</v>
      </c>
      <c r="AS7" s="84"/>
      <c r="AT7" s="77">
        <f>+LOOKUP(1000,H7:AL7)</f>
        <v>3.2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>
        <v>0</v>
      </c>
      <c r="K8" s="139">
        <v>0</v>
      </c>
      <c r="L8" s="139">
        <v>0</v>
      </c>
      <c r="M8" s="139">
        <v>1.5</v>
      </c>
      <c r="N8" s="139">
        <v>0</v>
      </c>
      <c r="O8" s="139">
        <v>0</v>
      </c>
      <c r="P8" s="139">
        <v>0</v>
      </c>
      <c r="Q8" s="139">
        <v>0</v>
      </c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2.2000000000000002</v>
      </c>
      <c r="AN8" s="27">
        <v>133.05172413793102</v>
      </c>
      <c r="AO8" s="26">
        <f>+AM8*100/AN8</f>
        <v>1.6534922897499031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4.9604768692497085</v>
      </c>
      <c r="AQ8" s="28">
        <f>COUNT(H8:AL8)</f>
        <v>10</v>
      </c>
      <c r="AR8" s="76">
        <f>COUNTIF(H8:AL8,"&gt;0")</f>
        <v>3</v>
      </c>
      <c r="AS8" s="84"/>
      <c r="AT8" s="77">
        <f>+LOOKUP(1000,H8:AL8)</f>
        <v>0</v>
      </c>
      <c r="AU8" s="82"/>
      <c r="AV8" s="134">
        <f>MAX(H8:AL8)</f>
        <v>1.5</v>
      </c>
      <c r="AW8" s="116">
        <v>183.1</v>
      </c>
      <c r="AX8" s="140">
        <f>+AV8-AW8</f>
        <v>-181.6</v>
      </c>
      <c r="AY8" s="130">
        <v>10.281609195402302</v>
      </c>
      <c r="AZ8" s="128">
        <f>AR8-AY8</f>
        <v>-7.2816091954023019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0</v>
      </c>
      <c r="N9" s="141">
        <v>0</v>
      </c>
      <c r="O9" s="141">
        <v>0</v>
      </c>
      <c r="P9" s="141">
        <v>0</v>
      </c>
      <c r="Q9" s="141">
        <v>0</v>
      </c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0.5</v>
      </c>
      <c r="O10" s="141">
        <v>0</v>
      </c>
      <c r="P10" s="141">
        <v>0</v>
      </c>
      <c r="Q10" s="141">
        <v>0</v>
      </c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0.5</v>
      </c>
      <c r="AN10" s="132"/>
      <c r="AQ10" s="28">
        <f t="shared" ref="AQ10:AQ16" si="3">COUNT(H10:AL10)</f>
        <v>10</v>
      </c>
      <c r="AR10" s="76">
        <f t="shared" ref="AR10:AR16" si="4">COUNTIF(H10:AL10,"&gt;0")</f>
        <v>1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0.5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139.69629629629628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10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231.3</v>
      </c>
      <c r="AX11" s="140">
        <f>+AV11-AW11</f>
        <v>-231.3</v>
      </c>
      <c r="AY11" s="130">
        <v>7.8112244897959187</v>
      </c>
      <c r="AZ11" s="128">
        <f t="shared" ref="AZ11:AZ16" si="7">AR11-AY11</f>
        <v>-7.8112244897959187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120.34642857142856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0</v>
      </c>
      <c r="AQ12" s="28">
        <f t="shared" si="3"/>
        <v>10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105</v>
      </c>
      <c r="AX12" s="140">
        <f>+AV12-AW12</f>
        <v>-105</v>
      </c>
      <c r="AY12" s="130">
        <v>9.8195402298850603</v>
      </c>
      <c r="AZ12" s="128">
        <f t="shared" si="7"/>
        <v>-9.8195402298850603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1.3</v>
      </c>
      <c r="Q13" s="141">
        <v>21.9</v>
      </c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28.4</v>
      </c>
      <c r="AN13" s="27">
        <v>172.64800000000002</v>
      </c>
      <c r="AO13" s="26">
        <f t="shared" ref="AO13:AO14" si="8">+AM13*100/AN13</f>
        <v>16.449654788934708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49.348964366804125</v>
      </c>
      <c r="AQ13" s="28">
        <f t="shared" si="3"/>
        <v>10</v>
      </c>
      <c r="AR13" s="76">
        <f t="shared" si="4"/>
        <v>3</v>
      </c>
      <c r="AS13" s="84"/>
      <c r="AT13" s="77">
        <f t="shared" si="5"/>
        <v>21.9</v>
      </c>
      <c r="AU13" s="82"/>
      <c r="AV13" s="134">
        <f t="shared" si="6"/>
        <v>21.9</v>
      </c>
      <c r="AW13" s="116">
        <v>106.9</v>
      </c>
      <c r="AX13" s="140">
        <f t="shared" ref="AX13:AX14" si="10">+AV13-AW13</f>
        <v>-85</v>
      </c>
      <c r="AY13" s="130">
        <v>10.892857142857142</v>
      </c>
      <c r="AZ13" s="128">
        <f t="shared" si="7"/>
        <v>-7.8928571428571423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9.4</v>
      </c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12.8</v>
      </c>
      <c r="AN14" s="27">
        <v>136.85833333333332</v>
      </c>
      <c r="AO14" s="26">
        <f t="shared" si="8"/>
        <v>9.3527370151616651</v>
      </c>
      <c r="AP14" s="74">
        <f t="shared" si="9"/>
        <v>28.058211045484992</v>
      </c>
      <c r="AQ14" s="28">
        <f t="shared" si="3"/>
        <v>10</v>
      </c>
      <c r="AR14" s="76">
        <f t="shared" si="4"/>
        <v>2</v>
      </c>
      <c r="AS14" s="84"/>
      <c r="AT14" s="77">
        <f t="shared" si="5"/>
        <v>9.4</v>
      </c>
      <c r="AU14" s="82"/>
      <c r="AV14" s="134">
        <f t="shared" si="6"/>
        <v>9.4</v>
      </c>
      <c r="AW14" s="116">
        <v>86.7</v>
      </c>
      <c r="AX14" s="140">
        <f t="shared" si="10"/>
        <v>-77.3</v>
      </c>
      <c r="AY14" s="130">
        <v>10.429250891795483</v>
      </c>
      <c r="AZ14" s="128">
        <f t="shared" si="7"/>
        <v>-8.4292508917954834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6.3</v>
      </c>
      <c r="M15" s="139">
        <v>1.4</v>
      </c>
      <c r="N15" s="139">
        <v>0</v>
      </c>
      <c r="O15" s="139">
        <v>0</v>
      </c>
      <c r="P15" s="139">
        <v>37.700000000000003</v>
      </c>
      <c r="Q15" s="139">
        <v>2.6</v>
      </c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48.000000000000007</v>
      </c>
      <c r="AN15" s="27">
        <v>181.51071428571422</v>
      </c>
      <c r="AO15" s="26">
        <f>+AM15*100/AN15</f>
        <v>26.444719910276859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79.334159730830578</v>
      </c>
      <c r="AQ15" s="28">
        <f t="shared" si="3"/>
        <v>10</v>
      </c>
      <c r="AR15" s="76">
        <f t="shared" si="4"/>
        <v>4</v>
      </c>
      <c r="AS15" s="84"/>
      <c r="AT15" s="77">
        <f t="shared" si="5"/>
        <v>2.6</v>
      </c>
      <c r="AU15" s="82"/>
      <c r="AV15" s="134">
        <f t="shared" si="6"/>
        <v>37.700000000000003</v>
      </c>
      <c r="AW15" s="116">
        <v>145</v>
      </c>
      <c r="AX15" s="140">
        <f>+AV15-AW15</f>
        <v>-107.3</v>
      </c>
      <c r="AY15" s="130">
        <v>12.193793103448277</v>
      </c>
      <c r="AZ15" s="128">
        <f t="shared" si="7"/>
        <v>-8.1937931034482769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>
        <v>0.6</v>
      </c>
      <c r="K16" s="139">
        <v>0.4</v>
      </c>
      <c r="L16" s="139">
        <v>2.8</v>
      </c>
      <c r="M16" s="139">
        <v>0.6</v>
      </c>
      <c r="N16" s="139">
        <v>1.9</v>
      </c>
      <c r="O16" s="139">
        <v>89.3</v>
      </c>
      <c r="P16" s="139">
        <v>32.299999999999997</v>
      </c>
      <c r="Q16" s="139">
        <v>2.1</v>
      </c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181.1</v>
      </c>
      <c r="AN16" s="27">
        <v>347.51428571428568</v>
      </c>
      <c r="AO16" s="26">
        <f>+AM16*100/AN16</f>
        <v>52.112965551262029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156.33889665378609</v>
      </c>
      <c r="AQ16" s="28">
        <f t="shared" si="3"/>
        <v>10</v>
      </c>
      <c r="AR16" s="76">
        <f t="shared" si="4"/>
        <v>10</v>
      </c>
      <c r="AS16" s="84"/>
      <c r="AT16" s="80">
        <f t="shared" si="5"/>
        <v>2.1</v>
      </c>
      <c r="AU16" s="82"/>
      <c r="AV16" s="134">
        <f t="shared" si="6"/>
        <v>89.3</v>
      </c>
      <c r="AW16" s="116">
        <v>201.7</v>
      </c>
      <c r="AX16" s="140">
        <f>+AV16-AW16</f>
        <v>-112.39999999999999</v>
      </c>
      <c r="AY16" s="130">
        <v>17.174712643678159</v>
      </c>
      <c r="AZ16" s="128">
        <f t="shared" si="7"/>
        <v>-7.1747126436781592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>
        <v>0</v>
      </c>
      <c r="K18" s="139">
        <v>0</v>
      </c>
      <c r="L18" s="139">
        <v>0</v>
      </c>
      <c r="M18" s="139">
        <v>0</v>
      </c>
      <c r="N18" s="139">
        <v>2.8</v>
      </c>
      <c r="O18" s="139">
        <v>0</v>
      </c>
      <c r="P18" s="139">
        <v>0</v>
      </c>
      <c r="Q18" s="139">
        <v>19.600000000000001</v>
      </c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24.3</v>
      </c>
      <c r="AN18" s="27">
        <v>346.27407407407406</v>
      </c>
      <c r="AO18" s="26">
        <f t="shared" ref="AO18:AO19" si="12">+AM18*100/AN18</f>
        <v>7.0175626243395302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21.052687873018588</v>
      </c>
      <c r="AQ18" s="28">
        <f t="shared" ref="AQ18:AQ31" si="14">COUNT(H18:AL18)</f>
        <v>10</v>
      </c>
      <c r="AR18" s="76">
        <f t="shared" ref="AR18:AR31" si="15">COUNTIF(H18:AL18,"&gt;0")</f>
        <v>3</v>
      </c>
      <c r="AS18" s="84"/>
      <c r="AT18" s="77">
        <f t="shared" ref="AT18:AT31" si="16">+LOOKUP(1000,H18:AL18)</f>
        <v>19.600000000000001</v>
      </c>
      <c r="AU18" s="82"/>
      <c r="AV18" s="134">
        <f t="shared" ref="AV18:AV31" si="17">MAX(H18:AL18)</f>
        <v>19.600000000000001</v>
      </c>
      <c r="AW18" s="116">
        <v>174.6</v>
      </c>
      <c r="AX18" s="140">
        <f t="shared" ref="AX18:AX31" si="18">+AV18-AW18</f>
        <v>-155</v>
      </c>
      <c r="AY18" s="130">
        <v>16.564090368608795</v>
      </c>
      <c r="AZ18" s="128">
        <f t="shared" ref="AZ18:AZ20" si="19">AR18-AY18</f>
        <v>-13.564090368608795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>
        <v>2.5</v>
      </c>
      <c r="K19" s="139">
        <v>0</v>
      </c>
      <c r="L19" s="139">
        <v>0</v>
      </c>
      <c r="M19" s="139">
        <v>0</v>
      </c>
      <c r="N19" s="139">
        <v>39.5</v>
      </c>
      <c r="O19" s="139">
        <v>0</v>
      </c>
      <c r="P19" s="139">
        <v>0</v>
      </c>
      <c r="Q19" s="139">
        <v>22.8</v>
      </c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65.400000000000006</v>
      </c>
      <c r="AN19" s="27">
        <v>94.45714285714287</v>
      </c>
      <c r="AO19" s="26">
        <f t="shared" si="12"/>
        <v>69.237749546279488</v>
      </c>
      <c r="AP19" s="74">
        <f t="shared" si="13"/>
        <v>200</v>
      </c>
      <c r="AQ19" s="28">
        <f t="shared" si="14"/>
        <v>10</v>
      </c>
      <c r="AR19" s="76">
        <f t="shared" si="15"/>
        <v>4</v>
      </c>
      <c r="AS19" s="84"/>
      <c r="AT19" s="77">
        <f t="shared" si="16"/>
        <v>22.8</v>
      </c>
      <c r="AU19" s="82"/>
      <c r="AV19" s="134">
        <f t="shared" si="17"/>
        <v>39.5</v>
      </c>
      <c r="AW19" s="116">
        <v>85.9</v>
      </c>
      <c r="AX19" s="140">
        <f t="shared" si="18"/>
        <v>-46.400000000000006</v>
      </c>
      <c r="AY19" s="130">
        <v>12.107142857142858</v>
      </c>
      <c r="AZ19" s="128">
        <f t="shared" si="19"/>
        <v>-8.1071428571428577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>
        <v>0</v>
      </c>
      <c r="K21" s="139">
        <v>0</v>
      </c>
      <c r="L21" s="139">
        <v>0</v>
      </c>
      <c r="M21" s="139">
        <v>1.9</v>
      </c>
      <c r="N21" s="139">
        <v>0</v>
      </c>
      <c r="O21" s="139">
        <v>0</v>
      </c>
      <c r="P21" s="139">
        <v>0</v>
      </c>
      <c r="Q21" s="139">
        <v>0</v>
      </c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2.8</v>
      </c>
      <c r="AN21" s="27">
        <v>60.658333333333331</v>
      </c>
      <c r="AO21" s="26">
        <f>+AM21*100/AN21</f>
        <v>4.6160186838851489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35.469250000000002</v>
      </c>
      <c r="AQ21" s="28">
        <f t="shared" si="14"/>
        <v>10</v>
      </c>
      <c r="AR21" s="76">
        <f t="shared" si="15"/>
        <v>2</v>
      </c>
      <c r="AS21" s="84"/>
      <c r="AT21" s="77">
        <f t="shared" si="16"/>
        <v>0</v>
      </c>
      <c r="AU21" s="82"/>
      <c r="AV21" s="134">
        <f t="shared" si="17"/>
        <v>1.9</v>
      </c>
      <c r="AW21" s="116">
        <v>77</v>
      </c>
      <c r="AX21" s="140">
        <f t="shared" si="18"/>
        <v>-75.099999999999994</v>
      </c>
      <c r="AY21" s="130">
        <v>6.958333333333333</v>
      </c>
      <c r="AZ21" s="128">
        <f>AR21-AY21</f>
        <v>-4.958333333333333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3.7</v>
      </c>
      <c r="Q23" s="141">
        <v>13.5</v>
      </c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32.6</v>
      </c>
      <c r="AN23" s="132"/>
      <c r="AQ23" s="28">
        <f t="shared" si="14"/>
        <v>10</v>
      </c>
      <c r="AR23" s="76">
        <f t="shared" si="15"/>
        <v>3</v>
      </c>
      <c r="AS23" s="84"/>
      <c r="AT23" s="77">
        <f t="shared" si="16"/>
        <v>13.5</v>
      </c>
      <c r="AU23" s="82"/>
      <c r="AV23" s="134">
        <f t="shared" si="17"/>
        <v>15.4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>
        <v>0</v>
      </c>
      <c r="K24" s="139">
        <v>0</v>
      </c>
      <c r="L24" s="139">
        <v>0</v>
      </c>
      <c r="M24" s="139">
        <v>0</v>
      </c>
      <c r="N24" s="139">
        <v>0</v>
      </c>
      <c r="O24" s="139">
        <v>0</v>
      </c>
      <c r="P24" s="139">
        <v>7.3</v>
      </c>
      <c r="Q24" s="139">
        <v>15.9</v>
      </c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50.5</v>
      </c>
      <c r="AN24" s="27">
        <v>208.74137931034483</v>
      </c>
      <c r="AO24" s="26">
        <f t="shared" ref="AO24:AO29" si="20">+AM24*100/AN24</f>
        <v>24.192615842074833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72.577847526224488</v>
      </c>
      <c r="AQ24" s="28">
        <f t="shared" si="14"/>
        <v>10</v>
      </c>
      <c r="AR24" s="76">
        <f t="shared" si="15"/>
        <v>3</v>
      </c>
      <c r="AS24" s="84"/>
      <c r="AT24" s="77">
        <f t="shared" si="16"/>
        <v>15.9</v>
      </c>
      <c r="AU24" s="82"/>
      <c r="AV24" s="134">
        <f t="shared" si="17"/>
        <v>27.3</v>
      </c>
      <c r="AW24" s="116">
        <v>70.3</v>
      </c>
      <c r="AX24" s="140">
        <f t="shared" si="18"/>
        <v>-43</v>
      </c>
      <c r="AY24" s="130">
        <v>18.888888888888889</v>
      </c>
      <c r="AZ24" s="128">
        <f t="shared" ref="AZ24:AZ29" si="22">AR24-AY24</f>
        <v>-15.888888888888889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5.8</v>
      </c>
      <c r="AN25" s="27">
        <v>130.63793103448273</v>
      </c>
      <c r="AO25" s="26">
        <f t="shared" si="20"/>
        <v>4.439751880691567</v>
      </c>
      <c r="AP25" s="74">
        <f t="shared" si="21"/>
        <v>13.319255642074701</v>
      </c>
      <c r="AQ25" s="28">
        <f t="shared" si="14"/>
        <v>10</v>
      </c>
      <c r="AR25" s="76">
        <f t="shared" si="15"/>
        <v>1</v>
      </c>
      <c r="AS25" s="84"/>
      <c r="AT25" s="77">
        <f t="shared" si="16"/>
        <v>0</v>
      </c>
      <c r="AU25" s="82"/>
      <c r="AV25" s="134">
        <f t="shared" si="17"/>
        <v>5.8</v>
      </c>
      <c r="AW25" s="116">
        <v>63</v>
      </c>
      <c r="AX25" s="140">
        <f t="shared" si="18"/>
        <v>-57.2</v>
      </c>
      <c r="AY25" s="130">
        <v>15.896551724137931</v>
      </c>
      <c r="AZ25" s="128">
        <f t="shared" si="22"/>
        <v>-14.896551724137931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>
        <v>0</v>
      </c>
      <c r="K27" s="139">
        <v>0</v>
      </c>
      <c r="L27" s="139">
        <v>0</v>
      </c>
      <c r="M27" s="139">
        <v>1.8</v>
      </c>
      <c r="N27" s="139">
        <v>0</v>
      </c>
      <c r="O27" s="139">
        <v>0</v>
      </c>
      <c r="P27" s="139">
        <v>0</v>
      </c>
      <c r="Q27" s="139">
        <v>0.1</v>
      </c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3.8000000000000003</v>
      </c>
      <c r="AN27" s="27">
        <v>173.94137931034484</v>
      </c>
      <c r="AO27" s="26">
        <f t="shared" si="20"/>
        <v>2.1846440536843565</v>
      </c>
      <c r="AP27" s="74">
        <f t="shared" si="21"/>
        <v>6.5539321610530701</v>
      </c>
      <c r="AQ27" s="28">
        <f t="shared" si="14"/>
        <v>10</v>
      </c>
      <c r="AR27" s="76">
        <f t="shared" si="15"/>
        <v>4</v>
      </c>
      <c r="AS27" s="84"/>
      <c r="AT27" s="77">
        <f t="shared" si="16"/>
        <v>0.1</v>
      </c>
      <c r="AU27" s="82"/>
      <c r="AV27" s="134">
        <f t="shared" si="17"/>
        <v>1.8</v>
      </c>
      <c r="AW27" s="116">
        <v>92.4</v>
      </c>
      <c r="AX27" s="140">
        <f t="shared" si="18"/>
        <v>-90.600000000000009</v>
      </c>
      <c r="AY27" s="130">
        <v>14.796296296296296</v>
      </c>
      <c r="AZ27" s="128">
        <f t="shared" si="22"/>
        <v>-10.796296296296296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</v>
      </c>
      <c r="Q28" s="139">
        <v>11.3</v>
      </c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12.9</v>
      </c>
      <c r="AN28" s="27">
        <v>182.02758620689653</v>
      </c>
      <c r="AO28" s="26">
        <f t="shared" si="20"/>
        <v>7.0868379177085714</v>
      </c>
      <c r="AP28" s="74">
        <f t="shared" si="21"/>
        <v>21.260513753125711</v>
      </c>
      <c r="AQ28" s="28">
        <f t="shared" si="14"/>
        <v>10</v>
      </c>
      <c r="AR28" s="76">
        <f t="shared" si="15"/>
        <v>3</v>
      </c>
      <c r="AS28" s="84"/>
      <c r="AT28" s="77">
        <f t="shared" si="16"/>
        <v>11.3</v>
      </c>
      <c r="AU28" s="82"/>
      <c r="AV28" s="134">
        <f t="shared" si="17"/>
        <v>11.3</v>
      </c>
      <c r="AW28" s="116">
        <v>86</v>
      </c>
      <c r="AX28" s="140">
        <f t="shared" si="18"/>
        <v>-74.7</v>
      </c>
      <c r="AY28" s="130">
        <v>12.33768115942029</v>
      </c>
      <c r="AZ28" s="128">
        <f t="shared" si="22"/>
        <v>-9.3376811594202902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24.2</v>
      </c>
      <c r="AN29" s="27">
        <v>124.67241379310342</v>
      </c>
      <c r="AO29" s="26">
        <f t="shared" si="20"/>
        <v>19.41086986585535</v>
      </c>
      <c r="AP29" s="74">
        <f t="shared" si="21"/>
        <v>58.232609597566046</v>
      </c>
      <c r="AQ29" s="28">
        <f t="shared" si="14"/>
        <v>10</v>
      </c>
      <c r="AR29" s="76">
        <f t="shared" si="15"/>
        <v>2</v>
      </c>
      <c r="AS29" s="84"/>
      <c r="AT29" s="77">
        <f t="shared" si="16"/>
        <v>0</v>
      </c>
      <c r="AU29" s="82"/>
      <c r="AV29" s="134">
        <f t="shared" si="17"/>
        <v>22.8</v>
      </c>
      <c r="AW29" s="116">
        <v>132</v>
      </c>
      <c r="AX29" s="140">
        <f t="shared" si="18"/>
        <v>-109.2</v>
      </c>
      <c r="AY29" s="130">
        <v>10.310344827586208</v>
      </c>
      <c r="AZ29" s="128">
        <f t="shared" si="22"/>
        <v>-8.3103448275862082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5.7</v>
      </c>
      <c r="AN30" s="132"/>
      <c r="AQ30" s="28">
        <f t="shared" si="14"/>
        <v>10</v>
      </c>
      <c r="AR30" s="76">
        <f t="shared" si="15"/>
        <v>2</v>
      </c>
      <c r="AS30" s="84"/>
      <c r="AT30" s="77">
        <f t="shared" si="16"/>
        <v>0</v>
      </c>
      <c r="AU30" s="82"/>
      <c r="AV30" s="134">
        <f t="shared" si="17"/>
        <v>5</v>
      </c>
      <c r="AW30" s="116">
        <v>136</v>
      </c>
      <c r="AX30" s="140">
        <f t="shared" si="18"/>
        <v>-131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>
        <v>0</v>
      </c>
      <c r="K31" s="139">
        <v>0</v>
      </c>
      <c r="L31" s="139">
        <v>0</v>
      </c>
      <c r="M31" s="139">
        <v>0</v>
      </c>
      <c r="N31" s="139">
        <v>0</v>
      </c>
      <c r="O31" s="139">
        <v>0</v>
      </c>
      <c r="P31" s="139">
        <v>0</v>
      </c>
      <c r="Q31" s="139">
        <v>2.4</v>
      </c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3.9</v>
      </c>
      <c r="AN31" s="27">
        <v>56.725000000000001</v>
      </c>
      <c r="AO31" s="26">
        <f t="shared" ref="AO31" si="23">+AM31*100/AN31</f>
        <v>6.8752754517408547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40.935250000000003</v>
      </c>
      <c r="AQ31" s="28">
        <f t="shared" si="14"/>
        <v>10</v>
      </c>
      <c r="AR31" s="76">
        <f t="shared" si="15"/>
        <v>2</v>
      </c>
      <c r="AS31" s="84"/>
      <c r="AT31" s="77">
        <f t="shared" si="16"/>
        <v>2.4</v>
      </c>
      <c r="AU31" s="82"/>
      <c r="AV31" s="134">
        <f t="shared" si="17"/>
        <v>2.4</v>
      </c>
      <c r="AW31" s="116">
        <v>38</v>
      </c>
      <c r="AX31" s="140">
        <f t="shared" si="18"/>
        <v>-35.6</v>
      </c>
      <c r="AY31" s="130">
        <v>8.975172413793107</v>
      </c>
      <c r="AZ31" s="128">
        <f>AR31-AY31</f>
        <v>-6.975172413793107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>
        <v>0</v>
      </c>
      <c r="K33" s="144">
        <v>0</v>
      </c>
      <c r="L33" s="144">
        <v>0</v>
      </c>
      <c r="M33" s="144">
        <v>0</v>
      </c>
      <c r="N33" s="144">
        <v>0</v>
      </c>
      <c r="O33" s="144">
        <v>0</v>
      </c>
      <c r="P33" s="144">
        <v>0</v>
      </c>
      <c r="Q33" s="144">
        <v>2.1</v>
      </c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3.8</v>
      </c>
      <c r="AN33" s="27"/>
      <c r="AQ33" s="28">
        <f t="shared" ref="AQ33:AQ42" si="25">COUNT(H33:AL33)</f>
        <v>10</v>
      </c>
      <c r="AR33" s="76">
        <f t="shared" ref="AR33:AR42" si="26">COUNTIF(H33:AL33,"&gt;0")</f>
        <v>2</v>
      </c>
      <c r="AS33" s="84"/>
      <c r="AT33" s="77">
        <f>+LOOKUP(1000,H33:AL33)</f>
        <v>2.1</v>
      </c>
      <c r="AU33" s="82"/>
      <c r="AV33" s="134">
        <f t="shared" ref="AV33:AV42" si="27">MAX(H33:AL33)</f>
        <v>2.1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>
        <v>0</v>
      </c>
      <c r="K34" s="141">
        <v>0</v>
      </c>
      <c r="L34" s="141">
        <v>0</v>
      </c>
      <c r="M34" s="141">
        <v>0</v>
      </c>
      <c r="N34" s="141">
        <v>0</v>
      </c>
      <c r="O34" s="141">
        <v>0</v>
      </c>
      <c r="P34" s="141">
        <v>0.5</v>
      </c>
      <c r="Q34" s="141">
        <v>1</v>
      </c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9.9</v>
      </c>
      <c r="AN34" s="132">
        <v>43.093103448275855</v>
      </c>
      <c r="AO34" s="26">
        <f>+AM34*100/AN34</f>
        <v>22.973513643274391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68.920540929823176</v>
      </c>
      <c r="AQ34" s="28">
        <f t="shared" si="25"/>
        <v>10</v>
      </c>
      <c r="AR34" s="76">
        <f t="shared" si="26"/>
        <v>3</v>
      </c>
      <c r="AS34" s="84"/>
      <c r="AT34" s="77">
        <f>+LOOKUP(1000,H34:AL34)</f>
        <v>1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-4.3533333333333335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</v>
      </c>
      <c r="Q35" s="139">
        <v>0</v>
      </c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0.2</v>
      </c>
      <c r="AN35" s="27">
        <v>64.560714285714283</v>
      </c>
      <c r="AO35" s="26">
        <f>+AM35*100/AN35</f>
        <v>0.30978591580461362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28.537607142857155</v>
      </c>
      <c r="AQ35" s="28">
        <f t="shared" si="25"/>
        <v>10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62.5</v>
      </c>
      <c r="AX35" s="140">
        <f t="shared" si="28"/>
        <v>-62.3</v>
      </c>
      <c r="AY35" s="130">
        <v>6.7777777777777795</v>
      </c>
      <c r="AZ35" s="128">
        <f t="shared" si="29"/>
        <v>-5.7777777777777795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1.3</v>
      </c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1.3</v>
      </c>
      <c r="AN36" s="132">
        <v>80.508333333333326</v>
      </c>
      <c r="AO36" s="26">
        <f>+AM36*100/AN36</f>
        <v>1.6147396749818861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11.935749999999999</v>
      </c>
      <c r="AQ36" s="28">
        <f t="shared" si="25"/>
        <v>10</v>
      </c>
      <c r="AR36" s="76">
        <f t="shared" si="26"/>
        <v>1</v>
      </c>
      <c r="AS36" s="84"/>
      <c r="AT36" s="77">
        <f>+LOOKUP(1000,H36:AL36)</f>
        <v>1.3</v>
      </c>
      <c r="AU36" s="82"/>
      <c r="AV36" s="134">
        <f t="shared" si="27"/>
        <v>1.3</v>
      </c>
      <c r="AW36" s="116">
        <v>72.5</v>
      </c>
      <c r="AX36" s="140">
        <f t="shared" si="28"/>
        <v>-71.2</v>
      </c>
      <c r="AY36" s="130">
        <v>8.0833333333333321</v>
      </c>
      <c r="AZ36" s="128">
        <f t="shared" si="29"/>
        <v>-7.0833333333333321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0.5</v>
      </c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1.1000000000000001</v>
      </c>
      <c r="AN38" s="27">
        <v>51.46</v>
      </c>
      <c r="AO38" s="26">
        <f>+AM38*100/AN38</f>
        <v>2.1375825884181889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43.979399999999991</v>
      </c>
      <c r="AQ38" s="28">
        <f t="shared" si="25"/>
        <v>10</v>
      </c>
      <c r="AR38" s="76">
        <f t="shared" si="26"/>
        <v>3</v>
      </c>
      <c r="AS38" s="84"/>
      <c r="AT38" s="77">
        <f>+LOOKUP(1000,H38:AL38)</f>
        <v>0.5</v>
      </c>
      <c r="AU38" s="82"/>
      <c r="AV38" s="134">
        <f t="shared" si="27"/>
        <v>0.5</v>
      </c>
      <c r="AW38" s="116">
        <v>78.5</v>
      </c>
      <c r="AX38" s="140">
        <f t="shared" si="28"/>
        <v>-78</v>
      </c>
      <c r="AY38" s="130">
        <v>4.4333333333333353</v>
      </c>
      <c r="AZ38" s="128">
        <f t="shared" si="29"/>
        <v>-1.4333333333333353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0.1</v>
      </c>
      <c r="AN39" s="27">
        <v>54.234482758620686</v>
      </c>
      <c r="AO39" s="26">
        <f>+AM39*100/AN39</f>
        <v>0.18438453713123093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39.899724137931038</v>
      </c>
      <c r="AQ39" s="28">
        <f t="shared" si="25"/>
        <v>10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0.1</v>
      </c>
      <c r="AW39" s="116">
        <v>64.599999999999994</v>
      </c>
      <c r="AX39" s="140">
        <f t="shared" si="28"/>
        <v>-64.5</v>
      </c>
      <c r="AY39" s="130">
        <v>6.1034482758620685</v>
      </c>
      <c r="AZ39" s="128">
        <f t="shared" si="29"/>
        <v>-5.1034482758620685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>
        <v>0</v>
      </c>
      <c r="K40" s="141">
        <v>0.7</v>
      </c>
      <c r="L40" s="141">
        <v>0.2</v>
      </c>
      <c r="M40" s="141">
        <v>0</v>
      </c>
      <c r="N40" s="141">
        <v>0</v>
      </c>
      <c r="O40" s="141">
        <v>0.2</v>
      </c>
      <c r="P40" s="141">
        <v>0.2</v>
      </c>
      <c r="Q40" s="141">
        <v>1.4</v>
      </c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2.8</v>
      </c>
      <c r="AN40" s="132"/>
      <c r="AQ40" s="28">
        <f t="shared" si="25"/>
        <v>10</v>
      </c>
      <c r="AR40" s="76">
        <f t="shared" si="26"/>
        <v>6</v>
      </c>
      <c r="AS40" s="84"/>
      <c r="AT40" s="77">
        <f>+LOOKUP(1000,H40:AL40)</f>
        <v>1.4</v>
      </c>
      <c r="AU40" s="82"/>
      <c r="AV40" s="134">
        <f t="shared" si="27"/>
        <v>1.4</v>
      </c>
      <c r="AW40" s="116">
        <v>26.4</v>
      </c>
      <c r="AX40" s="140">
        <f t="shared" si="28"/>
        <v>-25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>
        <v>1.4</v>
      </c>
      <c r="K41" s="141">
        <v>0.6</v>
      </c>
      <c r="L41" s="141">
        <v>0.7</v>
      </c>
      <c r="M41" s="141">
        <v>0.2</v>
      </c>
      <c r="N41" s="141">
        <v>0</v>
      </c>
      <c r="O41" s="141">
        <v>1.3</v>
      </c>
      <c r="P41" s="141">
        <v>1.7</v>
      </c>
      <c r="Q41" s="141">
        <v>3.1</v>
      </c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11.799999999999999</v>
      </c>
      <c r="AN41" s="27">
        <v>42.992307692307698</v>
      </c>
      <c r="AO41" s="26">
        <f>+AM41*100/AN41</f>
        <v>27.44677044193952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82.340311325818547</v>
      </c>
      <c r="AQ41" s="28">
        <f t="shared" si="25"/>
        <v>10</v>
      </c>
      <c r="AR41" s="76">
        <f t="shared" si="26"/>
        <v>8</v>
      </c>
      <c r="AS41" s="84"/>
      <c r="AT41" s="77">
        <f>+LOOKUP(1000,H41:AL41)</f>
        <v>3.1</v>
      </c>
      <c r="AU41" s="82"/>
      <c r="AV41" s="134">
        <f t="shared" si="27"/>
        <v>3.1</v>
      </c>
      <c r="AW41" s="116">
        <v>41.7</v>
      </c>
      <c r="AX41" s="16">
        <f t="shared" si="28"/>
        <v>-38.6</v>
      </c>
      <c r="AY41" s="130">
        <v>8.6299277416994418</v>
      </c>
      <c r="AZ41" s="128">
        <f>AR41-AY41</f>
        <v>-0.62992774169944177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>
        <v>0.2</v>
      </c>
      <c r="K42" s="139">
        <v>1</v>
      </c>
      <c r="L42" s="139">
        <v>0</v>
      </c>
      <c r="M42" s="139">
        <v>0.1</v>
      </c>
      <c r="N42" s="139">
        <v>0.5</v>
      </c>
      <c r="O42" s="139">
        <v>0</v>
      </c>
      <c r="P42" s="139">
        <v>0.7</v>
      </c>
      <c r="Q42" s="139">
        <v>2</v>
      </c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5.3999999999999995</v>
      </c>
      <c r="AN42" s="27">
        <v>41.648275862068964</v>
      </c>
      <c r="AO42" s="26">
        <f>+AM42*100/AN42</f>
        <v>12.965722801788376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59.170413793103457</v>
      </c>
      <c r="AQ42" s="28">
        <f t="shared" si="25"/>
        <v>10</v>
      </c>
      <c r="AR42" s="76">
        <f t="shared" si="26"/>
        <v>8</v>
      </c>
      <c r="AS42" s="84"/>
      <c r="AT42" s="77">
        <f>+LOOKUP(1000,H42:AL42)</f>
        <v>2</v>
      </c>
      <c r="AU42" s="82"/>
      <c r="AV42" s="134">
        <f t="shared" si="27"/>
        <v>2</v>
      </c>
      <c r="AW42" s="116">
        <v>44.8</v>
      </c>
      <c r="AX42" s="140">
        <f t="shared" si="28"/>
        <v>-42.8</v>
      </c>
      <c r="AY42" s="130">
        <v>7.616666666666668</v>
      </c>
      <c r="AZ42" s="128">
        <f>AR42-AY42</f>
        <v>0.38333333333333197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>
        <v>70.5</v>
      </c>
      <c r="K44" s="139">
        <v>1.5</v>
      </c>
      <c r="L44" s="139">
        <v>28.4</v>
      </c>
      <c r="M44" s="139">
        <v>31.7</v>
      </c>
      <c r="N44" s="139">
        <v>2.2000000000000002</v>
      </c>
      <c r="O44" s="139">
        <v>33.200000000000003</v>
      </c>
      <c r="P44" s="139">
        <v>11.9</v>
      </c>
      <c r="Q44" s="139">
        <v>63</v>
      </c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318.5</v>
      </c>
      <c r="AN44" s="27">
        <v>698.43000000000006</v>
      </c>
      <c r="AO44" s="26">
        <f>+AM44*100/AN44</f>
        <v>45.602279398078544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136.80683819423561</v>
      </c>
      <c r="AQ44" s="28">
        <f>COUNT(H44:AL44)</f>
        <v>10</v>
      </c>
      <c r="AR44" s="76">
        <f>COUNTIF(H44:AL44,"&gt;0")</f>
        <v>10</v>
      </c>
      <c r="AS44" s="84"/>
      <c r="AT44" s="77">
        <f>+LOOKUP(1000,H44:AL44)</f>
        <v>63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-15.233333333333338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>
        <v>2</v>
      </c>
      <c r="K45" s="141">
        <v>9</v>
      </c>
      <c r="L45" s="141">
        <v>93</v>
      </c>
      <c r="M45" s="141">
        <v>9.3000000000000007</v>
      </c>
      <c r="N45" s="141">
        <v>8</v>
      </c>
      <c r="O45" s="141">
        <v>0.5</v>
      </c>
      <c r="P45" s="141">
        <v>0</v>
      </c>
      <c r="Q45" s="141">
        <v>68</v>
      </c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197.5</v>
      </c>
      <c r="AN45" s="27">
        <v>772.73928571428587</v>
      </c>
      <c r="AO45" s="26">
        <f>+AM45*100/AN45</f>
        <v>25.558426192533975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76.675278577601929</v>
      </c>
      <c r="AQ45" s="28">
        <f>COUNT(H45:AL45)</f>
        <v>10</v>
      </c>
      <c r="AR45" s="76">
        <f>COUNTIF(H45:AL45,"&gt;0")</f>
        <v>9</v>
      </c>
      <c r="AS45" s="84"/>
      <c r="AT45" s="77">
        <f>+LOOKUP(1000,H45:AL45)</f>
        <v>68</v>
      </c>
      <c r="AU45" s="82"/>
      <c r="AV45" s="134">
        <f>MAX(H45:AL45)</f>
        <v>93</v>
      </c>
      <c r="AW45" s="116">
        <v>230</v>
      </c>
      <c r="AX45" s="140">
        <f>+AV45-AW45</f>
        <v>-137</v>
      </c>
      <c r="AY45" s="130">
        <v>26.236623067776453</v>
      </c>
      <c r="AZ45" s="128">
        <f>AR45-AY45</f>
        <v>-17.236623067776453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>
        <v>0</v>
      </c>
      <c r="K47" s="139">
        <v>12.2</v>
      </c>
      <c r="L47" s="139">
        <v>0</v>
      </c>
      <c r="M47" s="139">
        <v>17.100000000000001</v>
      </c>
      <c r="N47" s="139">
        <v>17.399999999999999</v>
      </c>
      <c r="O47" s="139">
        <v>2.2999999999999998</v>
      </c>
      <c r="P47" s="139">
        <v>0</v>
      </c>
      <c r="Q47" s="139">
        <v>30.6</v>
      </c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110.1</v>
      </c>
      <c r="AN47" s="27">
        <v>184.20384615384617</v>
      </c>
      <c r="AO47" s="26">
        <f>+AM47*100/AN47</f>
        <v>59.770738938884591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179.31221681665377</v>
      </c>
      <c r="AQ47" s="28">
        <f>COUNT(H47:AL47)</f>
        <v>10</v>
      </c>
      <c r="AR47" s="76">
        <f>COUNTIF(H47:AL47,"&gt;0")</f>
        <v>6</v>
      </c>
      <c r="AS47" s="84"/>
      <c r="AT47" s="77">
        <f>+LOOKUP(1000,H47:AL47)</f>
        <v>30.6</v>
      </c>
      <c r="AU47" s="82"/>
      <c r="AV47" s="134">
        <f>MAX(H47:AL47)</f>
        <v>30.6</v>
      </c>
      <c r="AW47" s="116">
        <v>187.1</v>
      </c>
      <c r="AX47" s="140">
        <f>+AV47-AW47</f>
        <v>-156.5</v>
      </c>
      <c r="AY47" s="130">
        <v>13.311621966794382</v>
      </c>
      <c r="AZ47" s="128">
        <f>AR47-AY47</f>
        <v>-7.311621966794382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>
        <v>0</v>
      </c>
      <c r="K48" s="139">
        <v>10.4</v>
      </c>
      <c r="L48" s="139">
        <v>5.9</v>
      </c>
      <c r="M48" s="139">
        <v>10.9</v>
      </c>
      <c r="N48" s="139">
        <v>9</v>
      </c>
      <c r="O48" s="139">
        <v>1.5</v>
      </c>
      <c r="P48" s="139">
        <v>14.2</v>
      </c>
      <c r="Q48" s="139">
        <v>44.2</v>
      </c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101.60000000000001</v>
      </c>
      <c r="AN48" s="27">
        <v>210.7233333333333</v>
      </c>
      <c r="AO48" s="26">
        <f>+AM48*100/AN48</f>
        <v>48.214878909154187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144.6446367274626</v>
      </c>
      <c r="AQ48" s="28">
        <f>COUNT(H48:AL48)</f>
        <v>10</v>
      </c>
      <c r="AR48" s="76">
        <f>COUNTIF(H48:AL48,"&gt;0")</f>
        <v>8</v>
      </c>
      <c r="AS48" s="84"/>
      <c r="AT48" s="77">
        <f>+LOOKUP(1000,H48:AL48)</f>
        <v>44.2</v>
      </c>
      <c r="AU48" s="82"/>
      <c r="AV48" s="134">
        <f>MAX(H48:AL48)</f>
        <v>44.2</v>
      </c>
      <c r="AW48" s="116">
        <v>198.8</v>
      </c>
      <c r="AX48" s="140">
        <f>+AV48-AW48</f>
        <v>-154.60000000000002</v>
      </c>
      <c r="AY48" s="130">
        <v>14.333333333333336</v>
      </c>
      <c r="AZ48" s="128">
        <f>AR48-AY48</f>
        <v>-6.3333333333333357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>
        <v>0.4</v>
      </c>
      <c r="K49" s="139">
        <v>32.4</v>
      </c>
      <c r="L49" s="139">
        <v>0</v>
      </c>
      <c r="M49" s="139">
        <v>0</v>
      </c>
      <c r="N49" s="139">
        <v>4.0999999999999996</v>
      </c>
      <c r="O49" s="139">
        <v>18.2</v>
      </c>
      <c r="P49" s="139">
        <v>1</v>
      </c>
      <c r="Q49" s="139">
        <v>0</v>
      </c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93.499999999999986</v>
      </c>
      <c r="AN49" s="27">
        <v>404.09999999999997</v>
      </c>
      <c r="AO49" s="26">
        <f>+AM49*100/AN49</f>
        <v>23.137837169017569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69.413511507052704</v>
      </c>
      <c r="AQ49" s="28">
        <f>COUNT(H49:AL49)</f>
        <v>10</v>
      </c>
      <c r="AR49" s="76">
        <f>COUNTIF(H49:AL49,"&gt;0")</f>
        <v>7</v>
      </c>
      <c r="AS49" s="84"/>
      <c r="AT49" s="77">
        <f>+LOOKUP(1000,H49:AL49)</f>
        <v>0</v>
      </c>
      <c r="AU49" s="82"/>
      <c r="AV49" s="134">
        <f>MAX(H49:AL49)</f>
        <v>34.299999999999997</v>
      </c>
      <c r="AW49" s="116">
        <v>144.30000000000001</v>
      </c>
      <c r="AX49" s="140">
        <f>+AV49-AW49</f>
        <v>-110.00000000000001</v>
      </c>
      <c r="AY49" s="130">
        <v>18.016091954022983</v>
      </c>
      <c r="AZ49" s="128">
        <f>AR49-AY49</f>
        <v>-11.016091954022983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>
        <v>2.7</v>
      </c>
      <c r="K50" s="141">
        <v>36.6</v>
      </c>
      <c r="L50" s="141">
        <v>0</v>
      </c>
      <c r="M50" s="141">
        <v>0</v>
      </c>
      <c r="N50" s="141">
        <v>2.4</v>
      </c>
      <c r="O50" s="141">
        <v>7.9</v>
      </c>
      <c r="P50" s="141">
        <v>0</v>
      </c>
      <c r="Q50" s="141">
        <v>0</v>
      </c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120.20000000000002</v>
      </c>
      <c r="AN50" s="132"/>
      <c r="AO50" s="16"/>
      <c r="AQ50" s="28">
        <f>COUNT(H50:AL50)</f>
        <v>10</v>
      </c>
      <c r="AR50" s="76">
        <f>COUNTIF(H50:AL50,"&gt;0")</f>
        <v>6</v>
      </c>
      <c r="AS50" s="84"/>
      <c r="AT50" s="77">
        <f>+LOOKUP(1000,H50:AL50)</f>
        <v>0</v>
      </c>
      <c r="AU50" s="82"/>
      <c r="AV50" s="134">
        <f>MAX(H50:AL50)</f>
        <v>63.3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>
        <v>28</v>
      </c>
      <c r="K51" s="141">
        <v>16.8</v>
      </c>
      <c r="L51" s="141">
        <v>16.2</v>
      </c>
      <c r="M51" s="141">
        <v>0.5</v>
      </c>
      <c r="N51" s="141">
        <v>2.5</v>
      </c>
      <c r="O51" s="141">
        <v>0</v>
      </c>
      <c r="P51" s="141">
        <v>3.1</v>
      </c>
      <c r="Q51" s="141">
        <v>14</v>
      </c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124.89999999999999</v>
      </c>
      <c r="AN51" s="27">
        <v>262.89999999999998</v>
      </c>
      <c r="AO51" s="26">
        <f>+AM51*100/AN51</f>
        <v>47.50855838721948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142.5256751616584</v>
      </c>
      <c r="AQ51" s="28">
        <f>COUNT(H51:AL51)</f>
        <v>10</v>
      </c>
      <c r="AR51" s="76">
        <f>COUNTIF(H51:AL51,"&gt;0")</f>
        <v>8</v>
      </c>
      <c r="AS51" s="84"/>
      <c r="AT51" s="77">
        <f>+LOOKUP(1000,H51:AL51)</f>
        <v>14</v>
      </c>
      <c r="AU51" s="82"/>
      <c r="AV51" s="134">
        <f>MAX(H51:AL51)</f>
        <v>43.8</v>
      </c>
      <c r="AW51" s="116">
        <v>170.2</v>
      </c>
      <c r="AX51" s="140">
        <f>+AV51-AW51</f>
        <v>-126.39999999999999</v>
      </c>
      <c r="AY51" s="130">
        <v>13.3</v>
      </c>
      <c r="AZ51" s="128">
        <f>AR51-AY51</f>
        <v>-5.3000000000000007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>
        <v>13</v>
      </c>
      <c r="K52" s="141">
        <v>1</v>
      </c>
      <c r="L52" s="141">
        <v>0</v>
      </c>
      <c r="M52" s="141">
        <v>0</v>
      </c>
      <c r="N52" s="141">
        <v>0</v>
      </c>
      <c r="O52" s="141">
        <v>2</v>
      </c>
      <c r="P52" s="141">
        <v>44</v>
      </c>
      <c r="Q52" s="141">
        <v>0</v>
      </c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>
        <v>16</v>
      </c>
      <c r="K53" s="141">
        <v>0</v>
      </c>
      <c r="L53" s="141">
        <v>4</v>
      </c>
      <c r="M53" s="141">
        <v>0</v>
      </c>
      <c r="N53" s="141">
        <v>0</v>
      </c>
      <c r="O53" s="141">
        <v>19</v>
      </c>
      <c r="P53" s="141">
        <v>28</v>
      </c>
      <c r="Q53" s="141">
        <v>0</v>
      </c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91</v>
      </c>
      <c r="AN53" s="27">
        <v>293.37499999999994</v>
      </c>
      <c r="AO53" s="26">
        <f>+AM53*100/AN53</f>
        <v>31.018321261184497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93.05496378355349</v>
      </c>
      <c r="AQ53" s="28">
        <f>COUNT(H53:AL53)</f>
        <v>10</v>
      </c>
      <c r="AR53" s="76">
        <f>COUNTIF(H53:AL53,"&gt;0")</f>
        <v>5</v>
      </c>
      <c r="AS53" s="84"/>
      <c r="AT53" s="77">
        <f>+LOOKUP(1000,H53:AL53)</f>
        <v>0</v>
      </c>
      <c r="AU53" s="82"/>
      <c r="AV53" s="134">
        <f>MAX(H53:AL53)</f>
        <v>28</v>
      </c>
      <c r="AW53" s="116">
        <v>116</v>
      </c>
      <c r="AX53" s="140">
        <f>+AV53-AW53</f>
        <v>-88</v>
      </c>
      <c r="AY53" s="130">
        <v>18.095124851367419</v>
      </c>
      <c r="AZ53" s="128">
        <f>AR53-AY53</f>
        <v>-13.095124851367419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>
        <v>6</v>
      </c>
      <c r="K54" s="141">
        <v>1.4</v>
      </c>
      <c r="L54" s="141">
        <v>3</v>
      </c>
      <c r="M54" s="141">
        <v>1</v>
      </c>
      <c r="N54" s="141">
        <v>37</v>
      </c>
      <c r="O54" s="141">
        <v>0</v>
      </c>
      <c r="P54" s="141">
        <v>5</v>
      </c>
      <c r="Q54" s="141">
        <v>0</v>
      </c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86.4</v>
      </c>
      <c r="AN54" s="132"/>
      <c r="AO54" s="16"/>
      <c r="AQ54" s="28">
        <f>COUNT(H54:AL54)</f>
        <v>10</v>
      </c>
      <c r="AR54" s="76">
        <f>COUNTIF(H54:AL54,"&gt;0")</f>
        <v>7</v>
      </c>
      <c r="AS54" s="84"/>
      <c r="AT54" s="77">
        <f>+LOOKUP(1000,H54:AL54)</f>
        <v>0</v>
      </c>
      <c r="AU54" s="82"/>
      <c r="AV54" s="134">
        <f>MAX(H54:AL54)</f>
        <v>37</v>
      </c>
      <c r="AW54" s="116">
        <v>92.8</v>
      </c>
      <c r="AX54" s="140">
        <f>+AV54-AW54</f>
        <v>-55.8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>
        <v>4</v>
      </c>
      <c r="K55" s="141">
        <v>0</v>
      </c>
      <c r="L55" s="141">
        <v>15</v>
      </c>
      <c r="M55" s="141">
        <v>0</v>
      </c>
      <c r="N55" s="141">
        <v>0</v>
      </c>
      <c r="O55" s="141">
        <v>0</v>
      </c>
      <c r="P55" s="141">
        <v>3</v>
      </c>
      <c r="Q55" s="141">
        <v>8</v>
      </c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57</v>
      </c>
      <c r="AN55" s="27">
        <v>279.89999999999998</v>
      </c>
      <c r="AO55" s="26">
        <f>+AM55*100/AN55</f>
        <v>20.364415862808148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61.09324758842444</v>
      </c>
      <c r="AQ55" s="28">
        <f>COUNT(H55:AL55)</f>
        <v>10</v>
      </c>
      <c r="AR55" s="76">
        <f>COUNTIF(H55:AL55,"&gt;0")</f>
        <v>6</v>
      </c>
      <c r="AS55" s="84"/>
      <c r="AT55" s="77">
        <f>+LOOKUP(1000,H55:AL55)</f>
        <v>8</v>
      </c>
      <c r="AU55" s="82"/>
      <c r="AV55" s="134">
        <f>MAX(H55:AL55)</f>
        <v>23</v>
      </c>
      <c r="AW55" s="116">
        <v>118</v>
      </c>
      <c r="AX55" s="140">
        <f>+AV55-AW55</f>
        <v>-95</v>
      </c>
      <c r="AY55" s="130">
        <v>16.287274220032838</v>
      </c>
      <c r="AZ55" s="128">
        <f>AR55-AY55</f>
        <v>-10.287274220032838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>
        <v>9.6999999999999993</v>
      </c>
      <c r="K56" s="141">
        <v>9.5</v>
      </c>
      <c r="L56" s="141">
        <v>2</v>
      </c>
      <c r="M56" s="141">
        <v>4.5999999999999996</v>
      </c>
      <c r="N56" s="141">
        <v>0.6</v>
      </c>
      <c r="O56" s="141">
        <v>22.4</v>
      </c>
      <c r="P56" s="141">
        <v>4.9000000000000004</v>
      </c>
      <c r="Q56" s="141">
        <v>37.9</v>
      </c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195.70000000000002</v>
      </c>
      <c r="AN56" s="132">
        <v>306.50833333333333</v>
      </c>
      <c r="AO56" s="26">
        <f>+AM56*100/AN56</f>
        <v>63.848182485522415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191.5445474565673</v>
      </c>
      <c r="AQ56" s="28">
        <f>COUNT(H56:AL56)</f>
        <v>10</v>
      </c>
      <c r="AR56" s="76">
        <f>COUNTIF(H56:AL56,"&gt;0")</f>
        <v>10</v>
      </c>
      <c r="AS56" s="84"/>
      <c r="AT56" s="77">
        <f>+LOOKUP(1000,H56:AL56)</f>
        <v>37.9</v>
      </c>
      <c r="AU56" s="82"/>
      <c r="AV56" s="134">
        <f>MAX(H56:AL56)</f>
        <v>53</v>
      </c>
      <c r="AW56" s="116">
        <v>119.5</v>
      </c>
      <c r="AX56" s="140">
        <f>+AV56-AW56</f>
        <v>-66.5</v>
      </c>
      <c r="AY56" s="130">
        <v>18.246630994847404</v>
      </c>
      <c r="AZ56" s="128">
        <f>AR56-AY56</f>
        <v>-8.2466309948474041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>
        <v>6.7</v>
      </c>
      <c r="K58" s="139">
        <v>0</v>
      </c>
      <c r="L58" s="139">
        <v>11</v>
      </c>
      <c r="M58" s="139">
        <v>0.5</v>
      </c>
      <c r="N58" s="139">
        <v>2.1</v>
      </c>
      <c r="O58" s="139">
        <v>0</v>
      </c>
      <c r="P58" s="139">
        <v>0</v>
      </c>
      <c r="Q58" s="139">
        <v>0</v>
      </c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27.5</v>
      </c>
      <c r="AN58" s="27">
        <v>207.77037037037042</v>
      </c>
      <c r="AO58" s="26">
        <f>+AM58*100/AN58</f>
        <v>13.235765980961885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39.707297942885653</v>
      </c>
      <c r="AQ58" s="28">
        <f>COUNT(H58:AL58)</f>
        <v>10</v>
      </c>
      <c r="AR58" s="76">
        <f>COUNTIF(H58:AL58,"&gt;0")</f>
        <v>5</v>
      </c>
      <c r="AS58" s="84"/>
      <c r="AT58" s="77">
        <f>+LOOKUP(1000,H58:AL58)</f>
        <v>0</v>
      </c>
      <c r="AU58" s="82"/>
      <c r="AV58" s="134">
        <f>MAX(H58:AL58)</f>
        <v>11</v>
      </c>
      <c r="AW58" s="116">
        <v>112.9</v>
      </c>
      <c r="AX58" s="140">
        <f>+AV58-AW58</f>
        <v>-101.9</v>
      </c>
      <c r="AY58" s="130">
        <v>13.513546798029559</v>
      </c>
      <c r="AZ58" s="128">
        <f>AR58-AY58</f>
        <v>-8.5135467980295587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2026-09-11T13:30:33Z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