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8A0DE9F-750D-49CD-ACB8-63DE777F2EB7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<sst xmlns="http://schemas.openxmlformats.org/spreadsheetml/2006/main" count="469" uniqueCount="225">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</sst>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52" sqref="A52:XFD5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130.1</v>
      </c>
      <c r="AN4" s="27">
        <v>186.3615384615384</v>
      </c>
      <c r="AO4" s="26">
        <f>+AM4*100/AN4</f>
        <v>69.810541957320368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110.22717151155848</v>
      </c>
      <c r="AQ4" s="28">
        <f>COUNT(H4:AL4)</f>
        <v>19</v>
      </c>
      <c r="AR4" s="76">
        <f>COUNTIF(H4:AL4,"&gt;0")</f>
        <v>19</v>
      </c>
      <c r="AS4" s="84"/>
      <c r="AT4" s="77">
        <f>+LOOKUP(1000,H4:AL4)</f>
        <v>1.5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2.9469135802469175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87.1</v>
      </c>
      <c r="AN5" s="27">
        <v>156.89199999999997</v>
      </c>
      <c r="AO5" s="26">
        <f t="shared" ref="AO5:AO6" si="0">+AM5*100/AN5</f>
        <v>55.515896285342798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87.656678345278095</v>
      </c>
      <c r="AQ5" s="30">
        <f>COUNT(H5:AL5)</f>
        <v>19</v>
      </c>
      <c r="AR5" s="76">
        <f>COUNTIF(H5:AL5,"&gt;0")</f>
        <v>11</v>
      </c>
      <c r="AS5" s="84"/>
      <c r="AT5" s="77">
        <f>+LOOKUP(1000,H5:AL5)</f>
        <v>5.2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-4.9051282051282037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0.76453527177408587</v>
      </c>
      <c r="AQ6" s="28">
        <f>COUNT(H6:AL6)</f>
        <v>19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19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2.7</v>
      </c>
      <c r="AN8" s="27">
        <v>121.09629629629627</v>
      </c>
      <c r="AO8" s="26">
        <f>+AM8*100/AN8</f>
        <v>2.2296305358453639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3.5204692671242581</v>
      </c>
      <c r="AQ8" s="28">
        <f>COUNT(H8:AL8)</f>
        <v>19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-6.5322222222222202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17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63.548043999999997</v>
      </c>
      <c r="AQ11" s="28">
        <f t="shared" si="3"/>
        <v>19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2.1</v>
      </c>
      <c r="AN12" s="27">
        <v>71.580769230769235</v>
      </c>
      <c r="AO12" s="26">
        <f>+AM12*100/AN12</f>
        <v>2.9337488582021383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4.6322350392665337</v>
      </c>
      <c r="AQ12" s="28">
        <f t="shared" si="3"/>
        <v>19</v>
      </c>
      <c r="AR12" s="76">
        <f t="shared" si="4"/>
        <v>1</v>
      </c>
      <c r="AS12" s="84"/>
      <c r="AT12" s="77">
        <f t="shared" si="5"/>
        <v>2.1</v>
      </c>
      <c r="AU12" s="82"/>
      <c r="AV12" s="134">
        <f t="shared" si="6"/>
        <v>2.1</v>
      </c>
      <c r="AW12" s="116">
        <v>95</v>
      </c>
      <c r="AX12" s="140">
        <f>+AV12-AW12</f>
        <v>-92.9</v>
      </c>
      <c r="AY12" s="130">
        <v>5.8724137931034459</v>
      </c>
      <c r="AZ12" s="128">
        <f t="shared" si="7"/>
        <v>-4.8724137931034459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85.4</v>
      </c>
      <c r="AN13" s="27">
        <v>133.44074074074072</v>
      </c>
      <c r="AO13" s="26">
        <f t="shared" ref="AO13:AO14" si="8">+AM13*100/AN13</f>
        <v>63.998445696522253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101.05017741556146</v>
      </c>
      <c r="AQ13" s="28">
        <f t="shared" si="3"/>
        <v>19</v>
      </c>
      <c r="AR13" s="76">
        <f t="shared" si="4"/>
        <v>7</v>
      </c>
      <c r="AS13" s="84"/>
      <c r="AT13" s="77">
        <f t="shared" si="5"/>
        <v>1.3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-3.8433333333333337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90.800000000000011</v>
      </c>
      <c r="AN14" s="27">
        <v>135.38000000000002</v>
      </c>
      <c r="AO14" s="26">
        <f t="shared" si="8"/>
        <v>67.070468311419702</v>
      </c>
      <c r="AP14" s="74">
        <f t="shared" si="9"/>
        <v>105.90073943908376</v>
      </c>
      <c r="AQ14" s="28">
        <f t="shared" si="3"/>
        <v>19</v>
      </c>
      <c r="AR14" s="76">
        <f t="shared" si="4"/>
        <v>7</v>
      </c>
      <c r="AS14" s="84"/>
      <c r="AT14" s="77">
        <f t="shared" si="5"/>
        <v>55.1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-2.3178571428571395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118.9</v>
      </c>
      <c r="AN15" s="27">
        <v>165.37857142857143</v>
      </c>
      <c r="AO15" s="26">
        <f>+AM15*100/AN15</f>
        <v>71.895650671619222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113.51944842887247</v>
      </c>
      <c r="AQ15" s="28">
        <f t="shared" si="3"/>
        <v>19</v>
      </c>
      <c r="AR15" s="76">
        <f t="shared" si="4"/>
        <v>6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-6.2742528735632153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179.09999999999997</v>
      </c>
      <c r="AN16" s="27">
        <v>337.6133333333334</v>
      </c>
      <c r="AO16" s="26">
        <f>+AM16*100/AN16</f>
        <v>53.048852730934776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83.761346417265429</v>
      </c>
      <c r="AQ16" s="28">
        <f t="shared" si="3"/>
        <v>19</v>
      </c>
      <c r="AR16" s="76">
        <f t="shared" si="4"/>
        <v>15</v>
      </c>
      <c r="AS16" s="84"/>
      <c r="AT16" s="80">
        <f t="shared" si="5"/>
        <v>1.9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-3.8333333333333321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141.69999999999999</v>
      </c>
      <c r="AN18" s="27">
        <v>240.65172413793104</v>
      </c>
      <c r="AO18" s="26">
        <f t="shared" ref="AO18:AO19" si="12">+AM18*100/AN18</f>
        <v>58.881772199057146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92.971219261669191</v>
      </c>
      <c r="AQ18" s="28">
        <f t="shared" ref="AQ18:AQ31" si="14">COUNT(H18:AL18)</f>
        <v>19</v>
      </c>
      <c r="AR18" s="76">
        <f t="shared" ref="AR18:AR31" si="15">COUNTIF(H18:AL18,"&gt;0")</f>
        <v>9</v>
      </c>
      <c r="AS18" s="84"/>
      <c r="AT18" s="77">
        <f t="shared" ref="AT18:AT31" si="16">+LOOKUP(1000,H18:AL18)</f>
        <v>54.7</v>
      </c>
      <c r="AU18" s="82"/>
      <c r="AV18" s="134">
        <f t="shared" ref="AV18:AV31" si="17">MAX(H18:AL18)</f>
        <v>54.7</v>
      </c>
      <c r="AW18" s="116">
        <v>164.8</v>
      </c>
      <c r="AX18" s="140">
        <f t="shared" ref="AX18:AX31" si="18">+AV18-AW18</f>
        <v>-110.10000000000001</v>
      </c>
      <c r="AY18" s="130">
        <v>12.344827586206897</v>
      </c>
      <c r="AZ18" s="128">
        <f t="shared" ref="AZ18:AZ20" si="19">AR18-AY18</f>
        <v>-3.3448275862068968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28.1</v>
      </c>
      <c r="AN19" s="27">
        <v>79.006896551724154</v>
      </c>
      <c r="AO19" s="26">
        <f t="shared" si="12"/>
        <v>35.566515363128488</v>
      </c>
      <c r="AP19" s="74">
        <f t="shared" si="13"/>
        <v>56.157655836518664</v>
      </c>
      <c r="AQ19" s="28">
        <f t="shared" si="14"/>
        <v>19</v>
      </c>
      <c r="AR19" s="76">
        <f t="shared" si="15"/>
        <v>7</v>
      </c>
      <c r="AS19" s="84"/>
      <c r="AT19" s="77">
        <f t="shared" si="16"/>
        <v>0.6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-4.482758620689653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20.799999999999997</v>
      </c>
      <c r="AN21" s="27">
        <v>38.28</v>
      </c>
      <c r="AO21" s="26">
        <f>+AM21*100/AN21</f>
        <v>54.336468129571564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85.79442336248141</v>
      </c>
      <c r="AQ21" s="28">
        <f t="shared" si="14"/>
        <v>19</v>
      </c>
      <c r="AR21" s="76">
        <f t="shared" si="15"/>
        <v>11</v>
      </c>
      <c r="AS21" s="84"/>
      <c r="AT21" s="77">
        <f t="shared" si="16"/>
        <v>4.4000000000000004</v>
      </c>
      <c r="AU21" s="82"/>
      <c r="AV21" s="134">
        <f t="shared" si="17"/>
        <v>5.6</v>
      </c>
      <c r="AW21" s="116">
        <v>46.9</v>
      </c>
      <c r="AX21" s="140">
        <f t="shared" si="18"/>
        <v>-41.3</v>
      </c>
      <c r="AY21" s="130">
        <v>8.2799999999999958</v>
      </c>
      <c r="AZ21" s="128">
        <f>AR21-AY21</f>
        <v>2.7200000000000042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17.100000000000001</v>
      </c>
      <c r="AN23" s="132"/>
      <c r="AQ23" s="28">
        <f t="shared" si="14"/>
        <v>19</v>
      </c>
      <c r="AR23" s="76">
        <f t="shared" si="15"/>
        <v>2</v>
      </c>
      <c r="AS23" s="84"/>
      <c r="AT23" s="77">
        <f t="shared" si="16"/>
        <v>5.9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35.4</v>
      </c>
      <c r="AN24" s="27">
        <v>155.72666666666663</v>
      </c>
      <c r="AO24" s="26">
        <f t="shared" ref="AO24:AO29" si="20">+AM24*100/AN24</f>
        <v>22.732137505886389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35.892848693504824</v>
      </c>
      <c r="AQ24" s="28">
        <f t="shared" si="14"/>
        <v>19</v>
      </c>
      <c r="AR24" s="76">
        <f t="shared" si="15"/>
        <v>5</v>
      </c>
      <c r="AS24" s="84"/>
      <c r="AT24" s="77">
        <f t="shared" si="16"/>
        <v>22.4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-10.266666666666664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69.867857142857147</v>
      </c>
      <c r="AO25" s="26">
        <f t="shared" si="20"/>
        <v>8.301385268108163</v>
      </c>
      <c r="AP25" s="74">
        <f t="shared" si="21"/>
        <v>13.107450423328677</v>
      </c>
      <c r="AQ25" s="28">
        <f t="shared" si="14"/>
        <v>19</v>
      </c>
      <c r="AR25" s="76">
        <f t="shared" si="15"/>
        <v>4</v>
      </c>
      <c r="AS25" s="84"/>
      <c r="AT25" s="77">
        <f t="shared" si="16"/>
        <v>4</v>
      </c>
      <c r="AU25" s="82"/>
      <c r="AV25" s="134">
        <f t="shared" si="17"/>
        <v>4</v>
      </c>
      <c r="AW25" s="116">
        <v>48.7</v>
      </c>
      <c r="AX25" s="140">
        <f t="shared" si="18"/>
        <v>-44.7</v>
      </c>
      <c r="AY25" s="130">
        <v>12.518045977011495</v>
      </c>
      <c r="AZ25" s="128">
        <f t="shared" si="22"/>
        <v>-8.5180459770114947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34.5</v>
      </c>
      <c r="AN27" s="27">
        <v>128.83103448275861</v>
      </c>
      <c r="AO27" s="26">
        <f t="shared" si="20"/>
        <v>26.779261797061107</v>
      </c>
      <c r="AP27" s="74">
        <f t="shared" si="21"/>
        <v>42.283044942728068</v>
      </c>
      <c r="AQ27" s="28">
        <f t="shared" si="14"/>
        <v>19</v>
      </c>
      <c r="AR27" s="76">
        <f t="shared" si="15"/>
        <v>4</v>
      </c>
      <c r="AS27" s="84"/>
      <c r="AT27" s="77">
        <f t="shared" si="16"/>
        <v>0.8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-9.6888888888888847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23.799999999999997</v>
      </c>
      <c r="AN28" s="27">
        <v>101.82962962962964</v>
      </c>
      <c r="AO28" s="26">
        <f t="shared" si="20"/>
        <v>23.372372153924488</v>
      </c>
      <c r="AP28" s="74">
        <f t="shared" si="21"/>
        <v>36.903745506196557</v>
      </c>
      <c r="AQ28" s="28">
        <f t="shared" si="14"/>
        <v>19</v>
      </c>
      <c r="AR28" s="76">
        <f t="shared" si="15"/>
        <v>7</v>
      </c>
      <c r="AS28" s="84"/>
      <c r="AT28" s="77">
        <f t="shared" si="16"/>
        <v>16.2</v>
      </c>
      <c r="AU28" s="82"/>
      <c r="AV28" s="134">
        <f t="shared" si="17"/>
        <v>16.2</v>
      </c>
      <c r="AW28" s="116">
        <v>101.7</v>
      </c>
      <c r="AX28" s="140">
        <f t="shared" si="18"/>
        <v>-85.5</v>
      </c>
      <c r="AY28" s="130">
        <v>10.18956043956044</v>
      </c>
      <c r="AZ28" s="128">
        <f t="shared" si="22"/>
        <v>-3.1895604395604398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12.42395490316459</v>
      </c>
      <c r="AQ29" s="28">
        <f t="shared" si="14"/>
        <v>19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18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6</v>
      </c>
      <c r="AN31" s="27">
        <v>48.558333333333344</v>
      </c>
      <c r="AO31" s="26">
        <f t="shared" ref="AO31" si="23">+AM31*100/AN31</f>
        <v>12.35627252445512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41.320299999999989</v>
      </c>
      <c r="AQ31" s="28">
        <f t="shared" si="14"/>
        <v>12</v>
      </c>
      <c r="AR31" s="76">
        <f t="shared" si="15"/>
        <v>5</v>
      </c>
      <c r="AS31" s="84"/>
      <c r="AT31" s="77">
        <f t="shared" si="16"/>
        <v>2.2999999999999998</v>
      </c>
      <c r="AU31" s="82"/>
      <c r="AV31" s="134">
        <f t="shared" si="17"/>
        <v>2.4</v>
      </c>
      <c r="AW31" s="116">
        <v>39.299999999999997</v>
      </c>
      <c r="AX31" s="140">
        <f t="shared" si="18"/>
        <v>-36.9</v>
      </c>
      <c r="AY31" s="130">
        <v>9.5226666666666642</v>
      </c>
      <c r="AZ31" s="128">
        <f>AR31-AY31</f>
        <v>-4.5226666666666642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14.899999999999999</v>
      </c>
      <c r="AN33" s="27"/>
      <c r="AQ33" s="28">
        <f t="shared" ref="AQ33:AQ42" si="25">COUNT(H33:AL33)</f>
        <v>19</v>
      </c>
      <c r="AR33" s="76">
        <f t="shared" ref="AR33:AR42" si="26">COUNTIF(H33:AL33,"&gt;0")</f>
        <v>11</v>
      </c>
      <c r="AS33" s="84"/>
      <c r="AT33" s="77">
        <f>+LOOKUP(1000,H33:AL33)</f>
        <v>3.6</v>
      </c>
      <c r="AU33" s="82"/>
      <c r="AV33" s="134">
        <f t="shared" ref="AV33:AV42" si="27">MAX(H33:AL33)</f>
        <v>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43.800000000000004</v>
      </c>
      <c r="AN34" s="132">
        <v>50.139285714285712</v>
      </c>
      <c r="AO34" s="26">
        <f>+AM34*100/AN34</f>
        <v>87.356649333998149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137.93155157999712</v>
      </c>
      <c r="AQ34" s="28">
        <f t="shared" si="25"/>
        <v>19</v>
      </c>
      <c r="AR34" s="76">
        <f t="shared" si="26"/>
        <v>10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-0.27229488703923366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3.3</v>
      </c>
      <c r="AN35" s="27">
        <v>32.111538461538458</v>
      </c>
      <c r="AO35" s="26">
        <f>+AM35*100/AN35</f>
        <v>10.276679841897234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35.576765384615385</v>
      </c>
      <c r="AQ35" s="28">
        <f t="shared" si="25"/>
        <v>19</v>
      </c>
      <c r="AR35" s="76">
        <f t="shared" si="26"/>
        <v>3</v>
      </c>
      <c r="AS35" s="84"/>
      <c r="AT35" s="77">
        <f>+LOOKUP(1000,H35:AL35)</f>
        <v>3</v>
      </c>
      <c r="AU35" s="82"/>
      <c r="AV35" s="134">
        <f t="shared" si="27"/>
        <v>3</v>
      </c>
      <c r="AW35" s="116">
        <v>60.3</v>
      </c>
      <c r="AX35" s="140">
        <f t="shared" si="28"/>
        <v>-57.3</v>
      </c>
      <c r="AY35" s="130">
        <v>5.0142857142857142</v>
      </c>
      <c r="AZ35" s="128">
        <f t="shared" si="29"/>
        <v>-2.0142857142857142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9.1123330714846826</v>
      </c>
      <c r="AQ36" s="28">
        <f t="shared" si="25"/>
        <v>19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13.099999999999998</v>
      </c>
      <c r="AN38" s="27">
        <v>24.255172413793108</v>
      </c>
      <c r="AO38" s="26">
        <f>+AM38*100/AN38</f>
        <v>54.009098663633758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85.277524205737521</v>
      </c>
      <c r="AQ38" s="28">
        <f t="shared" si="25"/>
        <v>19</v>
      </c>
      <c r="AR38" s="76">
        <f t="shared" si="26"/>
        <v>7</v>
      </c>
      <c r="AS38" s="84"/>
      <c r="AT38" s="77">
        <f>+LOOKUP(1000,H38:AL38)</f>
        <v>0.2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3.1577777777777789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1.4000000000000001</v>
      </c>
      <c r="AN39" s="27">
        <v>33.303448275862074</v>
      </c>
      <c r="AO39" s="26">
        <f>+AM39*100/AN39</f>
        <v>4.2037688962518116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31.16302758620688</v>
      </c>
      <c r="AQ39" s="28">
        <f t="shared" si="25"/>
        <v>19</v>
      </c>
      <c r="AR39" s="76">
        <f t="shared" si="26"/>
        <v>4</v>
      </c>
      <c r="AS39" s="84"/>
      <c r="AT39" s="77">
        <f>+LOOKUP(1000,H39:AL39)</f>
        <v>0.1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-0.37738095238095148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16.100000000000001</v>
      </c>
      <c r="AN40" s="132"/>
      <c r="AQ40" s="28">
        <f t="shared" si="25"/>
        <v>19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32.700000000000003</v>
      </c>
      <c r="AN41" s="27">
        <v>58.282142857142858</v>
      </c>
      <c r="AO41" s="26">
        <f>+AM41*100/AN41</f>
        <v>56.106379067344818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88.589019580018146</v>
      </c>
      <c r="AQ41" s="28">
        <f t="shared" si="25"/>
        <v>19</v>
      </c>
      <c r="AR41" s="76">
        <f t="shared" si="26"/>
        <v>12</v>
      </c>
      <c r="AS41" s="84"/>
      <c r="AT41" s="77">
        <f>+LOOKUP(1000,H41:AL41)</f>
        <v>0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-8.5568326947635498E-2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19.900000000000002</v>
      </c>
      <c r="AN42" s="27">
        <v>43.97</v>
      </c>
      <c r="AO42" s="26">
        <f>+AM42*100/AN42</f>
        <v>45.258130543552426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71.460206121398585</v>
      </c>
      <c r="AQ42" s="28">
        <f t="shared" si="25"/>
        <v>19</v>
      </c>
      <c r="AR42" s="76">
        <f t="shared" si="26"/>
        <v>12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1.9000000000000004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234.60000000000002</v>
      </c>
      <c r="AN44" s="27">
        <v>851.6966666666666</v>
      </c>
      <c r="AO44" s="26">
        <f>+AM44*100/AN44</f>
        <v>27.545017983710952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43.492133658490978</v>
      </c>
      <c r="AQ44" s="28">
        <f>COUNT(H44:AL44)</f>
        <v>19</v>
      </c>
      <c r="AR44" s="76">
        <f>COUNTIF(H44:AL44,"&gt;0")</f>
        <v>11</v>
      </c>
      <c r="AS44" s="84"/>
      <c r="AT44" s="77">
        <f>+LOOKUP(1000,H44:AL44)</f>
        <v>31.8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-14.099999999999994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315.5</v>
      </c>
      <c r="AN45" s="27">
        <v>568.26428571428573</v>
      </c>
      <c r="AO45" s="26">
        <f>+AM45*100/AN45</f>
        <v>55.519941677036591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87.663065805847253</v>
      </c>
      <c r="AQ45" s="28">
        <f>COUNT(H45:AL45)</f>
        <v>19</v>
      </c>
      <c r="AR45" s="76">
        <f>COUNTIF(H45:AL45,"&gt;0")</f>
        <v>15</v>
      </c>
      <c r="AS45" s="84"/>
      <c r="AT45" s="77">
        <f>+LOOKUP(1000,H45:AL45)</f>
        <v>24.6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-11.757471264367801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220.8</v>
      </c>
      <c r="AN47" s="27">
        <v>295.55714285714288</v>
      </c>
      <c r="AO47" s="26">
        <f>+AM47*100/AN47</f>
        <v>74.706365701580552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117.95741952881139</v>
      </c>
      <c r="AQ47" s="28">
        <f>COUNT(H47:AL47)</f>
        <v>19</v>
      </c>
      <c r="AR47" s="76">
        <f>COUNTIF(H47:AL47,"&gt;0")</f>
        <v>14</v>
      </c>
      <c r="AS47" s="84"/>
      <c r="AT47" s="77">
        <f>+LOOKUP(1000,H47:AL47)</f>
        <v>10.4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-4.5357142857142847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550.79999999999995</v>
      </c>
      <c r="AN48" s="27">
        <v>467.53999999999996</v>
      </c>
      <c r="AO48" s="26">
        <f>+AM48*100/AN48</f>
        <v>117.8081019805792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186.01279260091457</v>
      </c>
      <c r="AQ48" s="28">
        <f>COUNT(H48:AL48)</f>
        <v>19</v>
      </c>
      <c r="AR48" s="76">
        <f>COUNTIF(H48:AL48,"&gt;0")</f>
        <v>18</v>
      </c>
      <c r="AS48" s="84"/>
      <c r="AT48" s="77">
        <f>+LOOKUP(1000,H48:AL48)</f>
        <v>4.3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-3.93333333333333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356.49999999999994</v>
      </c>
      <c r="AN49" s="27">
        <v>482.97000000000008</v>
      </c>
      <c r="AO49" s="26">
        <f>+AM49*100/AN49</f>
        <v>73.814108536762092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116.54859242646646</v>
      </c>
      <c r="AQ49" s="28">
        <f>COUNT(H49:AL49)</f>
        <v>19</v>
      </c>
      <c r="AR49" s="76">
        <f>COUNTIF(H49:AL49,"&gt;0")</f>
        <v>18</v>
      </c>
      <c r="AS49" s="84"/>
      <c r="AT49" s="77">
        <f>+LOOKUP(1000,H49:AL49)</f>
        <v>4.7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-6.1999999999999957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379.59999999999991</v>
      </c>
      <c r="AN50" s="132"/>
      <c r="AO50" s="16"/>
      <c r="AQ50" s="28">
        <f>COUNT(H50:AL50)</f>
        <v>19</v>
      </c>
      <c r="AR50" s="76">
        <f>COUNTIF(H50:AL50,"&gt;0")</f>
        <v>18</v>
      </c>
      <c r="AS50" s="84"/>
      <c r="AT50" s="77">
        <f>+LOOKUP(1000,H50:AL50)</f>
        <v>0.9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437.69999999999993</v>
      </c>
      <c r="AN51" s="27">
        <v>347.3</v>
      </c>
      <c r="AO51" s="26">
        <f>+AM51*100/AN51</f>
        <v>126.02936942124961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198.99374119144676</v>
      </c>
      <c r="AQ51" s="28">
        <f>COUNT(H51:AL51)</f>
        <v>19</v>
      </c>
      <c r="AR51" s="76">
        <f>COUNTIF(H51:AL51,"&gt;0")</f>
        <v>14</v>
      </c>
      <c r="AS51" s="84"/>
      <c r="AT51" s="77">
        <f>+LOOKUP(1000,H51:AL51)</f>
        <v>18.399999999999999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-5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 t="s">
        <v>224</v>
      </c>
      <c r="Z52" s="141" t="s">
        <v>224</v>
      </c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334</v>
      </c>
      <c r="AN53" s="27">
        <v>567.13448275862072</v>
      </c>
      <c r="AO53" s="26">
        <f>+AM53*100/AN53</f>
        <v>58.892557260030763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98.15426210005127</v>
      </c>
      <c r="AQ53" s="28">
        <f>COUNT(H53:AL53)</f>
        <v>18</v>
      </c>
      <c r="AR53" s="76">
        <f>COUNTIF(H53:AL53,"&gt;0")</f>
        <v>13</v>
      </c>
      <c r="AS53" s="84"/>
      <c r="AT53" s="77">
        <f>+LOOKUP(1000,H53:AL53)</f>
        <v>20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-12.137931034482754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283</v>
      </c>
      <c r="AN54" s="132"/>
      <c r="AO54" s="16"/>
      <c r="AQ54" s="28">
        <f>COUNT(H54:AL54)</f>
        <v>18</v>
      </c>
      <c r="AR54" s="76">
        <f>COUNTIF(H54:AL54,"&gt;0")</f>
        <v>16</v>
      </c>
      <c r="AS54" s="84"/>
      <c r="AT54" s="77">
        <f>+LOOKUP(1000,H54:AL54)</f>
        <v>17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317.7</v>
      </c>
      <c r="AN55" s="27">
        <v>392.43</v>
      </c>
      <c r="AO55" s="26">
        <f>+AM55*100/AN55</f>
        <v>80.957113370537414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127.82702111137488</v>
      </c>
      <c r="AQ55" s="28">
        <f>COUNT(H55:AL55)</f>
        <v>19</v>
      </c>
      <c r="AR55" s="76">
        <f>COUNTIF(H55:AL55,"&gt;0")</f>
        <v>17</v>
      </c>
      <c r="AS55" s="84"/>
      <c r="AT55" s="77">
        <f>+LOOKUP(1000,H55:AL55)</f>
        <v>29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-4.6666666666666643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267.09999999999997</v>
      </c>
      <c r="AN56" s="132">
        <v>418.45833333333326</v>
      </c>
      <c r="AO56" s="26">
        <f>+AM56*100/AN56</f>
        <v>63.829533008065319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100.78347317062945</v>
      </c>
      <c r="AQ56" s="28">
        <f>COUNT(H56:AL56)</f>
        <v>19</v>
      </c>
      <c r="AR56" s="76">
        <f>COUNTIF(H56:AL56,"&gt;0")</f>
        <v>19</v>
      </c>
      <c r="AS56" s="84"/>
      <c r="AT56" s="77">
        <f>+LOOKUP(1000,H56:AL56)</f>
        <v>1.9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-4.9920038502915993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100.69999999999999</v>
      </c>
      <c r="AN58" s="27">
        <v>162.76206896551724</v>
      </c>
      <c r="AO58" s="26">
        <f>+AM58*100/AN58</f>
        <v>61.869451918391547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97.688608292197173</v>
      </c>
      <c r="AQ58" s="28">
        <f>COUNT(H58:AL58)</f>
        <v>19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-0.58620689655172598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2026-07-20T13:44:41Z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