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FA18022-CDCB-4138-9221-D12C82976C3E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<sst xmlns="http://schemas.openxmlformats.org/spreadsheetml/2006/main" count="345" uniqueCount="225">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</sst>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J4" sqref="J4:J58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5.0999999999999996</v>
      </c>
      <c r="AN4" s="27">
        <v>186.3615384615384</v>
      </c>
      <c r="AO4" s="26">
        <f>+AM4*100/AN4</f>
        <v>2.7366161720394606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43.0416076923077</v>
      </c>
      <c r="AQ4" s="28">
        <f>COUNT(H4:AL4)</f>
        <v>3</v>
      </c>
      <c r="AR4" s="76">
        <f>COUNTIF(H4:AL4,"&gt;0")</f>
        <v>3</v>
      </c>
      <c r="AS4" s="84"/>
      <c r="AT4" s="77">
        <f>+LOOKUP(1000,H4:AL4)</f>
        <v>4.5</v>
      </c>
      <c r="AU4" s="82"/>
      <c r="AV4" s="134">
        <f>MAX(H4:AL4)</f>
        <v>4.5</v>
      </c>
      <c r="AW4" s="116">
        <v>163.1</v>
      </c>
      <c r="AX4" s="140">
        <f>+AV4-AW4</f>
        <v>-158.6</v>
      </c>
      <c r="AY4" s="130">
        <v>16.053086419753082</v>
      </c>
      <c r="AZ4" s="128">
        <f>+AR4-AY4</f>
        <v>-13.053086419753082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1.3</v>
      </c>
      <c r="AN5" s="27">
        <v>156.89199999999997</v>
      </c>
      <c r="AO5" s="26">
        <f t="shared" ref="AO5:AO6" si="0">+AM5*100/AN5</f>
        <v>0.82859546694541486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49.054963999999998</v>
      </c>
      <c r="AQ5" s="30">
        <f>COUNT(H5:AL5)</f>
        <v>3</v>
      </c>
      <c r="AR5" s="76">
        <f>COUNTIF(H5:AL5,"&gt;0")</f>
        <v>1</v>
      </c>
      <c r="AS5" s="84"/>
      <c r="AT5" s="77">
        <f>+LOOKUP(1000,H5:AL5)</f>
        <v>1.3</v>
      </c>
      <c r="AU5" s="82"/>
      <c r="AV5" s="134">
        <f>MAX(H5:AL5)</f>
        <v>1.3</v>
      </c>
      <c r="AW5" s="116">
        <v>207.9</v>
      </c>
      <c r="AX5" s="140">
        <f t="shared" ref="AX5:AX6" si="2">+AV5-AW5</f>
        <v>-206.6</v>
      </c>
      <c r="AY5" s="130">
        <v>15.905128205128204</v>
      </c>
      <c r="AZ5" s="128">
        <f>+AR5-AY5</f>
        <v>-14.905128205128204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79.368271428571433</v>
      </c>
      <c r="AQ6" s="28">
        <f>COUNT(H6:AL6)</f>
        <v>3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3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61.174933333333342</v>
      </c>
      <c r="AQ8" s="28">
        <f>COUNT(H8:AL8)</f>
        <v>3</v>
      </c>
      <c r="AR8" s="76">
        <f>COUNTIF(H8:AL8,"&gt;0")</f>
        <v>1</v>
      </c>
      <c r="AS8" s="84"/>
      <c r="AT8" s="77">
        <f>+LOOKUP(1000,H8:AL8)</f>
        <v>1.5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 t="s">
        <v>224</v>
      </c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94.244427999999999</v>
      </c>
      <c r="AQ11" s="28">
        <f t="shared" si="3"/>
        <v>3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76.163603846153848</v>
      </c>
      <c r="AQ12" s="28">
        <f t="shared" si="3"/>
        <v>3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13.2</v>
      </c>
      <c r="AN13" s="27">
        <v>133.44074074074072</v>
      </c>
      <c r="AO13" s="26">
        <f t="shared" ref="AO13:AO14" si="8">+AM13*100/AN13</f>
        <v>9.8920314191345877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98.920314191345867</v>
      </c>
      <c r="AQ13" s="28">
        <f t="shared" si="3"/>
        <v>3</v>
      </c>
      <c r="AR13" s="76">
        <f t="shared" si="4"/>
        <v>2</v>
      </c>
      <c r="AS13" s="84"/>
      <c r="AT13" s="77">
        <f t="shared" si="5"/>
        <v>12.6</v>
      </c>
      <c r="AU13" s="82"/>
      <c r="AV13" s="134">
        <f t="shared" si="6"/>
        <v>12.6</v>
      </c>
      <c r="AW13" s="116">
        <v>87.5</v>
      </c>
      <c r="AX13" s="140">
        <f t="shared" ref="AX13:AX14" si="10">+AV13-AW13</f>
        <v>-74.900000000000006</v>
      </c>
      <c r="AY13" s="130">
        <v>10.843333333333334</v>
      </c>
      <c r="AZ13" s="128">
        <f t="shared" si="7"/>
        <v>-8.8433333333333337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</v>
      </c>
      <c r="AN14" s="27">
        <v>135.38000000000002</v>
      </c>
      <c r="AO14" s="26">
        <f t="shared" si="8"/>
        <v>3.6933077263997629</v>
      </c>
      <c r="AP14" s="74">
        <f t="shared" si="9"/>
        <v>59.918459999999989</v>
      </c>
      <c r="AQ14" s="28">
        <f t="shared" si="3"/>
        <v>3</v>
      </c>
      <c r="AR14" s="76">
        <f t="shared" si="4"/>
        <v>2</v>
      </c>
      <c r="AS14" s="84"/>
      <c r="AT14" s="77">
        <f t="shared" si="5"/>
        <v>2.4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-7.3178571428571395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53.5</v>
      </c>
      <c r="AN15" s="27">
        <v>165.37857142857143</v>
      </c>
      <c r="AO15" s="26">
        <f>+AM15*100/AN15</f>
        <v>32.350019435926228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200</v>
      </c>
      <c r="AQ15" s="28">
        <f t="shared" si="3"/>
        <v>3</v>
      </c>
      <c r="AR15" s="76">
        <f t="shared" si="4"/>
        <v>2</v>
      </c>
      <c r="AS15" s="84"/>
      <c r="AT15" s="77">
        <f t="shared" si="5"/>
        <v>28.2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-10.274252873563215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78.199999999999989</v>
      </c>
      <c r="AN16" s="27">
        <v>337.6133333333334</v>
      </c>
      <c r="AO16" s="26">
        <f>+AM16*100/AN16</f>
        <v>23.162592314679507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3</v>
      </c>
      <c r="AR16" s="76">
        <f t="shared" si="4"/>
        <v>3</v>
      </c>
      <c r="AS16" s="84"/>
      <c r="AT16" s="80">
        <f t="shared" si="5"/>
        <v>55.4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-15.833333333333332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36.299999999999997</v>
      </c>
      <c r="AN18" s="27">
        <v>240.65172413793104</v>
      </c>
      <c r="AO18" s="26">
        <f t="shared" ref="AO18:AO19" si="12">+AM18*100/AN18</f>
        <v>15.084039031939129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150.8403903193913</v>
      </c>
      <c r="AQ18" s="28">
        <f t="shared" ref="AQ18:AQ31" si="14">COUNT(H18:AL18)</f>
        <v>3</v>
      </c>
      <c r="AR18" s="76">
        <f t="shared" ref="AR18:AR31" si="15">COUNTIF(H18:AL18,"&gt;0")</f>
        <v>2</v>
      </c>
      <c r="AS18" s="84"/>
      <c r="AT18" s="77">
        <f t="shared" ref="AT18:AT31" si="16">+LOOKUP(1000,H18:AL18)</f>
        <v>34.9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-10.344827586206897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1.6</v>
      </c>
      <c r="AN19" s="27">
        <v>79.006896551724154</v>
      </c>
      <c r="AO19" s="26">
        <f t="shared" si="12"/>
        <v>2.0251396648044691</v>
      </c>
      <c r="AP19" s="74">
        <f t="shared" si="13"/>
        <v>75.290703448275849</v>
      </c>
      <c r="AQ19" s="28">
        <f t="shared" si="14"/>
        <v>3</v>
      </c>
      <c r="AR19" s="76">
        <f t="shared" si="15"/>
        <v>2</v>
      </c>
      <c r="AS19" s="84"/>
      <c r="AT19" s="77">
        <f t="shared" si="16"/>
        <v>1</v>
      </c>
      <c r="AU19" s="82"/>
      <c r="AV19" s="134">
        <f t="shared" si="17"/>
        <v>1</v>
      </c>
      <c r="AW19" s="116">
        <v>94.1</v>
      </c>
      <c r="AX19" s="140">
        <f t="shared" si="18"/>
        <v>-93.1</v>
      </c>
      <c r="AY19" s="130">
        <v>11.482758620689653</v>
      </c>
      <c r="AZ19" s="128">
        <f t="shared" si="19"/>
        <v>-9.482758620689653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4.8</v>
      </c>
      <c r="AN21" s="27">
        <v>38.28</v>
      </c>
      <c r="AO21" s="26">
        <f>+AM21*100/AN21</f>
        <v>12.539184952978056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125.39184952978056</v>
      </c>
      <c r="AQ21" s="28">
        <f t="shared" si="14"/>
        <v>3</v>
      </c>
      <c r="AR21" s="76">
        <f t="shared" si="15"/>
        <v>2</v>
      </c>
      <c r="AS21" s="84"/>
      <c r="AT21" s="77">
        <f t="shared" si="16"/>
        <v>3.3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-6.2799999999999958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3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</v>
      </c>
      <c r="AN24" s="27">
        <v>155.72666666666663</v>
      </c>
      <c r="AO24" s="26">
        <f t="shared" ref="AO24:AO29" si="20">+AM24*100/AN24</f>
        <v>0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48.143020000000007</v>
      </c>
      <c r="AQ24" s="28">
        <f t="shared" si="14"/>
        <v>3</v>
      </c>
      <c r="AR24" s="76">
        <f t="shared" si="15"/>
        <v>0</v>
      </c>
      <c r="AS24" s="84"/>
      <c r="AT24" s="77">
        <f t="shared" si="16"/>
        <v>0</v>
      </c>
      <c r="AU24" s="82"/>
      <c r="AV24" s="134">
        <f t="shared" si="17"/>
        <v>0</v>
      </c>
      <c r="AW24" s="116">
        <v>80.3</v>
      </c>
      <c r="AX24" s="140">
        <f t="shared" si="18"/>
        <v>-80.3</v>
      </c>
      <c r="AY24" s="130">
        <v>15.266666666666664</v>
      </c>
      <c r="AZ24" s="128">
        <f t="shared" ref="AZ24:AZ29" si="22">AR24-AY24</f>
        <v>-15.266666666666664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0.2</v>
      </c>
      <c r="AN25" s="27">
        <v>69.867857142857147</v>
      </c>
      <c r="AO25" s="26">
        <f t="shared" si="20"/>
        <v>0.28625466441752284</v>
      </c>
      <c r="AP25" s="74">
        <f t="shared" si="21"/>
        <v>76.934003571428576</v>
      </c>
      <c r="AQ25" s="28">
        <f t="shared" si="14"/>
        <v>3</v>
      </c>
      <c r="AR25" s="76">
        <f t="shared" si="15"/>
        <v>1</v>
      </c>
      <c r="AS25" s="84"/>
      <c r="AT25" s="77">
        <f t="shared" si="16"/>
        <v>0.2</v>
      </c>
      <c r="AU25" s="82"/>
      <c r="AV25" s="134">
        <f t="shared" si="17"/>
        <v>0.2</v>
      </c>
      <c r="AW25" s="116">
        <v>48.7</v>
      </c>
      <c r="AX25" s="140">
        <f t="shared" si="18"/>
        <v>-48.5</v>
      </c>
      <c r="AY25" s="130">
        <v>12.518045977011495</v>
      </c>
      <c r="AZ25" s="128">
        <f t="shared" si="22"/>
        <v>-11.518045977011495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29</v>
      </c>
      <c r="AN27" s="27">
        <v>128.83103448275861</v>
      </c>
      <c r="AO27" s="26">
        <f t="shared" si="20"/>
        <v>22.510104119268757</v>
      </c>
      <c r="AP27" s="74">
        <f t="shared" si="21"/>
        <v>200</v>
      </c>
      <c r="AQ27" s="28">
        <f t="shared" si="14"/>
        <v>3</v>
      </c>
      <c r="AR27" s="76">
        <f t="shared" si="15"/>
        <v>1</v>
      </c>
      <c r="AS27" s="84"/>
      <c r="AT27" s="77">
        <f t="shared" si="16"/>
        <v>29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-12.688888888888885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0.9</v>
      </c>
      <c r="AN28" s="27">
        <v>101.82962962962964</v>
      </c>
      <c r="AO28" s="26">
        <f t="shared" si="20"/>
        <v>0.88382919909798496</v>
      </c>
      <c r="AP28" s="74">
        <f t="shared" si="21"/>
        <v>66.990733333333338</v>
      </c>
      <c r="AQ28" s="28">
        <f t="shared" si="14"/>
        <v>3</v>
      </c>
      <c r="AR28" s="76">
        <f t="shared" si="15"/>
        <v>1</v>
      </c>
      <c r="AS28" s="84"/>
      <c r="AT28" s="77">
        <f t="shared" si="16"/>
        <v>0.9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-9.1895604395604398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67.357142857142861</v>
      </c>
      <c r="AO29" s="26">
        <f t="shared" si="20"/>
        <v>0</v>
      </c>
      <c r="AP29" s="74">
        <f t="shared" si="21"/>
        <v>77.570071428571424</v>
      </c>
      <c r="AQ29" s="28">
        <f t="shared" si="14"/>
        <v>3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69.3</v>
      </c>
      <c r="AX29" s="140">
        <f t="shared" si="18"/>
        <v>-69.3</v>
      </c>
      <c r="AY29" s="130">
        <v>6.909195402298848</v>
      </c>
      <c r="AZ29" s="128">
        <f t="shared" si="22"/>
        <v>-6.909195402298848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2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67.2</v>
      </c>
      <c r="AX30" s="140">
        <f t="shared" si="18"/>
        <v>-67.2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0.1</v>
      </c>
      <c r="AN31" s="27">
        <v>48.558333333333344</v>
      </c>
      <c r="AO31" s="26">
        <f t="shared" ref="AO31" si="23">+AM31*100/AN31</f>
        <v>0.20593787540758532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83.930074999999988</v>
      </c>
      <c r="AQ31" s="28">
        <f t="shared" si="14"/>
        <v>3</v>
      </c>
      <c r="AR31" s="76">
        <f t="shared" si="15"/>
        <v>1</v>
      </c>
      <c r="AS31" s="84"/>
      <c r="AT31" s="77">
        <f t="shared" si="16"/>
        <v>0.1</v>
      </c>
      <c r="AU31" s="82"/>
      <c r="AV31" s="134">
        <f t="shared" si="17"/>
        <v>0.1</v>
      </c>
      <c r="AW31" s="116">
        <v>39.299999999999997</v>
      </c>
      <c r="AX31" s="140">
        <f t="shared" si="18"/>
        <v>-39.199999999999996</v>
      </c>
      <c r="AY31" s="130">
        <v>9.5226666666666642</v>
      </c>
      <c r="AZ31" s="128">
        <f>AR31-AY31</f>
        <v>-8.5226666666666642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0.5</v>
      </c>
      <c r="AN33" s="27"/>
      <c r="AQ33" s="28">
        <f t="shared" ref="AQ33:AQ42" si="25">COUNT(H33:AL33)</f>
        <v>3</v>
      </c>
      <c r="AR33" s="76">
        <f t="shared" ref="AR33:AR42" si="26">COUNTIF(H33:AL33,"&gt;0")</f>
        <v>3</v>
      </c>
      <c r="AS33" s="84"/>
      <c r="AT33" s="77">
        <f>+LOOKUP(1000,H33:AL33)</f>
        <v>0.1</v>
      </c>
      <c r="AU33" s="82"/>
      <c r="AV33" s="134">
        <f t="shared" ref="AV33:AV42" si="27">MAX(H33:AL33)</f>
        <v>0.3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1.4</v>
      </c>
      <c r="AN34" s="132">
        <v>50.139285714285712</v>
      </c>
      <c r="AO34" s="26">
        <f>+AM34*100/AN34</f>
        <v>2.7922216682099865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84.703617857142859</v>
      </c>
      <c r="AQ34" s="28">
        <f t="shared" si="25"/>
        <v>3</v>
      </c>
      <c r="AR34" s="76">
        <f t="shared" si="26"/>
        <v>2</v>
      </c>
      <c r="AS34" s="84"/>
      <c r="AT34" s="77">
        <f>+LOOKUP(1000,H34:AL34)</f>
        <v>0</v>
      </c>
      <c r="AU34" s="82"/>
      <c r="AV34" s="134">
        <f t="shared" si="27"/>
        <v>1</v>
      </c>
      <c r="AW34" s="116">
        <v>28</v>
      </c>
      <c r="AX34" s="140">
        <f t="shared" ref="AX34:AX42" si="28">+AV34-AW34</f>
        <v>-27</v>
      </c>
      <c r="AY34" s="130">
        <v>10.272294887039234</v>
      </c>
      <c r="AZ34" s="128">
        <f t="shared" ref="AZ34:AZ39" si="29">AR34-AY34</f>
        <v>-8.2722948870392337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32.111538461538458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89.306857692307688</v>
      </c>
      <c r="AQ35" s="28">
        <f t="shared" si="25"/>
        <v>3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60.3</v>
      </c>
      <c r="AX35" s="140">
        <f t="shared" si="28"/>
        <v>-60.3</v>
      </c>
      <c r="AY35" s="130">
        <v>5.0142857142857142</v>
      </c>
      <c r="AZ35" s="128">
        <f t="shared" si="29"/>
        <v>-5.0142857142857142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50.25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83.266750000000002</v>
      </c>
      <c r="AQ36" s="28">
        <f t="shared" si="25"/>
        <v>3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62.3</v>
      </c>
      <c r="AX36" s="140">
        <f t="shared" si="28"/>
        <v>-62.3</v>
      </c>
      <c r="AY36" s="130">
        <v>4.7916666666666661</v>
      </c>
      <c r="AZ36" s="128">
        <f t="shared" si="29"/>
        <v>-4.7916666666666661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0.7</v>
      </c>
      <c r="AN38" s="27">
        <v>24.255172413793108</v>
      </c>
      <c r="AO38" s="26">
        <f>+AM38*100/AN38</f>
        <v>2.885982371339209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92.623027586206902</v>
      </c>
      <c r="AQ38" s="28">
        <f t="shared" si="25"/>
        <v>3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0.7</v>
      </c>
      <c r="AW38" s="116">
        <v>74.5</v>
      </c>
      <c r="AX38" s="140">
        <f t="shared" si="28"/>
        <v>-73.8</v>
      </c>
      <c r="AY38" s="130">
        <v>3.8422222222222211</v>
      </c>
      <c r="AZ38" s="128">
        <f t="shared" si="29"/>
        <v>-2.8422222222222211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89.409951724137926</v>
      </c>
      <c r="AQ39" s="28">
        <f t="shared" si="25"/>
        <v>3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6.1</v>
      </c>
      <c r="AN40" s="132"/>
      <c r="AQ40" s="28">
        <f t="shared" si="25"/>
        <v>3</v>
      </c>
      <c r="AR40" s="76">
        <f t="shared" si="26"/>
        <v>3</v>
      </c>
      <c r="AS40" s="84"/>
      <c r="AT40" s="77">
        <f>+LOOKUP(1000,H40:AL40)</f>
        <v>1.5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9.7999999999999989</v>
      </c>
      <c r="AN41" s="27">
        <v>58.282142857142858</v>
      </c>
      <c r="AO41" s="26">
        <f>+AM41*100/AN41</f>
        <v>16.814755806115567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168.14755806115565</v>
      </c>
      <c r="AQ41" s="28">
        <f t="shared" si="25"/>
        <v>3</v>
      </c>
      <c r="AR41" s="76">
        <f t="shared" si="26"/>
        <v>3</v>
      </c>
      <c r="AS41" s="84"/>
      <c r="AT41" s="77">
        <f>+LOOKUP(1000,H41:AL41)</f>
        <v>3.4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-9.0855683269476355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7.6</v>
      </c>
      <c r="AN42" s="27">
        <v>43.97</v>
      </c>
      <c r="AO42" s="26">
        <f>+AM42*100/AN42</f>
        <v>17.284512167386854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172.84512167386856</v>
      </c>
      <c r="AQ42" s="28">
        <f t="shared" si="25"/>
        <v>3</v>
      </c>
      <c r="AR42" s="76">
        <f t="shared" si="26"/>
        <v>3</v>
      </c>
      <c r="AS42" s="84"/>
      <c r="AT42" s="77">
        <f>+LOOKUP(1000,H42:AL42)</f>
        <v>0.6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-7.1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56</v>
      </c>
      <c r="AN44" s="27">
        <v>851.6966666666666</v>
      </c>
      <c r="AO44" s="26">
        <f>+AM44*100/AN44</f>
        <v>6.5751108571518033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65.751108571518031</v>
      </c>
      <c r="AQ44" s="28">
        <f>COUNT(H44:AL44)</f>
        <v>3</v>
      </c>
      <c r="AR44" s="76">
        <f>COUNTIF(H44:AL44,"&gt;0")</f>
        <v>2</v>
      </c>
      <c r="AS44" s="84"/>
      <c r="AT44" s="77">
        <f>+LOOKUP(1000,H44:AL44)</f>
        <v>54.7</v>
      </c>
      <c r="AU44" s="82"/>
      <c r="AV44" s="134">
        <f>MAX(H44:AL44)</f>
        <v>54.7</v>
      </c>
      <c r="AW44" s="116">
        <v>201.6</v>
      </c>
      <c r="AX44" s="140">
        <f>+AV44-AW44</f>
        <v>-146.89999999999998</v>
      </c>
      <c r="AY44" s="130">
        <v>25.099999999999994</v>
      </c>
      <c r="AZ44" s="128">
        <f>AR44-AY44</f>
        <v>-23.099999999999994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21.3</v>
      </c>
      <c r="AN45" s="27">
        <v>568.26428571428573</v>
      </c>
      <c r="AO45" s="26">
        <f>+AM45*100/AN45</f>
        <v>3.7482559674195857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37.482559674195855</v>
      </c>
      <c r="AQ45" s="28">
        <f>COUNT(H45:AL45)</f>
        <v>3</v>
      </c>
      <c r="AR45" s="76">
        <f>COUNTIF(H45:AL45,"&gt;0")</f>
        <v>2</v>
      </c>
      <c r="AS45" s="84"/>
      <c r="AT45" s="77">
        <f>+LOOKUP(1000,H45:AL45)</f>
        <v>15.5</v>
      </c>
      <c r="AU45" s="82"/>
      <c r="AV45" s="134">
        <f>MAX(H45:AL45)</f>
        <v>15.5</v>
      </c>
      <c r="AW45" s="116">
        <v>169</v>
      </c>
      <c r="AX45" s="140">
        <f>+AV45-AW45</f>
        <v>-153.5</v>
      </c>
      <c r="AY45" s="130">
        <v>26.757471264367801</v>
      </c>
      <c r="AZ45" s="128">
        <f>AR45-AY45</f>
        <v>-24.757471264367801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44.099999999999994</v>
      </c>
      <c r="AN47" s="27">
        <v>295.55714285714288</v>
      </c>
      <c r="AO47" s="26">
        <f>+AM47*100/AN47</f>
        <v>14.920972497462415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149.20972497462415</v>
      </c>
      <c r="AQ47" s="28">
        <f>COUNT(H47:AL47)</f>
        <v>3</v>
      </c>
      <c r="AR47" s="76">
        <f>COUNTIF(H47:AL47,"&gt;0")</f>
        <v>3</v>
      </c>
      <c r="AS47" s="84"/>
      <c r="AT47" s="77">
        <f>+LOOKUP(1000,H47:AL47)</f>
        <v>19.3</v>
      </c>
      <c r="AU47" s="82"/>
      <c r="AV47" s="134">
        <f>MAX(H47:AL47)</f>
        <v>21.9</v>
      </c>
      <c r="AW47" s="116">
        <v>137.80000000000001</v>
      </c>
      <c r="AX47" s="140">
        <f>+AV47-AW47</f>
        <v>-115.9</v>
      </c>
      <c r="AY47" s="130">
        <v>18.535714285714285</v>
      </c>
      <c r="AZ47" s="128">
        <f>AR47-AY47</f>
        <v>-15.535714285714285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302.7</v>
      </c>
      <c r="AN48" s="27">
        <v>467.53999999999996</v>
      </c>
      <c r="AO48" s="26">
        <f>+AM48*100/AN48</f>
        <v>64.743123583008952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3</v>
      </c>
      <c r="AR48" s="76">
        <f>COUNTIF(H48:AL48,"&gt;0")</f>
        <v>3</v>
      </c>
      <c r="AS48" s="84"/>
      <c r="AT48" s="77">
        <f>+LOOKUP(1000,H48:AL48)</f>
        <v>247.7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-18.93333333333333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114.4</v>
      </c>
      <c r="AN49" s="27">
        <v>482.97000000000008</v>
      </c>
      <c r="AO49" s="26">
        <f>+AM49*100/AN49</f>
        <v>23.686771435078779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200</v>
      </c>
      <c r="AQ49" s="28">
        <f>COUNT(H49:AL49)</f>
        <v>3</v>
      </c>
      <c r="AR49" s="76">
        <f>COUNTIF(H49:AL49,"&gt;0")</f>
        <v>2</v>
      </c>
      <c r="AS49" s="84"/>
      <c r="AT49" s="77">
        <f>+LOOKUP(1000,H49:AL49)</f>
        <v>40.1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-22.199999999999996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121.7</v>
      </c>
      <c r="AN50" s="132"/>
      <c r="AO50" s="16"/>
      <c r="AQ50" s="28">
        <f>COUNT(H50:AL50)</f>
        <v>3</v>
      </c>
      <c r="AR50" s="76">
        <f>COUNTIF(H50:AL50,"&gt;0")</f>
        <v>3</v>
      </c>
      <c r="AS50" s="84"/>
      <c r="AT50" s="77">
        <f>+LOOKUP(1000,H50:AL50)</f>
        <v>34.200000000000003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92.199999999999989</v>
      </c>
      <c r="AN51" s="27">
        <v>347.3</v>
      </c>
      <c r="AO51" s="26">
        <f>+AM51*100/AN51</f>
        <v>26.547653325655048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3</v>
      </c>
      <c r="AR51" s="76">
        <f>COUNTIF(H51:AL51,"&gt;0")</f>
        <v>3</v>
      </c>
      <c r="AS51" s="84"/>
      <c r="AT51" s="77">
        <f>+LOOKUP(1000,H51:AL51)</f>
        <v>0.6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-16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8</v>
      </c>
      <c r="AN53" s="27">
        <v>567.13448275862072</v>
      </c>
      <c r="AO53" s="26">
        <f>+AM53*100/AN53</f>
        <v>1.4106001738929523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21.159002608394285</v>
      </c>
      <c r="AQ53" s="28">
        <f>COUNT(H53:AL53)</f>
        <v>2</v>
      </c>
      <c r="AR53" s="76">
        <f>COUNTIF(H53:AL53,"&gt;0")</f>
        <v>2</v>
      </c>
      <c r="AS53" s="84"/>
      <c r="AT53" s="77">
        <f>+LOOKUP(1000,H53:AL53)</f>
        <v>4</v>
      </c>
      <c r="AU53" s="82"/>
      <c r="AV53" s="134">
        <f>MAX(H53:AL53)</f>
        <v>4</v>
      </c>
      <c r="AW53" s="116">
        <v>171</v>
      </c>
      <c r="AX53" s="140">
        <f>+AV53-AW53</f>
        <v>-167</v>
      </c>
      <c r="AY53" s="130">
        <v>25.137931034482754</v>
      </c>
      <c r="AZ53" s="128">
        <f>AR53-AY53</f>
        <v>-23.137931034482754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31</v>
      </c>
      <c r="AN54" s="132"/>
      <c r="AO54" s="16"/>
      <c r="AQ54" s="28">
        <f>COUNT(H54:AL54)</f>
        <v>3</v>
      </c>
      <c r="AR54" s="76">
        <f>COUNTIF(H54:AL54,"&gt;0")</f>
        <v>3</v>
      </c>
      <c r="AS54" s="84"/>
      <c r="AT54" s="77">
        <f>+LOOKUP(1000,H54:AL54)</f>
        <v>4</v>
      </c>
      <c r="AU54" s="82"/>
      <c r="AV54" s="134">
        <f>MAX(H54:AL54)</f>
        <v>25</v>
      </c>
      <c r="AW54" s="116">
        <v>166.8</v>
      </c>
      <c r="AX54" s="140">
        <f>+AV54-AW54</f>
        <v>-141.80000000000001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20.7</v>
      </c>
      <c r="AN55" s="27">
        <v>392.43</v>
      </c>
      <c r="AO55" s="26">
        <f>+AM55*100/AN55</f>
        <v>5.2748260836327496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52.748260836327496</v>
      </c>
      <c r="AQ55" s="28">
        <f>COUNT(H55:AL55)</f>
        <v>3</v>
      </c>
      <c r="AR55" s="76">
        <f>COUNTIF(H55:AL55,"&gt;0")</f>
        <v>3</v>
      </c>
      <c r="AS55" s="84"/>
      <c r="AT55" s="77">
        <f>+LOOKUP(1000,H55:AL55)</f>
        <v>10</v>
      </c>
      <c r="AU55" s="82"/>
      <c r="AV55" s="134">
        <f>MAX(H55:AL55)</f>
        <v>10</v>
      </c>
      <c r="AW55" s="116">
        <v>136.1</v>
      </c>
      <c r="AX55" s="140">
        <f>+AV55-AW55</f>
        <v>-126.1</v>
      </c>
      <c r="AY55" s="130">
        <v>21.666666666666664</v>
      </c>
      <c r="AZ55" s="128">
        <f>AR55-AY55</f>
        <v>-18.666666666666664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77.900000000000006</v>
      </c>
      <c r="AN56" s="132">
        <v>418.45833333333326</v>
      </c>
      <c r="AO56" s="26">
        <f>+AM56*100/AN56</f>
        <v>18.615951408941555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186.15951408941555</v>
      </c>
      <c r="AQ56" s="28">
        <f>COUNT(H56:AL56)</f>
        <v>3</v>
      </c>
      <c r="AR56" s="76">
        <f>COUNTIF(H56:AL56,"&gt;0")</f>
        <v>3</v>
      </c>
      <c r="AS56" s="84"/>
      <c r="AT56" s="77">
        <f>+LOOKUP(1000,H56:AL56)</f>
        <v>39.299999999999997</v>
      </c>
      <c r="AU56" s="82"/>
      <c r="AV56" s="134">
        <f>MAX(H56:AL56)</f>
        <v>39.299999999999997</v>
      </c>
      <c r="AW56" s="116">
        <v>116</v>
      </c>
      <c r="AX56" s="140">
        <f>+AV56-AW56</f>
        <v>-76.7</v>
      </c>
      <c r="AY56" s="130">
        <v>23.992003850291599</v>
      </c>
      <c r="AZ56" s="128">
        <f>AR56-AY56</f>
        <v>-20.992003850291599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23.9</v>
      </c>
      <c r="AN58" s="27">
        <v>162.76206896551724</v>
      </c>
      <c r="AO58" s="26">
        <f>+AM58*100/AN58</f>
        <v>14.68401093197178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146.84010931971781</v>
      </c>
      <c r="AQ58" s="28">
        <f>COUNT(H58:AL58)</f>
        <v>3</v>
      </c>
      <c r="AR58" s="76">
        <f>COUNTIF(H58:AL58,"&gt;0")</f>
        <v>2</v>
      </c>
      <c r="AS58" s="84"/>
      <c r="AT58" s="77">
        <f>+LOOKUP(1000,H58:AL58)</f>
        <v>0</v>
      </c>
      <c r="AU58" s="82"/>
      <c r="AV58" s="134">
        <f>MAX(H58:AL58)</f>
        <v>14.7</v>
      </c>
      <c r="AW58" s="116">
        <v>87.7</v>
      </c>
      <c r="AX58" s="140">
        <f>+AV58-AW58</f>
        <v>-73</v>
      </c>
      <c r="AY58" s="130">
        <v>12.586206896551726</v>
      </c>
      <c r="AZ58" s="128">
        <f>AR58-AY58</f>
        <v>-10.586206896551726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2026-07-04T14:23:01Z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