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2E3B65B-D6B4-477E-AE00-36380F2D3F75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<sst xmlns="http://schemas.openxmlformats.org/spreadsheetml/2006/main" count="468" uniqueCount="225">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</sst>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E56" sqref="AE56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>
        <v>2.2000000000000002</v>
      </c>
      <c r="AC4" s="139">
        <v>3.1</v>
      </c>
      <c r="AD4" s="139">
        <v>8.5</v>
      </c>
      <c r="AE4" s="139">
        <v>1.2</v>
      </c>
      <c r="AF4" s="139"/>
      <c r="AG4" s="139"/>
      <c r="AH4" s="139"/>
      <c r="AI4" s="139"/>
      <c r="AJ4" s="139"/>
      <c r="AK4" s="139"/>
      <c r="AL4" s="139"/>
      <c r="AM4" s="62">
        <f>+SUM(H4:AL4)</f>
        <v>126.2</v>
      </c>
      <c r="AN4" s="27">
        <v>189.81785714285715</v>
      </c>
      <c r="AO4" s="26">
        <f>+AM4*100/AN4</f>
        <v>66.484788048693289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83.105985060866615</v>
      </c>
      <c r="AQ4" s="28">
        <f>COUNT(H4:AL4)</f>
        <v>24</v>
      </c>
      <c r="AR4" s="76">
        <f>COUNTIF(H4:AL4,"&gt;0")</f>
        <v>21</v>
      </c>
      <c r="AS4" s="84"/>
      <c r="AT4" s="77">
        <f>+LOOKUP(1000,H4:AL4)</f>
        <v>1.2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5.178571428571427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>
        <v>2.4</v>
      </c>
      <c r="AC5" s="139">
        <v>0</v>
      </c>
      <c r="AD5" s="139">
        <v>5.4</v>
      </c>
      <c r="AE5" s="139">
        <v>2.8</v>
      </c>
      <c r="AF5" s="139"/>
      <c r="AG5" s="139"/>
      <c r="AH5" s="139"/>
      <c r="AI5" s="139"/>
      <c r="AJ5" s="139"/>
      <c r="AK5" s="139"/>
      <c r="AL5" s="139"/>
      <c r="AM5" s="62">
        <f>+SUM(H5:AL5)</f>
        <v>47.899999999999991</v>
      </c>
      <c r="AN5" s="27">
        <v>147.74074074074076</v>
      </c>
      <c r="AO5" s="26">
        <f t="shared" ref="AO5:AO6" si="0">+AM5*100/AN5</f>
        <v>32.421659563800439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40.527074454750547</v>
      </c>
      <c r="AQ5" s="30">
        <f>COUNT(H5:AL5)</f>
        <v>24</v>
      </c>
      <c r="AR5" s="76">
        <f>COUNTIF(H5:AL5,"&gt;0")</f>
        <v>16</v>
      </c>
      <c r="AS5" s="84"/>
      <c r="AT5" s="77">
        <f>+LOOKUP(1000,H5:AL5)</f>
        <v>2.8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1.2592592592592613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>
        <v>0</v>
      </c>
      <c r="AC6" s="139">
        <v>0.3</v>
      </c>
      <c r="AD6" s="139">
        <v>34.4</v>
      </c>
      <c r="AE6" s="139">
        <v>0</v>
      </c>
      <c r="AF6" s="139"/>
      <c r="AG6" s="139"/>
      <c r="AH6" s="139"/>
      <c r="AI6" s="139"/>
      <c r="AJ6" s="139"/>
      <c r="AK6" s="139"/>
      <c r="AL6" s="139"/>
      <c r="AM6" s="62">
        <f>+SUM(H6:AL6)</f>
        <v>71.099999999999994</v>
      </c>
      <c r="AN6" s="27">
        <v>62.466666666666661</v>
      </c>
      <c r="AO6" s="26">
        <f t="shared" si="0"/>
        <v>113.82070437566702</v>
      </c>
      <c r="AP6" s="74">
        <f t="shared" si="1"/>
        <v>142.2758804695838</v>
      </c>
      <c r="AQ6" s="28">
        <f>COUNT(H6:AL6)</f>
        <v>24</v>
      </c>
      <c r="AR6" s="76">
        <f>COUNTIF(H6:AL6,"&gt;0")</f>
        <v>6</v>
      </c>
      <c r="AS6" s="84"/>
      <c r="AT6" s="77">
        <f>+LOOKUP(1000,H6:AL6)</f>
        <v>0</v>
      </c>
      <c r="AU6" s="82"/>
      <c r="AV6" s="134">
        <f>MAX(H6:AL6)</f>
        <v>34.4</v>
      </c>
      <c r="AW6" s="116">
        <v>133.30000000000001</v>
      </c>
      <c r="AX6" s="140">
        <f t="shared" si="2"/>
        <v>-98.9</v>
      </c>
      <c r="AY6" s="130">
        <v>8.5211111111111073</v>
      </c>
      <c r="AZ6" s="128">
        <f>+AR6-AY6</f>
        <v>-2.5211111111111073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14.2</v>
      </c>
      <c r="AE7" s="141">
        <v>0</v>
      </c>
      <c r="AF7" s="141"/>
      <c r="AG7" s="141"/>
      <c r="AH7" s="141"/>
      <c r="AI7" s="141"/>
      <c r="AJ7" s="141"/>
      <c r="AK7" s="141"/>
      <c r="AL7" s="141"/>
      <c r="AM7" s="62">
        <f>+SUM(H7:AL7)</f>
        <v>18.899999999999999</v>
      </c>
      <c r="AN7" s="132"/>
      <c r="AQ7" s="28">
        <f>COUNT(H7:AL7)</f>
        <v>24</v>
      </c>
      <c r="AR7" s="76">
        <f>COUNTIF(H7:AL7,"&gt;0")</f>
        <v>4</v>
      </c>
      <c r="AS7" s="84"/>
      <c r="AT7" s="77">
        <f>+LOOKUP(1000,H7:AL7)</f>
        <v>0</v>
      </c>
      <c r="AU7" s="82"/>
      <c r="AV7" s="134">
        <f>MAX(H7:AL7)</f>
        <v>14.2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>
        <v>4.5</v>
      </c>
      <c r="AC8" s="139">
        <v>0</v>
      </c>
      <c r="AD8" s="139">
        <v>10.3</v>
      </c>
      <c r="AE8" s="139">
        <v>0</v>
      </c>
      <c r="AF8" s="139"/>
      <c r="AG8" s="139"/>
      <c r="AH8" s="139"/>
      <c r="AI8" s="139"/>
      <c r="AJ8" s="139"/>
      <c r="AK8" s="139"/>
      <c r="AL8" s="139"/>
      <c r="AM8" s="62">
        <f>+SUM(H8:AL8)</f>
        <v>42.5</v>
      </c>
      <c r="AN8" s="27">
        <v>127.4793103448276</v>
      </c>
      <c r="AO8" s="26">
        <f>+AM8*100/AN8</f>
        <v>33.338743271389539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41.673429089236926</v>
      </c>
      <c r="AQ8" s="28">
        <f>COUNT(H8:AL8)</f>
        <v>24</v>
      </c>
      <c r="AR8" s="76">
        <f>COUNTIF(H8:AL8,"&gt;0")</f>
        <v>6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-3.5402298850574727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0.6</v>
      </c>
      <c r="AE9" s="141">
        <v>0</v>
      </c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5.8</v>
      </c>
      <c r="AE10" s="141">
        <v>0</v>
      </c>
      <c r="AF10" s="141"/>
      <c r="AG10" s="141"/>
      <c r="AH10" s="141"/>
      <c r="AI10" s="141"/>
      <c r="AJ10" s="141"/>
      <c r="AK10" s="141"/>
      <c r="AL10" s="141"/>
      <c r="AM10" s="62">
        <f>+SUM(H10:AL10)</f>
        <v>47.4</v>
      </c>
      <c r="AN10" s="132"/>
      <c r="AQ10" s="28">
        <f t="shared" ref="AQ10:AQ16" si="3">COUNT(H10:AL10)</f>
        <v>24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24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>
        <v>0</v>
      </c>
      <c r="AC12" s="139">
        <v>0</v>
      </c>
      <c r="AD12" s="139">
        <v>16.100000000000001</v>
      </c>
      <c r="AE12" s="139">
        <v>0</v>
      </c>
      <c r="AF12" s="139"/>
      <c r="AG12" s="139"/>
      <c r="AH12" s="139"/>
      <c r="AI12" s="139"/>
      <c r="AJ12" s="139"/>
      <c r="AK12" s="139"/>
      <c r="AL12" s="139"/>
      <c r="AM12" s="62">
        <f>SUM(H12:AL12)</f>
        <v>52.7</v>
      </c>
      <c r="AN12" s="27">
        <v>105.57037037037037</v>
      </c>
      <c r="AO12" s="26">
        <f>+AM12*100/AN12</f>
        <v>49.919309570586584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62.399136963233232</v>
      </c>
      <c r="AQ12" s="28">
        <f t="shared" si="3"/>
        <v>24</v>
      </c>
      <c r="AR12" s="76">
        <f t="shared" si="4"/>
        <v>5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-3.6018883415435106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>
        <v>5.2</v>
      </c>
      <c r="AC13" s="141">
        <v>0</v>
      </c>
      <c r="AD13" s="141">
        <v>26.6</v>
      </c>
      <c r="AE13" s="141">
        <v>0</v>
      </c>
      <c r="AF13" s="141"/>
      <c r="AG13" s="141"/>
      <c r="AH13" s="141"/>
      <c r="AI13" s="141"/>
      <c r="AJ13" s="141"/>
      <c r="AK13" s="141"/>
      <c r="AL13" s="141"/>
      <c r="AM13" s="62">
        <f>SUM(H13:AL13)</f>
        <v>94.800000000000011</v>
      </c>
      <c r="AN13" s="27">
        <v>160.92142857142861</v>
      </c>
      <c r="AO13" s="26">
        <f t="shared" ref="AO13:AO14" si="8">+AM13*100/AN13</f>
        <v>58.910737271960585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73.638421589950724</v>
      </c>
      <c r="AQ13" s="28">
        <f t="shared" si="3"/>
        <v>24</v>
      </c>
      <c r="AR13" s="76">
        <f t="shared" si="4"/>
        <v>7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-4.6678160919540215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>
        <v>9.5</v>
      </c>
      <c r="AC14" s="141">
        <v>0</v>
      </c>
      <c r="AD14" s="141">
        <v>29.5</v>
      </c>
      <c r="AE14" s="141">
        <v>0</v>
      </c>
      <c r="AF14" s="141"/>
      <c r="AG14" s="141"/>
      <c r="AH14" s="141"/>
      <c r="AI14" s="141"/>
      <c r="AJ14" s="141"/>
      <c r="AK14" s="141"/>
      <c r="AL14" s="141"/>
      <c r="AM14" s="62">
        <f>SUM(H14:AL14)</f>
        <v>88.199999999999989</v>
      </c>
      <c r="AN14" s="27">
        <v>127.86399999999998</v>
      </c>
      <c r="AO14" s="26">
        <f t="shared" si="8"/>
        <v>68.979540762059685</v>
      </c>
      <c r="AP14" s="74">
        <f t="shared" si="9"/>
        <v>86.224425952574606</v>
      </c>
      <c r="AQ14" s="28">
        <f t="shared" si="3"/>
        <v>24</v>
      </c>
      <c r="AR14" s="76">
        <f t="shared" si="4"/>
        <v>6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-4.8195402298850567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>
        <v>6.2</v>
      </c>
      <c r="AC15" s="139">
        <v>0.8</v>
      </c>
      <c r="AD15" s="139">
        <v>13.1</v>
      </c>
      <c r="AE15" s="139">
        <v>0</v>
      </c>
      <c r="AF15" s="139"/>
      <c r="AG15" s="139"/>
      <c r="AH15" s="139"/>
      <c r="AI15" s="139"/>
      <c r="AJ15" s="139"/>
      <c r="AK15" s="139"/>
      <c r="AL15" s="139"/>
      <c r="AM15" s="62">
        <f>SUM(H15:AL15)</f>
        <v>110.79999999999998</v>
      </c>
      <c r="AN15" s="27">
        <v>170.0884615384615</v>
      </c>
      <c r="AO15" s="26">
        <f>+AM15*100/AN15</f>
        <v>65.142572869321398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81.428216086651744</v>
      </c>
      <c r="AQ15" s="28">
        <f t="shared" si="3"/>
        <v>24</v>
      </c>
      <c r="AR15" s="76">
        <f t="shared" si="4"/>
        <v>7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-5.4989189928845139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>
        <v>16.7</v>
      </c>
      <c r="AC16" s="139">
        <v>0.1</v>
      </c>
      <c r="AD16" s="139">
        <v>0.5</v>
      </c>
      <c r="AE16" s="139">
        <v>0</v>
      </c>
      <c r="AF16" s="139"/>
      <c r="AG16" s="139"/>
      <c r="AH16" s="139"/>
      <c r="AI16" s="139"/>
      <c r="AJ16" s="139"/>
      <c r="AK16" s="139"/>
      <c r="AL16" s="139"/>
      <c r="AM16" s="62">
        <f>SUM(H16:AL16)</f>
        <v>209.69999999999996</v>
      </c>
      <c r="AN16" s="27">
        <v>322.64074074074074</v>
      </c>
      <c r="AO16" s="26">
        <f>+AM16*100/AN16</f>
        <v>64.99489169239952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81.243614615499396</v>
      </c>
      <c r="AQ16" s="28">
        <f t="shared" si="3"/>
        <v>24</v>
      </c>
      <c r="AR16" s="76">
        <f t="shared" si="4"/>
        <v>15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-3.4255555555555546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>
        <v>10.6</v>
      </c>
      <c r="AC18" s="139">
        <v>0.2</v>
      </c>
      <c r="AD18" s="139">
        <v>2.6</v>
      </c>
      <c r="AE18" s="139">
        <v>0</v>
      </c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134.89999999999998</v>
      </c>
      <c r="AN18" s="27">
        <v>275.51538461538456</v>
      </c>
      <c r="AO18" s="26">
        <f t="shared" ref="AO18:AO19" si="12">+AM18*100/AN18</f>
        <v>48.962783035988501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61.203478794985621</v>
      </c>
      <c r="AQ18" s="28">
        <f t="shared" ref="AQ18:AQ31" si="14">COUNT(H18:AL18)</f>
        <v>24</v>
      </c>
      <c r="AR18" s="76">
        <f t="shared" ref="AR18:AR31" si="15">COUNTIF(H18:AL18,"&gt;0")</f>
        <v>13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-1.4597701149425291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>
        <v>15.5</v>
      </c>
      <c r="AC19" s="139">
        <v>0</v>
      </c>
      <c r="AD19" s="139">
        <v>0</v>
      </c>
      <c r="AE19" s="139">
        <v>0</v>
      </c>
      <c r="AF19" s="139"/>
      <c r="AG19" s="139"/>
      <c r="AH19" s="139"/>
      <c r="AI19" s="139"/>
      <c r="AJ19" s="139"/>
      <c r="AK19" s="139"/>
      <c r="AL19" s="139"/>
      <c r="AM19" s="62">
        <f t="shared" si="11"/>
        <v>39.1</v>
      </c>
      <c r="AN19" s="27">
        <v>78.811538461538461</v>
      </c>
      <c r="AO19" s="26">
        <f t="shared" si="12"/>
        <v>49.612024791371823</v>
      </c>
      <c r="AP19" s="74">
        <f t="shared" si="13"/>
        <v>62.015030989214779</v>
      </c>
      <c r="AQ19" s="28">
        <f t="shared" si="14"/>
        <v>24</v>
      </c>
      <c r="AR19" s="76">
        <f t="shared" si="15"/>
        <v>9</v>
      </c>
      <c r="AS19" s="84"/>
      <c r="AT19" s="77">
        <f t="shared" si="16"/>
        <v>0</v>
      </c>
      <c r="AU19" s="82"/>
      <c r="AV19" s="134">
        <f t="shared" si="17"/>
        <v>15.5</v>
      </c>
      <c r="AW19" s="116">
        <v>88.9</v>
      </c>
      <c r="AX19" s="140">
        <f t="shared" si="18"/>
        <v>-73.400000000000006</v>
      </c>
      <c r="AY19" s="130">
        <v>12.120689655172413</v>
      </c>
      <c r="AZ19" s="128">
        <f t="shared" si="19"/>
        <v>-3.1206896551724128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>
        <v>1.7</v>
      </c>
      <c r="AC21" s="139">
        <v>0</v>
      </c>
      <c r="AD21" s="139">
        <v>4.8</v>
      </c>
      <c r="AE21" s="139">
        <v>0</v>
      </c>
      <c r="AF21" s="139"/>
      <c r="AG21" s="139"/>
      <c r="AH21" s="139"/>
      <c r="AI21" s="139"/>
      <c r="AJ21" s="139"/>
      <c r="AK21" s="139"/>
      <c r="AL21" s="139"/>
      <c r="AM21" s="62">
        <f t="shared" si="11"/>
        <v>25.1</v>
      </c>
      <c r="AN21" s="27">
        <v>45.704166666666673</v>
      </c>
      <c r="AO21" s="26">
        <f>+AM21*100/AN21</f>
        <v>54.918406418087329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68.648008022609162</v>
      </c>
      <c r="AQ21" s="28">
        <f t="shared" si="14"/>
        <v>24</v>
      </c>
      <c r="AR21" s="76">
        <f t="shared" si="15"/>
        <v>9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2.3933333333333344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>
        <v>0.8</v>
      </c>
      <c r="AC23" s="141">
        <v>0</v>
      </c>
      <c r="AD23" s="141">
        <v>1.5</v>
      </c>
      <c r="AE23" s="141">
        <v>0</v>
      </c>
      <c r="AF23" s="141"/>
      <c r="AG23" s="141"/>
      <c r="AH23" s="141"/>
      <c r="AI23" s="141"/>
      <c r="AJ23" s="141"/>
      <c r="AK23" s="141"/>
      <c r="AL23" s="141"/>
      <c r="AM23" s="62">
        <f t="shared" si="11"/>
        <v>51.699999999999996</v>
      </c>
      <c r="AN23" s="132"/>
      <c r="AQ23" s="28">
        <f t="shared" si="14"/>
        <v>24</v>
      </c>
      <c r="AR23" s="76">
        <f t="shared" si="15"/>
        <v>8</v>
      </c>
      <c r="AS23" s="84"/>
      <c r="AT23" s="77">
        <f t="shared" si="16"/>
        <v>0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>
        <v>3.3</v>
      </c>
      <c r="AC24" s="139">
        <v>0</v>
      </c>
      <c r="AD24" s="139">
        <v>1.4</v>
      </c>
      <c r="AE24" s="139">
        <v>0</v>
      </c>
      <c r="AF24" s="139"/>
      <c r="AG24" s="139"/>
      <c r="AH24" s="139"/>
      <c r="AI24" s="139"/>
      <c r="AJ24" s="139"/>
      <c r="AK24" s="139"/>
      <c r="AL24" s="139"/>
      <c r="AM24" s="62">
        <f t="shared" si="11"/>
        <v>50.29999999999999</v>
      </c>
      <c r="AN24" s="27">
        <v>169.05714285714288</v>
      </c>
      <c r="AO24" s="26">
        <f t="shared" ref="AO24:AO29" si="20">+AM24*100/AN24</f>
        <v>29.753253337840114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37.191566672300141</v>
      </c>
      <c r="AQ24" s="28">
        <f t="shared" si="14"/>
        <v>24</v>
      </c>
      <c r="AR24" s="76">
        <f t="shared" si="15"/>
        <v>10</v>
      </c>
      <c r="AS24" s="84"/>
      <c r="AT24" s="77">
        <f t="shared" si="16"/>
        <v>0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-6.3966666666666647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>
        <v>0</v>
      </c>
      <c r="AC25" s="141">
        <v>0.8</v>
      </c>
      <c r="AD25" s="141">
        <v>2.5</v>
      </c>
      <c r="AE25" s="141">
        <v>0.3</v>
      </c>
      <c r="AF25" s="141"/>
      <c r="AG25" s="141"/>
      <c r="AH25" s="141"/>
      <c r="AI25" s="141"/>
      <c r="AJ25" s="141"/>
      <c r="AK25" s="141"/>
      <c r="AL25" s="141"/>
      <c r="AM25" s="62">
        <f t="shared" si="11"/>
        <v>31.200000000000003</v>
      </c>
      <c r="AN25" s="27">
        <v>70.953333333333333</v>
      </c>
      <c r="AO25" s="26">
        <f t="shared" si="20"/>
        <v>43.972564126656025</v>
      </c>
      <c r="AP25" s="74">
        <f t="shared" si="21"/>
        <v>54.965705158320027</v>
      </c>
      <c r="AQ25" s="28">
        <f t="shared" si="14"/>
        <v>24</v>
      </c>
      <c r="AR25" s="76">
        <f t="shared" si="15"/>
        <v>8</v>
      </c>
      <c r="AS25" s="84"/>
      <c r="AT25" s="77">
        <f t="shared" si="16"/>
        <v>0.3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-3.5999999999999996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>
        <v>0.2</v>
      </c>
      <c r="AC27" s="139">
        <v>3.6</v>
      </c>
      <c r="AD27" s="139">
        <v>0.7</v>
      </c>
      <c r="AE27" s="139">
        <v>0</v>
      </c>
      <c r="AF27" s="139"/>
      <c r="AG27" s="139"/>
      <c r="AH27" s="139"/>
      <c r="AI27" s="139"/>
      <c r="AJ27" s="139"/>
      <c r="AK27" s="139"/>
      <c r="AL27" s="139"/>
      <c r="AM27" s="62">
        <f t="shared" si="11"/>
        <v>110.4</v>
      </c>
      <c r="AN27" s="27">
        <v>128.65</v>
      </c>
      <c r="AO27" s="26">
        <f t="shared" si="20"/>
        <v>85.814224640497471</v>
      </c>
      <c r="AP27" s="74">
        <f t="shared" si="21"/>
        <v>107.26778080062184</v>
      </c>
      <c r="AQ27" s="28">
        <f t="shared" si="14"/>
        <v>24</v>
      </c>
      <c r="AR27" s="76">
        <f t="shared" si="15"/>
        <v>7</v>
      </c>
      <c r="AS27" s="84"/>
      <c r="AT27" s="77">
        <f t="shared" si="16"/>
        <v>0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-4.7379310344827559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>
        <v>0</v>
      </c>
      <c r="AC28" s="139">
        <v>0</v>
      </c>
      <c r="AD28" s="139">
        <v>0</v>
      </c>
      <c r="AE28" s="139">
        <v>0</v>
      </c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81.536091549295833</v>
      </c>
      <c r="AQ28" s="28">
        <f t="shared" si="14"/>
        <v>24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>
        <v>0.2</v>
      </c>
      <c r="AC29" s="139">
        <v>1.8</v>
      </c>
      <c r="AD29" s="139">
        <v>0</v>
      </c>
      <c r="AE29" s="139">
        <v>0</v>
      </c>
      <c r="AF29" s="139"/>
      <c r="AG29" s="139"/>
      <c r="AH29" s="139"/>
      <c r="AI29" s="139"/>
      <c r="AJ29" s="139"/>
      <c r="AK29" s="139"/>
      <c r="AL29" s="139"/>
      <c r="AM29" s="62">
        <f t="shared" si="11"/>
        <v>26.7</v>
      </c>
      <c r="AN29" s="27">
        <v>60.770370370370358</v>
      </c>
      <c r="AO29" s="26">
        <f t="shared" si="20"/>
        <v>43.935884934178461</v>
      </c>
      <c r="AP29" s="74">
        <f t="shared" si="21"/>
        <v>54.919856167723076</v>
      </c>
      <c r="AQ29" s="28">
        <f t="shared" si="14"/>
        <v>24</v>
      </c>
      <c r="AR29" s="76">
        <f t="shared" si="15"/>
        <v>3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-2.7091954022988487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>
        <v>0.3</v>
      </c>
      <c r="AC30" s="141">
        <v>2.9</v>
      </c>
      <c r="AD30" s="141">
        <v>0</v>
      </c>
      <c r="AE30" s="141">
        <v>0</v>
      </c>
      <c r="AF30" s="141"/>
      <c r="AG30" s="141"/>
      <c r="AH30" s="141"/>
      <c r="AI30" s="141"/>
      <c r="AJ30" s="141"/>
      <c r="AK30" s="141"/>
      <c r="AL30" s="141"/>
      <c r="AM30" s="62">
        <f t="shared" si="11"/>
        <v>77.2</v>
      </c>
      <c r="AN30" s="132"/>
      <c r="AQ30" s="28">
        <f t="shared" si="14"/>
        <v>24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>
        <v>0.5</v>
      </c>
      <c r="AC31" s="139">
        <v>0.7</v>
      </c>
      <c r="AD31" s="139">
        <v>0</v>
      </c>
      <c r="AE31" s="139">
        <v>0</v>
      </c>
      <c r="AF31" s="139"/>
      <c r="AG31" s="139"/>
      <c r="AH31" s="139"/>
      <c r="AI31" s="139"/>
      <c r="AJ31" s="139"/>
      <c r="AK31" s="139"/>
      <c r="AL31" s="139"/>
      <c r="AM31" s="62">
        <f t="shared" si="11"/>
        <v>15.7</v>
      </c>
      <c r="AN31" s="27">
        <v>44.332000000000008</v>
      </c>
      <c r="AO31" s="26">
        <f t="shared" ref="AO31" si="23">+AM31*100/AN31</f>
        <v>35.414598935306316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44.268248669132895</v>
      </c>
      <c r="AQ31" s="28">
        <f t="shared" si="14"/>
        <v>24</v>
      </c>
      <c r="AR31" s="76">
        <f t="shared" si="15"/>
        <v>10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0.92000000000000348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>
        <v>0.8</v>
      </c>
      <c r="AC33" s="144">
        <v>0.2</v>
      </c>
      <c r="AD33" s="144">
        <v>0</v>
      </c>
      <c r="AE33" s="144">
        <v>0</v>
      </c>
      <c r="AF33" s="144"/>
      <c r="AG33" s="144"/>
      <c r="AH33" s="144"/>
      <c r="AI33" s="144"/>
      <c r="AJ33" s="144"/>
      <c r="AK33" s="144"/>
      <c r="AL33" s="144"/>
      <c r="AM33" s="62">
        <f>SUM(H33:AL33)</f>
        <v>18.5</v>
      </c>
      <c r="AN33" s="27"/>
      <c r="AQ33" s="28">
        <f t="shared" ref="AQ33:AQ42" si="25">COUNT(H33:AL33)</f>
        <v>24</v>
      </c>
      <c r="AR33" s="76">
        <f t="shared" ref="AR33:AR42" si="26">COUNTIF(H33:AL33,"&gt;0")</f>
        <v>12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>
        <v>1.6</v>
      </c>
      <c r="AC34" s="141">
        <v>0.1</v>
      </c>
      <c r="AD34" s="141">
        <v>2.4</v>
      </c>
      <c r="AE34" s="141">
        <v>0</v>
      </c>
      <c r="AF34" s="141"/>
      <c r="AG34" s="141"/>
      <c r="AH34" s="141"/>
      <c r="AI34" s="141"/>
      <c r="AJ34" s="141"/>
      <c r="AK34" s="141"/>
      <c r="AL34" s="141"/>
      <c r="AM34" s="62">
        <f>SUM(H34:AL34)</f>
        <v>14.6</v>
      </c>
      <c r="AN34" s="132">
        <v>37.15</v>
      </c>
      <c r="AO34" s="26">
        <f>+AM34*100/AN34</f>
        <v>39.300134589502022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49.125168236877528</v>
      </c>
      <c r="AQ34" s="28">
        <f t="shared" si="25"/>
        <v>24</v>
      </c>
      <c r="AR34" s="76">
        <f t="shared" si="26"/>
        <v>9</v>
      </c>
      <c r="AS34" s="84"/>
      <c r="AT34" s="77">
        <f>+LOOKUP(1000,H34:AL34)</f>
        <v>0</v>
      </c>
      <c r="AU34" s="82"/>
      <c r="AV34" s="134">
        <f t="shared" si="27"/>
        <v>5.6</v>
      </c>
      <c r="AW34" s="116">
        <v>23.1</v>
      </c>
      <c r="AX34" s="140">
        <f t="shared" ref="AX34:AX42" si="28">+AV34-AW34</f>
        <v>-17.5</v>
      </c>
      <c r="AY34" s="130">
        <v>8.4537931034482732</v>
      </c>
      <c r="AZ34" s="128">
        <f t="shared" ref="AZ34:AZ39" si="29">AR34-AY34</f>
        <v>0.54620689655172683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>
        <v>0</v>
      </c>
      <c r="AC35" s="139">
        <v>0</v>
      </c>
      <c r="AD35" s="139">
        <v>0</v>
      </c>
      <c r="AE35" s="139">
        <v>0</v>
      </c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51.043821096173737</v>
      </c>
      <c r="AQ35" s="28">
        <f t="shared" si="25"/>
        <v>24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>
        <v>0</v>
      </c>
      <c r="AC36" s="141">
        <v>0</v>
      </c>
      <c r="AD36" s="141">
        <v>0</v>
      </c>
      <c r="AE36" s="141">
        <v>0</v>
      </c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65.867628341111597</v>
      </c>
      <c r="AQ36" s="28">
        <f t="shared" si="25"/>
        <v>24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>
        <v>0</v>
      </c>
      <c r="AE38" s="139">
        <v>0</v>
      </c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62.227680000000007</v>
      </c>
      <c r="AQ38" s="28">
        <f t="shared" si="25"/>
        <v>24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0.2</v>
      </c>
      <c r="AD39" s="139">
        <v>0</v>
      </c>
      <c r="AE39" s="139">
        <v>0</v>
      </c>
      <c r="AF39" s="139"/>
      <c r="AG39" s="139"/>
      <c r="AH39" s="139"/>
      <c r="AI39" s="139"/>
      <c r="AJ39" s="139"/>
      <c r="AK39" s="139"/>
      <c r="AL39" s="139"/>
      <c r="AM39" s="62">
        <f>SUM(H39:AL39)</f>
        <v>1.8</v>
      </c>
      <c r="AN39" s="27">
        <v>17.546428571428571</v>
      </c>
      <c r="AO39" s="26">
        <f>+AM39*100/AN39</f>
        <v>10.258497862812945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55.056314285714286</v>
      </c>
      <c r="AQ39" s="28">
        <f t="shared" si="25"/>
        <v>24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-0.91111111111111009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>
        <v>0.2</v>
      </c>
      <c r="AC40" s="141">
        <v>0.7</v>
      </c>
      <c r="AD40" s="141">
        <v>1.3</v>
      </c>
      <c r="AE40" s="141">
        <v>0</v>
      </c>
      <c r="AF40" s="141"/>
      <c r="AG40" s="141"/>
      <c r="AH40" s="141"/>
      <c r="AI40" s="141"/>
      <c r="AJ40" s="141"/>
      <c r="AK40" s="141"/>
      <c r="AL40" s="141"/>
      <c r="AM40" s="62">
        <f>SUM(H40:AL40)</f>
        <v>6.3000000000000007</v>
      </c>
      <c r="AN40" s="132"/>
      <c r="AQ40" s="28">
        <f t="shared" si="25"/>
        <v>24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1.3</v>
      </c>
      <c r="AW40" s="116">
        <v>27.9</v>
      </c>
      <c r="AX40" s="140">
        <f t="shared" si="28"/>
        <v>-26.599999999999998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>
        <v>0.5</v>
      </c>
      <c r="AC41" s="141">
        <v>4.0999999999999996</v>
      </c>
      <c r="AD41" s="141">
        <v>0.9</v>
      </c>
      <c r="AE41" s="141">
        <v>1.2</v>
      </c>
      <c r="AF41" s="141"/>
      <c r="AG41" s="141"/>
      <c r="AH41" s="141"/>
      <c r="AI41" s="141"/>
      <c r="AJ41" s="141"/>
      <c r="AK41" s="141"/>
      <c r="AL41" s="141"/>
      <c r="AM41" s="62">
        <f>SUM(H41:AL41)</f>
        <v>32.5</v>
      </c>
      <c r="AN41" s="27">
        <v>39.581481481481489</v>
      </c>
      <c r="AO41" s="26">
        <f>+AM41*100/AN41</f>
        <v>82.109104519509671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102.63638064938708</v>
      </c>
      <c r="AQ41" s="28">
        <f t="shared" si="25"/>
        <v>24</v>
      </c>
      <c r="AR41" s="76">
        <f t="shared" si="26"/>
        <v>14</v>
      </c>
      <c r="AS41" s="84"/>
      <c r="AT41" s="77">
        <f>+LOOKUP(1000,H41:AL41)</f>
        <v>1.2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4.7340071343638552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>
        <v>0</v>
      </c>
      <c r="AC42" s="139">
        <v>0.3</v>
      </c>
      <c r="AD42" s="139">
        <v>0</v>
      </c>
      <c r="AE42" s="139">
        <v>0.3</v>
      </c>
      <c r="AF42" s="139"/>
      <c r="AG42" s="139"/>
      <c r="AH42" s="139"/>
      <c r="AI42" s="139"/>
      <c r="AJ42" s="139"/>
      <c r="AK42" s="139"/>
      <c r="AL42" s="139"/>
      <c r="AM42" s="62">
        <f>SUM(H42:AL42)</f>
        <v>8.4000000000000021</v>
      </c>
      <c r="AN42" s="27">
        <v>29.843333333333341</v>
      </c>
      <c r="AO42" s="26">
        <f>+AM42*100/AN42</f>
        <v>28.146989835809226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35.183737294761528</v>
      </c>
      <c r="AQ42" s="28">
        <f t="shared" si="25"/>
        <v>24</v>
      </c>
      <c r="AR42" s="76">
        <f t="shared" si="26"/>
        <v>14</v>
      </c>
      <c r="AS42" s="84"/>
      <c r="AT42" s="77">
        <f>+LOOKUP(1000,H42:AL42)</f>
        <v>0.3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6.4333333333333362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>
        <v>83.4</v>
      </c>
      <c r="AC44" s="139">
        <v>0.3</v>
      </c>
      <c r="AD44" s="139">
        <v>0.6</v>
      </c>
      <c r="AE44" s="139">
        <v>49.7</v>
      </c>
      <c r="AF44" s="139"/>
      <c r="AG44" s="139"/>
      <c r="AH44" s="139"/>
      <c r="AI44" s="139"/>
      <c r="AJ44" s="139"/>
      <c r="AK44" s="139"/>
      <c r="AL44" s="139"/>
      <c r="AM44" s="62">
        <f>SUM(H44:AL44)</f>
        <v>722.70000000000016</v>
      </c>
      <c r="AN44" s="27">
        <v>867.4103448275863</v>
      </c>
      <c r="AO44" s="26">
        <f>+AM44*100/AN44</f>
        <v>83.316968065863918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104.1462100823299</v>
      </c>
      <c r="AQ44" s="28">
        <f>COUNT(H44:AL44)</f>
        <v>24</v>
      </c>
      <c r="AR44" s="76">
        <f>COUNTIF(H44:AL44,"&gt;0")</f>
        <v>19</v>
      </c>
      <c r="AS44" s="84"/>
      <c r="AT44" s="77">
        <f>+LOOKUP(1000,H44:AL44)</f>
        <v>49.7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-7.2758620689655054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>
        <v>7.8</v>
      </c>
      <c r="AC45" s="141">
        <v>23.5</v>
      </c>
      <c r="AD45" s="141">
        <v>31</v>
      </c>
      <c r="AE45" s="141">
        <v>4.5999999999999996</v>
      </c>
      <c r="AF45" s="141"/>
      <c r="AG45" s="141"/>
      <c r="AH45" s="141"/>
      <c r="AI45" s="141"/>
      <c r="AJ45" s="141"/>
      <c r="AK45" s="141"/>
      <c r="AL45" s="141"/>
      <c r="AM45" s="62">
        <f>SUM(H45:AL45)</f>
        <v>271.80000000000007</v>
      </c>
      <c r="AN45" s="27">
        <v>706.20344827586212</v>
      </c>
      <c r="AO45" s="26">
        <f>+AM45*100/AN45</f>
        <v>38.487492614710042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48.109365768387555</v>
      </c>
      <c r="AQ45" s="28">
        <f>COUNT(H45:AL45)</f>
        <v>24</v>
      </c>
      <c r="AR45" s="76">
        <f>COUNTIF(H45:AL45,"&gt;0")</f>
        <v>19</v>
      </c>
      <c r="AS45" s="84"/>
      <c r="AT45" s="77">
        <f>+LOOKUP(1000,H45:AL45)</f>
        <v>4.5999999999999996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-7.331111111111106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>
        <v>4.0999999999999996</v>
      </c>
      <c r="AC47" s="139">
        <v>22.4</v>
      </c>
      <c r="AD47" s="139">
        <v>13.7</v>
      </c>
      <c r="AE47" s="139">
        <v>0</v>
      </c>
      <c r="AF47" s="139"/>
      <c r="AG47" s="139"/>
      <c r="AH47" s="139"/>
      <c r="AI47" s="139"/>
      <c r="AJ47" s="139"/>
      <c r="AK47" s="139"/>
      <c r="AL47" s="139"/>
      <c r="AM47" s="62">
        <f>SUM(H47:AL47)</f>
        <v>106.60000000000001</v>
      </c>
      <c r="AN47" s="27">
        <v>214.09230769230771</v>
      </c>
      <c r="AO47" s="26">
        <f>+AM47*100/AN47</f>
        <v>49.791606783558485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62.239508479448119</v>
      </c>
      <c r="AQ47" s="28">
        <f>COUNT(H47:AL47)</f>
        <v>24</v>
      </c>
      <c r="AR47" s="76">
        <f>COUNTIF(H47:AL47,"&gt;0")</f>
        <v>15</v>
      </c>
      <c r="AS47" s="84"/>
      <c r="AT47" s="77">
        <f>+LOOKUP(1000,H47:AL47)</f>
        <v>0</v>
      </c>
      <c r="AU47" s="82"/>
      <c r="AV47" s="134">
        <f>MAX(H47:AL47)</f>
        <v>22.4</v>
      </c>
      <c r="AW47" s="116">
        <v>86</v>
      </c>
      <c r="AX47" s="140">
        <f>+AV47-AW47</f>
        <v>-63.6</v>
      </c>
      <c r="AY47" s="130">
        <v>15.243209876543212</v>
      </c>
      <c r="AZ47" s="128">
        <f>AR47-AY47</f>
        <v>-0.24320987654321158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>
        <v>8.8000000000000007</v>
      </c>
      <c r="AC48" s="139">
        <v>36.4</v>
      </c>
      <c r="AD48" s="139">
        <v>0.1</v>
      </c>
      <c r="AE48" s="139">
        <v>0.2</v>
      </c>
      <c r="AF48" s="139"/>
      <c r="AG48" s="139"/>
      <c r="AH48" s="139"/>
      <c r="AI48" s="139"/>
      <c r="AJ48" s="139"/>
      <c r="AK48" s="139"/>
      <c r="AL48" s="139"/>
      <c r="AM48" s="62">
        <f>SUM(H48:AL48)</f>
        <v>178.9</v>
      </c>
      <c r="AN48" s="27">
        <v>329.1466666666667</v>
      </c>
      <c r="AO48" s="26">
        <f>+AM48*100/AN48</f>
        <v>54.352669529287851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67.940836911609821</v>
      </c>
      <c r="AQ48" s="28">
        <f>COUNT(H48:AL48)</f>
        <v>24</v>
      </c>
      <c r="AR48" s="76">
        <f>COUNTIF(H48:AL48,"&gt;0")</f>
        <v>20</v>
      </c>
      <c r="AS48" s="84"/>
      <c r="AT48" s="77">
        <f>+LOOKUP(1000,H48:AL48)</f>
        <v>0.2</v>
      </c>
      <c r="AU48" s="82"/>
      <c r="AV48" s="134">
        <f>MAX(H48:AL48)</f>
        <v>36.4</v>
      </c>
      <c r="AW48" s="116">
        <v>224</v>
      </c>
      <c r="AX48" s="140">
        <f>+AV48-AW48</f>
        <v>-187.6</v>
      </c>
      <c r="AY48" s="130">
        <v>19.733333333333334</v>
      </c>
      <c r="AZ48" s="128">
        <f>AR48-AY48</f>
        <v>0.26666666666666572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>
        <v>9.6999999999999993</v>
      </c>
      <c r="AC49" s="139">
        <v>26.7</v>
      </c>
      <c r="AD49" s="139">
        <v>0</v>
      </c>
      <c r="AE49" s="139">
        <v>0</v>
      </c>
      <c r="AF49" s="139"/>
      <c r="AG49" s="139"/>
      <c r="AH49" s="139"/>
      <c r="AI49" s="139"/>
      <c r="AJ49" s="139"/>
      <c r="AK49" s="139"/>
      <c r="AL49" s="139"/>
      <c r="AM49" s="62">
        <f>SUM(H49:AL49)</f>
        <v>418.5</v>
      </c>
      <c r="AN49" s="27">
        <v>391.51666666666659</v>
      </c>
      <c r="AO49" s="26">
        <f>+AM49*100/AN49</f>
        <v>106.89200119194587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133.61500148993235</v>
      </c>
      <c r="AQ49" s="28">
        <f>COUNT(H49:AL49)</f>
        <v>24</v>
      </c>
      <c r="AR49" s="76">
        <f>COUNTIF(H49:AL49,"&gt;0")</f>
        <v>18</v>
      </c>
      <c r="AS49" s="84"/>
      <c r="AT49" s="77">
        <f>+LOOKUP(1000,H49:AL49)</f>
        <v>0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-3.1999999999999993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>
        <v>19.7</v>
      </c>
      <c r="AC50" s="141">
        <v>33.1</v>
      </c>
      <c r="AD50" s="141">
        <v>0</v>
      </c>
      <c r="AE50" s="141">
        <v>0</v>
      </c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583.1</v>
      </c>
      <c r="AN50" s="132"/>
      <c r="AO50" s="16"/>
      <c r="AQ50" s="28">
        <f>COUNT(H50:AL50)</f>
        <v>24</v>
      </c>
      <c r="AR50" s="76">
        <f>COUNTIF(H50:AL50,"&gt;0")</f>
        <v>18</v>
      </c>
      <c r="AS50" s="84"/>
      <c r="AT50" s="77">
        <f>+LOOKUP(1000,H50:AL50)</f>
        <v>0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>
        <v>6.5</v>
      </c>
      <c r="AC51" s="141">
        <v>72.5</v>
      </c>
      <c r="AD51" s="141">
        <v>7.5</v>
      </c>
      <c r="AE51" s="141">
        <v>0</v>
      </c>
      <c r="AF51" s="141"/>
      <c r="AG51" s="141"/>
      <c r="AH51" s="141"/>
      <c r="AI51" s="141"/>
      <c r="AJ51" s="141"/>
      <c r="AK51" s="141"/>
      <c r="AL51" s="141"/>
      <c r="AM51" s="62">
        <f t="shared" si="30"/>
        <v>227.39999999999998</v>
      </c>
      <c r="AN51" s="27">
        <v>263.89999999999998</v>
      </c>
      <c r="AO51" s="26">
        <f>+AM51*100/AN51</f>
        <v>86.169003410382714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112.39435227441223</v>
      </c>
      <c r="AQ51" s="28">
        <f>COUNT(H51:AL51)</f>
        <v>23</v>
      </c>
      <c r="AR51" s="76">
        <f>COUNTIF(H51:AL51,"&gt;0")</f>
        <v>13</v>
      </c>
      <c r="AS51" s="84"/>
      <c r="AT51" s="77">
        <f>+LOOKUP(1000,H51:AL51)</f>
        <v>0</v>
      </c>
      <c r="AU51" s="82"/>
      <c r="AV51" s="134">
        <f>MAX(H51:AL51)</f>
        <v>72.5</v>
      </c>
      <c r="AW51" s="116">
        <v>133</v>
      </c>
      <c r="AX51" s="140">
        <f>+AV51-AW51</f>
        <v>-60.5</v>
      </c>
      <c r="AY51" s="130">
        <v>16.100000000000001</v>
      </c>
      <c r="AZ51" s="128">
        <f>AR51-AY51</f>
        <v>-3.1000000000000014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>
        <v>50</v>
      </c>
      <c r="AC52" s="141" t="s">
        <v>224</v>
      </c>
      <c r="AD52" s="141">
        <v>0</v>
      </c>
      <c r="AE52" s="141">
        <v>0</v>
      </c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>
        <v>55</v>
      </c>
      <c r="AC53" s="141">
        <v>37</v>
      </c>
      <c r="AD53" s="141">
        <v>0</v>
      </c>
      <c r="AE53" s="141">
        <v>2</v>
      </c>
      <c r="AF53" s="141"/>
      <c r="AG53" s="141"/>
      <c r="AH53" s="141"/>
      <c r="AI53" s="141"/>
      <c r="AJ53" s="141"/>
      <c r="AK53" s="141"/>
      <c r="AL53" s="141"/>
      <c r="AM53" s="62">
        <f t="shared" si="30"/>
        <v>251</v>
      </c>
      <c r="AN53" s="27">
        <v>428.09999999999997</v>
      </c>
      <c r="AO53" s="26">
        <f>+AM53*100/AN53</f>
        <v>58.631160943704749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73.288951179630928</v>
      </c>
      <c r="AQ53" s="28">
        <f>COUNT(H53:AL53)</f>
        <v>24</v>
      </c>
      <c r="AR53" s="76">
        <f>COUNTIF(H53:AL53,"&gt;0")</f>
        <v>13</v>
      </c>
      <c r="AS53" s="84"/>
      <c r="AT53" s="77">
        <f>+LOOKUP(1000,H53:AL53)</f>
        <v>2</v>
      </c>
      <c r="AU53" s="82"/>
      <c r="AV53" s="134">
        <f>MAX(H53:AL53)</f>
        <v>55</v>
      </c>
      <c r="AW53" s="116">
        <v>130.69999999999999</v>
      </c>
      <c r="AX53" s="140">
        <f>+AV53-AW53</f>
        <v>-75.699999999999989</v>
      </c>
      <c r="AY53" s="130">
        <v>22.438208481965916</v>
      </c>
      <c r="AZ53" s="128">
        <f>AR53-AY53</f>
        <v>-9.4382084819659156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>
        <v>8</v>
      </c>
      <c r="AC54" s="141">
        <v>32</v>
      </c>
      <c r="AD54" s="141">
        <v>0</v>
      </c>
      <c r="AE54" s="141">
        <v>0</v>
      </c>
      <c r="AF54" s="141"/>
      <c r="AG54" s="141"/>
      <c r="AH54" s="141"/>
      <c r="AI54" s="141"/>
      <c r="AJ54" s="141"/>
      <c r="AK54" s="141"/>
      <c r="AL54" s="141"/>
      <c r="AM54" s="62">
        <f t="shared" si="30"/>
        <v>200</v>
      </c>
      <c r="AN54" s="132"/>
      <c r="AO54" s="16"/>
      <c r="AQ54" s="28">
        <f>COUNT(H54:AL54)</f>
        <v>24</v>
      </c>
      <c r="AR54" s="76">
        <f>COUNTIF(H54:AL54,"&gt;0")</f>
        <v>16</v>
      </c>
      <c r="AS54" s="84"/>
      <c r="AT54" s="77">
        <f>+LOOKUP(1000,H54:AL54)</f>
        <v>0</v>
      </c>
      <c r="AU54" s="82"/>
      <c r="AV54" s="134">
        <f>MAX(H54:AL54)</f>
        <v>32</v>
      </c>
      <c r="AW54" s="116">
        <v>129.30000000000001</v>
      </c>
      <c r="AX54" s="140">
        <f>+AV54-AW54</f>
        <v>-97.300000000000011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>
        <v>10</v>
      </c>
      <c r="AC55" s="141">
        <v>25</v>
      </c>
      <c r="AD55" s="141">
        <v>0</v>
      </c>
      <c r="AE55" s="141">
        <v>5</v>
      </c>
      <c r="AF55" s="141"/>
      <c r="AG55" s="141"/>
      <c r="AH55" s="141"/>
      <c r="AI55" s="141"/>
      <c r="AJ55" s="141"/>
      <c r="AK55" s="141"/>
      <c r="AL55" s="141"/>
      <c r="AM55" s="62">
        <f>SUM(H55:AL55)</f>
        <v>208</v>
      </c>
      <c r="AN55" s="27">
        <v>274.93571428571425</v>
      </c>
      <c r="AO55" s="26">
        <f>+AM55*100/AN55</f>
        <v>75.654048998467189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94.56756124808399</v>
      </c>
      <c r="AQ55" s="28">
        <f>COUNT(H55:AL55)</f>
        <v>24</v>
      </c>
      <c r="AR55" s="76">
        <f>COUNTIF(H55:AL55,"&gt;0")</f>
        <v>14</v>
      </c>
      <c r="AS55" s="84"/>
      <c r="AT55" s="77">
        <f>+LOOKUP(1000,H55:AL55)</f>
        <v>5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-4.6689655172413822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>
        <v>55.7</v>
      </c>
      <c r="AC56" s="141">
        <v>78.5</v>
      </c>
      <c r="AD56" s="141">
        <v>43.8</v>
      </c>
      <c r="AE56" s="141">
        <v>40.200000000000003</v>
      </c>
      <c r="AF56" s="141"/>
      <c r="AG56" s="141"/>
      <c r="AH56" s="141"/>
      <c r="AI56" s="141"/>
      <c r="AJ56" s="141"/>
      <c r="AK56" s="141"/>
      <c r="AL56" s="141"/>
      <c r="AM56" s="62">
        <f>SUM(H56:AL56)</f>
        <v>456.49999999999994</v>
      </c>
      <c r="AN56" s="132">
        <v>316.32165110905964</v>
      </c>
      <c r="AO56" s="26">
        <f>+AM56*100/AN56</f>
        <v>144.31512936261527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180.39391170326908</v>
      </c>
      <c r="AQ56" s="28">
        <f>COUNT(H56:AL56)</f>
        <v>24</v>
      </c>
      <c r="AR56" s="76">
        <f>COUNTIF(H56:AL56,"&gt;0")</f>
        <v>22</v>
      </c>
      <c r="AS56" s="84"/>
      <c r="AT56" s="77">
        <f>+LOOKUP(1000,H56:AL56)</f>
        <v>40.200000000000003</v>
      </c>
      <c r="AU56" s="82"/>
      <c r="AV56" s="134">
        <f>MAX(H56:AL56)</f>
        <v>78.5</v>
      </c>
      <c r="AW56" s="116">
        <v>168.3</v>
      </c>
      <c r="AX56" s="140">
        <f>+AV56-AW56</f>
        <v>-89.800000000000011</v>
      </c>
      <c r="AY56" s="130">
        <v>21.192409790002952</v>
      </c>
      <c r="AZ56" s="128">
        <f>AR56-AY56</f>
        <v>0.80759020999704845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>
        <v>0.3</v>
      </c>
      <c r="AC58" s="139">
        <v>40.1</v>
      </c>
      <c r="AD58" s="139">
        <v>13.2</v>
      </c>
      <c r="AE58" s="139">
        <v>0.2</v>
      </c>
      <c r="AF58" s="139"/>
      <c r="AG58" s="139"/>
      <c r="AH58" s="139"/>
      <c r="AI58" s="139"/>
      <c r="AJ58" s="139"/>
      <c r="AK58" s="139"/>
      <c r="AL58" s="139"/>
      <c r="AM58" s="62">
        <f>SUM(H58:AL58)</f>
        <v>165.89999999999998</v>
      </c>
      <c r="AN58" s="27">
        <v>139.89285714285717</v>
      </c>
      <c r="AO58" s="26">
        <f>+AM58*100/AN58</f>
        <v>118.5907582333418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148.23844779167723</v>
      </c>
      <c r="AQ58" s="28">
        <f>COUNT(H58:AL58)</f>
        <v>24</v>
      </c>
      <c r="AR58" s="76">
        <f>COUNTIF(H58:AL58,"&gt;0")</f>
        <v>19</v>
      </c>
      <c r="AS58" s="84"/>
      <c r="AT58" s="77">
        <f>+LOOKUP(1000,H58:AL58)</f>
        <v>0.2</v>
      </c>
      <c r="AU58" s="82"/>
      <c r="AV58" s="134">
        <f>MAX(H58:AL58)</f>
        <v>40.1</v>
      </c>
      <c r="AW58" s="116">
        <v>90</v>
      </c>
      <c r="AX58" s="140">
        <f>+AV58-AW58</f>
        <v>-49.9</v>
      </c>
      <c r="AY58" s="130">
        <v>11.750000000000002</v>
      </c>
      <c r="AZ58" s="128">
        <f>AR58-AY58</f>
        <v>7.2499999999999982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2026-08-25T13:48:44Z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