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EstaPasta_de_trabalho" defaultThemeVersion="124226"/>
  <bookViews>
    <workbookView xWindow="360" yWindow="300" windowWidth="18735" windowHeight="11700"/>
  </bookViews>
  <sheets>
    <sheet name="cenários" sheetId="6" r:id="rId1"/>
    <sheet name="Versão" sheetId="1" r:id="rId2"/>
    <sheet name="Regras" sheetId="4" r:id="rId3"/>
    <sheet name="Modelo de dados" sheetId="3" r:id="rId4"/>
  </sheets>
  <definedNames>
    <definedName name="_C001" localSheetId="0">cenários!#REF!</definedName>
    <definedName name="_C001" localSheetId="2">Regras!#REF!</definedName>
    <definedName name="_C001">Versão!#REF!</definedName>
  </definedNames>
  <calcPr calcId="125725"/>
</workbook>
</file>

<file path=xl/calcChain.xml><?xml version="1.0" encoding="utf-8"?>
<calcChain xmlns="http://schemas.openxmlformats.org/spreadsheetml/2006/main">
  <c r="I394" i="6"/>
  <c r="K394"/>
  <c r="M394"/>
  <c r="O394"/>
  <c r="Q394"/>
  <c r="S394"/>
  <c r="U394"/>
  <c r="W394"/>
  <c r="G394"/>
  <c r="I342"/>
  <c r="K342"/>
  <c r="M342"/>
  <c r="O342"/>
  <c r="Q342"/>
  <c r="S342"/>
  <c r="U342"/>
  <c r="W342"/>
  <c r="G342"/>
  <c r="I290"/>
  <c r="K290"/>
  <c r="M290"/>
  <c r="O290"/>
  <c r="Q290"/>
  <c r="S290"/>
  <c r="U290"/>
  <c r="W290"/>
  <c r="G290"/>
  <c r="I239"/>
  <c r="K239"/>
  <c r="M239"/>
  <c r="O239"/>
  <c r="Q239"/>
  <c r="S239"/>
  <c r="U239"/>
  <c r="W239"/>
  <c r="G239"/>
  <c r="I189"/>
  <c r="K189"/>
  <c r="M189"/>
  <c r="O189"/>
  <c r="Q189"/>
  <c r="S189"/>
  <c r="U189"/>
  <c r="W189"/>
  <c r="G189"/>
  <c r="I138"/>
  <c r="K138"/>
  <c r="M138"/>
  <c r="O138"/>
  <c r="Q138"/>
  <c r="S138"/>
  <c r="U138"/>
  <c r="W138"/>
  <c r="G138"/>
  <c r="I87"/>
  <c r="K87"/>
  <c r="M87"/>
  <c r="O87"/>
  <c r="Q87"/>
  <c r="S87"/>
  <c r="U87"/>
  <c r="W87"/>
  <c r="G87"/>
  <c r="I53"/>
  <c r="K53"/>
  <c r="M53"/>
  <c r="O53"/>
  <c r="Q53"/>
  <c r="S53"/>
  <c r="U53"/>
  <c r="W53"/>
  <c r="G53"/>
  <c r="AD435"/>
  <c r="X435"/>
  <c r="V435"/>
  <c r="T435"/>
  <c r="R435"/>
  <c r="P435"/>
  <c r="N435"/>
  <c r="L435"/>
  <c r="J435"/>
  <c r="H435"/>
  <c r="AD434"/>
  <c r="X434"/>
  <c r="V434"/>
  <c r="T434"/>
  <c r="R434"/>
  <c r="P434"/>
  <c r="N434"/>
  <c r="L434"/>
  <c r="J434"/>
  <c r="H434"/>
  <c r="AD433"/>
  <c r="X433"/>
  <c r="V433"/>
  <c r="T433"/>
  <c r="R433"/>
  <c r="P433"/>
  <c r="N433"/>
  <c r="L433"/>
  <c r="J433"/>
  <c r="H433"/>
  <c r="X432"/>
  <c r="V432"/>
  <c r="T432"/>
  <c r="R432"/>
  <c r="P432"/>
  <c r="N432"/>
  <c r="L432"/>
  <c r="J432"/>
  <c r="H432"/>
  <c r="F432"/>
  <c r="AD432" s="1"/>
  <c r="X431"/>
  <c r="V431"/>
  <c r="T431"/>
  <c r="R431"/>
  <c r="P431"/>
  <c r="N431"/>
  <c r="L431"/>
  <c r="J431"/>
  <c r="H431"/>
  <c r="F431"/>
  <c r="AD431" s="1"/>
  <c r="AD430"/>
  <c r="X430"/>
  <c r="V430"/>
  <c r="T430"/>
  <c r="R430"/>
  <c r="P430"/>
  <c r="N430"/>
  <c r="L430"/>
  <c r="J430"/>
  <c r="H430"/>
  <c r="AD429"/>
  <c r="X429"/>
  <c r="V429"/>
  <c r="T429"/>
  <c r="R429"/>
  <c r="N429"/>
  <c r="L429"/>
  <c r="J429"/>
  <c r="H429"/>
  <c r="AU427"/>
  <c r="AS427"/>
  <c r="AQ427"/>
  <c r="AO427"/>
  <c r="AM427"/>
  <c r="AK427"/>
  <c r="AI427"/>
  <c r="AG427"/>
  <c r="AE427"/>
  <c r="N419"/>
  <c r="L419"/>
  <c r="J419"/>
  <c r="H419"/>
  <c r="X418"/>
  <c r="V418"/>
  <c r="T418"/>
  <c r="R418"/>
  <c r="P418"/>
  <c r="N418"/>
  <c r="L418"/>
  <c r="J418"/>
  <c r="H418"/>
  <c r="X417"/>
  <c r="V417"/>
  <c r="T417"/>
  <c r="R417"/>
  <c r="P417"/>
  <c r="N417"/>
  <c r="H417"/>
  <c r="F417"/>
  <c r="L417" s="1"/>
  <c r="X416"/>
  <c r="V416"/>
  <c r="T416"/>
  <c r="R416"/>
  <c r="P416"/>
  <c r="N416"/>
  <c r="L416"/>
  <c r="J416"/>
  <c r="X415"/>
  <c r="V415"/>
  <c r="T415"/>
  <c r="R415"/>
  <c r="P415"/>
  <c r="N415"/>
  <c r="L415"/>
  <c r="J415"/>
  <c r="X414"/>
  <c r="V414"/>
  <c r="T414"/>
  <c r="R414"/>
  <c r="P414"/>
  <c r="N414"/>
  <c r="L414"/>
  <c r="J414"/>
  <c r="H414"/>
  <c r="F414"/>
  <c r="X413"/>
  <c r="V413"/>
  <c r="T413"/>
  <c r="R413"/>
  <c r="P413"/>
  <c r="N413"/>
  <c r="L413"/>
  <c r="J413"/>
  <c r="H413"/>
  <c r="F413"/>
  <c r="M411"/>
  <c r="F400"/>
  <c r="F397"/>
  <c r="F396"/>
  <c r="D391"/>
  <c r="F379"/>
  <c r="F380"/>
  <c r="AD383"/>
  <c r="X383"/>
  <c r="V383"/>
  <c r="T383"/>
  <c r="R383"/>
  <c r="P383"/>
  <c r="N383"/>
  <c r="L383"/>
  <c r="J383"/>
  <c r="H383"/>
  <c r="AD382"/>
  <c r="X382"/>
  <c r="V382"/>
  <c r="T382"/>
  <c r="R382"/>
  <c r="P382"/>
  <c r="N382"/>
  <c r="L382"/>
  <c r="J382"/>
  <c r="H382"/>
  <c r="X381"/>
  <c r="V381"/>
  <c r="T381"/>
  <c r="R381"/>
  <c r="P381"/>
  <c r="N381"/>
  <c r="H381"/>
  <c r="X380"/>
  <c r="V380"/>
  <c r="T380"/>
  <c r="R380"/>
  <c r="P380"/>
  <c r="N380"/>
  <c r="L380"/>
  <c r="J380"/>
  <c r="X379"/>
  <c r="V379"/>
  <c r="T379"/>
  <c r="R379"/>
  <c r="P379"/>
  <c r="N379"/>
  <c r="L379"/>
  <c r="J379"/>
  <c r="X378"/>
  <c r="V378"/>
  <c r="T378"/>
  <c r="R378"/>
  <c r="P378"/>
  <c r="N378"/>
  <c r="L378"/>
  <c r="J378"/>
  <c r="H378"/>
  <c r="AD378"/>
  <c r="AD377"/>
  <c r="X377"/>
  <c r="V377"/>
  <c r="T377"/>
  <c r="R377"/>
  <c r="AM377"/>
  <c r="N377"/>
  <c r="L377"/>
  <c r="J377"/>
  <c r="H377"/>
  <c r="AU375"/>
  <c r="AS375"/>
  <c r="AQ375"/>
  <c r="AO375"/>
  <c r="AK375"/>
  <c r="N367"/>
  <c r="L367"/>
  <c r="J367"/>
  <c r="H367"/>
  <c r="X366"/>
  <c r="V366"/>
  <c r="T366"/>
  <c r="R366"/>
  <c r="P366"/>
  <c r="N366"/>
  <c r="L366"/>
  <c r="J366"/>
  <c r="H366"/>
  <c r="X365"/>
  <c r="V365"/>
  <c r="T365"/>
  <c r="R365"/>
  <c r="P365"/>
  <c r="N365"/>
  <c r="L365"/>
  <c r="H365"/>
  <c r="F365"/>
  <c r="J365" s="1"/>
  <c r="X364"/>
  <c r="V364"/>
  <c r="T364"/>
  <c r="R364"/>
  <c r="P364"/>
  <c r="N364"/>
  <c r="L364"/>
  <c r="J364"/>
  <c r="X363"/>
  <c r="V363"/>
  <c r="T363"/>
  <c r="R363"/>
  <c r="P363"/>
  <c r="N363"/>
  <c r="L363"/>
  <c r="J363"/>
  <c r="X362"/>
  <c r="V362"/>
  <c r="T362"/>
  <c r="R362"/>
  <c r="P362"/>
  <c r="N362"/>
  <c r="L362"/>
  <c r="K359" s="1"/>
  <c r="J362"/>
  <c r="H362"/>
  <c r="F362"/>
  <c r="X361"/>
  <c r="V361"/>
  <c r="T361"/>
  <c r="R361"/>
  <c r="N361"/>
  <c r="M359" s="1"/>
  <c r="L361"/>
  <c r="J361"/>
  <c r="H361"/>
  <c r="F361"/>
  <c r="P361" s="1"/>
  <c r="F348"/>
  <c r="F345"/>
  <c r="F344"/>
  <c r="F329"/>
  <c r="H329" s="1"/>
  <c r="F328"/>
  <c r="AD328" s="1"/>
  <c r="F327"/>
  <c r="AD327" s="1"/>
  <c r="F326"/>
  <c r="AD326" s="1"/>
  <c r="F325"/>
  <c r="P325" s="1"/>
  <c r="AM325" s="1"/>
  <c r="V331"/>
  <c r="T331"/>
  <c r="R331"/>
  <c r="P331"/>
  <c r="N331"/>
  <c r="L331"/>
  <c r="J331"/>
  <c r="H331"/>
  <c r="X331"/>
  <c r="AD330"/>
  <c r="X330"/>
  <c r="V330"/>
  <c r="T330"/>
  <c r="R330"/>
  <c r="P330"/>
  <c r="N330"/>
  <c r="L330"/>
  <c r="J330"/>
  <c r="H330"/>
  <c r="X329"/>
  <c r="V329"/>
  <c r="T329"/>
  <c r="R329"/>
  <c r="P329"/>
  <c r="N329"/>
  <c r="X328"/>
  <c r="V328"/>
  <c r="T328"/>
  <c r="R328"/>
  <c r="P328"/>
  <c r="N328"/>
  <c r="L328"/>
  <c r="J328"/>
  <c r="X327"/>
  <c r="V327"/>
  <c r="T327"/>
  <c r="R327"/>
  <c r="P327"/>
  <c r="N327"/>
  <c r="L327"/>
  <c r="J327"/>
  <c r="H327"/>
  <c r="AE327" s="1"/>
  <c r="X326"/>
  <c r="V326"/>
  <c r="T326"/>
  <c r="R326"/>
  <c r="P326"/>
  <c r="N326"/>
  <c r="L326"/>
  <c r="J326"/>
  <c r="H326"/>
  <c r="X325"/>
  <c r="V325"/>
  <c r="T325"/>
  <c r="R325"/>
  <c r="N325"/>
  <c r="L325"/>
  <c r="J325"/>
  <c r="H325"/>
  <c r="AS323"/>
  <c r="AQ323"/>
  <c r="AO323"/>
  <c r="AK323"/>
  <c r="N315"/>
  <c r="L315"/>
  <c r="J315"/>
  <c r="H315"/>
  <c r="X314"/>
  <c r="V314"/>
  <c r="T314"/>
  <c r="R314"/>
  <c r="P314"/>
  <c r="N314"/>
  <c r="L314"/>
  <c r="J314"/>
  <c r="H314"/>
  <c r="X313"/>
  <c r="V313"/>
  <c r="T313"/>
  <c r="R313"/>
  <c r="P313"/>
  <c r="N313"/>
  <c r="F313"/>
  <c r="J313" s="1"/>
  <c r="X312"/>
  <c r="V312"/>
  <c r="T312"/>
  <c r="R312"/>
  <c r="P312"/>
  <c r="N312"/>
  <c r="L312"/>
  <c r="J312"/>
  <c r="X311"/>
  <c r="V311"/>
  <c r="T311"/>
  <c r="R311"/>
  <c r="P311"/>
  <c r="N311"/>
  <c r="L311"/>
  <c r="J311"/>
  <c r="X310"/>
  <c r="V310"/>
  <c r="T310"/>
  <c r="R310"/>
  <c r="P310"/>
  <c r="N310"/>
  <c r="L310"/>
  <c r="J310"/>
  <c r="H310"/>
  <c r="F310"/>
  <c r="X309"/>
  <c r="V309"/>
  <c r="T309"/>
  <c r="R309"/>
  <c r="N309"/>
  <c r="L309"/>
  <c r="J309"/>
  <c r="H309"/>
  <c r="F309"/>
  <c r="P309" s="1"/>
  <c r="F297"/>
  <c r="F296"/>
  <c r="F293"/>
  <c r="F292"/>
  <c r="N280"/>
  <c r="L280"/>
  <c r="J280"/>
  <c r="H280"/>
  <c r="X279"/>
  <c r="V279"/>
  <c r="T279"/>
  <c r="R279"/>
  <c r="P279"/>
  <c r="N279"/>
  <c r="L279"/>
  <c r="J279"/>
  <c r="H279"/>
  <c r="F279"/>
  <c r="AD279" s="1"/>
  <c r="X278"/>
  <c r="V278"/>
  <c r="T278"/>
  <c r="R278"/>
  <c r="P278"/>
  <c r="N278"/>
  <c r="F278"/>
  <c r="H278" s="1"/>
  <c r="X277"/>
  <c r="V277"/>
  <c r="T277"/>
  <c r="R277"/>
  <c r="P277"/>
  <c r="N277"/>
  <c r="L277"/>
  <c r="J277"/>
  <c r="X276"/>
  <c r="V276"/>
  <c r="T276"/>
  <c r="R276"/>
  <c r="P276"/>
  <c r="N276"/>
  <c r="L276"/>
  <c r="J276"/>
  <c r="X275"/>
  <c r="V275"/>
  <c r="T275"/>
  <c r="R275"/>
  <c r="P275"/>
  <c r="N275"/>
  <c r="L275"/>
  <c r="J275"/>
  <c r="H275"/>
  <c r="F275"/>
  <c r="AD275" s="1"/>
  <c r="X274"/>
  <c r="V274"/>
  <c r="T274"/>
  <c r="R274"/>
  <c r="N274"/>
  <c r="L274"/>
  <c r="J274"/>
  <c r="H274"/>
  <c r="F274"/>
  <c r="AD274" s="1"/>
  <c r="AK272"/>
  <c r="N264"/>
  <c r="L264"/>
  <c r="J264"/>
  <c r="H264"/>
  <c r="X263"/>
  <c r="V263"/>
  <c r="T263"/>
  <c r="R263"/>
  <c r="P263"/>
  <c r="N263"/>
  <c r="L263"/>
  <c r="J263"/>
  <c r="H263"/>
  <c r="F263"/>
  <c r="X262"/>
  <c r="V262"/>
  <c r="T262"/>
  <c r="R262"/>
  <c r="P262"/>
  <c r="N262"/>
  <c r="F262"/>
  <c r="H262" s="1"/>
  <c r="X261"/>
  <c r="V261"/>
  <c r="T261"/>
  <c r="R261"/>
  <c r="P261"/>
  <c r="N261"/>
  <c r="L261"/>
  <c r="J261"/>
  <c r="X260"/>
  <c r="V260"/>
  <c r="T260"/>
  <c r="R260"/>
  <c r="P260"/>
  <c r="N260"/>
  <c r="L260"/>
  <c r="J260"/>
  <c r="X259"/>
  <c r="V259"/>
  <c r="T259"/>
  <c r="R259"/>
  <c r="P259"/>
  <c r="N259"/>
  <c r="L259"/>
  <c r="J259"/>
  <c r="H259"/>
  <c r="F259"/>
  <c r="X258"/>
  <c r="V258"/>
  <c r="T258"/>
  <c r="R258"/>
  <c r="N258"/>
  <c r="L258"/>
  <c r="J258"/>
  <c r="H258"/>
  <c r="F258"/>
  <c r="P258" s="1"/>
  <c r="F245"/>
  <c r="F242"/>
  <c r="F241"/>
  <c r="N230"/>
  <c r="L230"/>
  <c r="J230"/>
  <c r="H230"/>
  <c r="X229"/>
  <c r="V229"/>
  <c r="T229"/>
  <c r="R229"/>
  <c r="P229"/>
  <c r="N229"/>
  <c r="L229"/>
  <c r="J229"/>
  <c r="H229"/>
  <c r="F229"/>
  <c r="AD229" s="1"/>
  <c r="X228"/>
  <c r="V228"/>
  <c r="T228"/>
  <c r="R228"/>
  <c r="P228"/>
  <c r="N228"/>
  <c r="F228"/>
  <c r="H228" s="1"/>
  <c r="X227"/>
  <c r="V227"/>
  <c r="T227"/>
  <c r="R227"/>
  <c r="P227"/>
  <c r="N227"/>
  <c r="L227"/>
  <c r="J227"/>
  <c r="X226"/>
  <c r="V226"/>
  <c r="T226"/>
  <c r="R226"/>
  <c r="P226"/>
  <c r="N226"/>
  <c r="L226"/>
  <c r="J226"/>
  <c r="X225"/>
  <c r="V225"/>
  <c r="T225"/>
  <c r="R225"/>
  <c r="P225"/>
  <c r="N225"/>
  <c r="L225"/>
  <c r="J225"/>
  <c r="H225"/>
  <c r="F225"/>
  <c r="AD225" s="1"/>
  <c r="X224"/>
  <c r="V224"/>
  <c r="T224"/>
  <c r="R224"/>
  <c r="N224"/>
  <c r="L224"/>
  <c r="J224"/>
  <c r="H224"/>
  <c r="F224"/>
  <c r="AD224" s="1"/>
  <c r="AK222"/>
  <c r="N214"/>
  <c r="L214"/>
  <c r="J214"/>
  <c r="H214"/>
  <c r="X213"/>
  <c r="V213"/>
  <c r="T213"/>
  <c r="R213"/>
  <c r="P213"/>
  <c r="N213"/>
  <c r="L213"/>
  <c r="J213"/>
  <c r="H213"/>
  <c r="F213"/>
  <c r="X212"/>
  <c r="V212"/>
  <c r="T212"/>
  <c r="R212"/>
  <c r="P212"/>
  <c r="N212"/>
  <c r="F212"/>
  <c r="H212" s="1"/>
  <c r="X211"/>
  <c r="V211"/>
  <c r="T211"/>
  <c r="R211"/>
  <c r="P211"/>
  <c r="N211"/>
  <c r="L211"/>
  <c r="J211"/>
  <c r="X210"/>
  <c r="V210"/>
  <c r="T210"/>
  <c r="R210"/>
  <c r="P210"/>
  <c r="N210"/>
  <c r="L210"/>
  <c r="J210"/>
  <c r="X209"/>
  <c r="V209"/>
  <c r="T209"/>
  <c r="R209"/>
  <c r="P209"/>
  <c r="N209"/>
  <c r="L209"/>
  <c r="J209"/>
  <c r="H209"/>
  <c r="F209"/>
  <c r="X208"/>
  <c r="V208"/>
  <c r="T208"/>
  <c r="R208"/>
  <c r="N208"/>
  <c r="L208"/>
  <c r="J208"/>
  <c r="H208"/>
  <c r="F208"/>
  <c r="P208" s="1"/>
  <c r="F197"/>
  <c r="F195"/>
  <c r="F192"/>
  <c r="F191"/>
  <c r="J126"/>
  <c r="N179"/>
  <c r="L179"/>
  <c r="J179"/>
  <c r="H179"/>
  <c r="F179"/>
  <c r="X179" s="1"/>
  <c r="X178"/>
  <c r="V178"/>
  <c r="T178"/>
  <c r="R178"/>
  <c r="P178"/>
  <c r="N178"/>
  <c r="L178"/>
  <c r="J178"/>
  <c r="H178"/>
  <c r="X177"/>
  <c r="V177"/>
  <c r="T177"/>
  <c r="R177"/>
  <c r="P177"/>
  <c r="N177"/>
  <c r="F177"/>
  <c r="L177" s="1"/>
  <c r="X176"/>
  <c r="V176"/>
  <c r="T176"/>
  <c r="R176"/>
  <c r="P176"/>
  <c r="N176"/>
  <c r="L176"/>
  <c r="J176"/>
  <c r="X175"/>
  <c r="V175"/>
  <c r="T175"/>
  <c r="R175"/>
  <c r="P175"/>
  <c r="N175"/>
  <c r="L175"/>
  <c r="J175"/>
  <c r="X174"/>
  <c r="V174"/>
  <c r="T174"/>
  <c r="R174"/>
  <c r="P174"/>
  <c r="N174"/>
  <c r="L174"/>
  <c r="J174"/>
  <c r="H174"/>
  <c r="F174"/>
  <c r="AD174" s="1"/>
  <c r="X173"/>
  <c r="V173"/>
  <c r="T173"/>
  <c r="R173"/>
  <c r="P173"/>
  <c r="AN173" s="1"/>
  <c r="N173"/>
  <c r="L173"/>
  <c r="J173"/>
  <c r="H173"/>
  <c r="F173"/>
  <c r="AD173" s="1"/>
  <c r="AK171"/>
  <c r="R163"/>
  <c r="N163"/>
  <c r="L163"/>
  <c r="J163"/>
  <c r="H163"/>
  <c r="F163"/>
  <c r="T163" s="1"/>
  <c r="X162"/>
  <c r="V162"/>
  <c r="T162"/>
  <c r="R162"/>
  <c r="P162"/>
  <c r="N162"/>
  <c r="L162"/>
  <c r="J162"/>
  <c r="H162"/>
  <c r="F162"/>
  <c r="X161"/>
  <c r="V161"/>
  <c r="T161"/>
  <c r="R161"/>
  <c r="P161"/>
  <c r="N161"/>
  <c r="J161"/>
  <c r="H161"/>
  <c r="F161"/>
  <c r="L161" s="1"/>
  <c r="X160"/>
  <c r="V160"/>
  <c r="T160"/>
  <c r="R160"/>
  <c r="P160"/>
  <c r="N160"/>
  <c r="L160"/>
  <c r="J160"/>
  <c r="X159"/>
  <c r="V159"/>
  <c r="T159"/>
  <c r="R159"/>
  <c r="P159"/>
  <c r="N159"/>
  <c r="L159"/>
  <c r="J159"/>
  <c r="X158"/>
  <c r="V158"/>
  <c r="T158"/>
  <c r="R158"/>
  <c r="P158"/>
  <c r="N158"/>
  <c r="L158"/>
  <c r="J158"/>
  <c r="H158"/>
  <c r="F158"/>
  <c r="X157"/>
  <c r="V157"/>
  <c r="T157"/>
  <c r="R157"/>
  <c r="N157"/>
  <c r="M155" s="1"/>
  <c r="L157"/>
  <c r="J157"/>
  <c r="H157"/>
  <c r="F157"/>
  <c r="P157" s="1"/>
  <c r="F146"/>
  <c r="F144"/>
  <c r="F141"/>
  <c r="F140"/>
  <c r="AD123"/>
  <c r="AK120"/>
  <c r="AG120"/>
  <c r="N128"/>
  <c r="L128"/>
  <c r="J128"/>
  <c r="H128"/>
  <c r="X127"/>
  <c r="V127"/>
  <c r="T127"/>
  <c r="R127"/>
  <c r="P127"/>
  <c r="N127"/>
  <c r="L127"/>
  <c r="J127"/>
  <c r="H127"/>
  <c r="X126"/>
  <c r="V126"/>
  <c r="T126"/>
  <c r="R126"/>
  <c r="P126"/>
  <c r="N126"/>
  <c r="F126"/>
  <c r="L126" s="1"/>
  <c r="AJ126" s="1"/>
  <c r="X125"/>
  <c r="V125"/>
  <c r="T125"/>
  <c r="R125"/>
  <c r="P125"/>
  <c r="N125"/>
  <c r="L125"/>
  <c r="J125"/>
  <c r="X124"/>
  <c r="V124"/>
  <c r="T124"/>
  <c r="R124"/>
  <c r="P124"/>
  <c r="N124"/>
  <c r="L124"/>
  <c r="J124"/>
  <c r="X123"/>
  <c r="V123"/>
  <c r="T123"/>
  <c r="R123"/>
  <c r="P123"/>
  <c r="N123"/>
  <c r="L123"/>
  <c r="J123"/>
  <c r="H123"/>
  <c r="F123"/>
  <c r="X122"/>
  <c r="V122"/>
  <c r="T122"/>
  <c r="R122"/>
  <c r="N122"/>
  <c r="L122"/>
  <c r="J122"/>
  <c r="H122"/>
  <c r="F122"/>
  <c r="AD122" s="1"/>
  <c r="N112"/>
  <c r="L112"/>
  <c r="J112"/>
  <c r="H112"/>
  <c r="X111"/>
  <c r="V111"/>
  <c r="T111"/>
  <c r="R111"/>
  <c r="P111"/>
  <c r="N111"/>
  <c r="L111"/>
  <c r="J111"/>
  <c r="H111"/>
  <c r="X110"/>
  <c r="V110"/>
  <c r="T110"/>
  <c r="R110"/>
  <c r="P110"/>
  <c r="N110"/>
  <c r="X109"/>
  <c r="V109"/>
  <c r="T109"/>
  <c r="R109"/>
  <c r="P109"/>
  <c r="N109"/>
  <c r="L109"/>
  <c r="J109"/>
  <c r="X108"/>
  <c r="V108"/>
  <c r="T108"/>
  <c r="R108"/>
  <c r="P108"/>
  <c r="N108"/>
  <c r="L108"/>
  <c r="J108"/>
  <c r="X107"/>
  <c r="V107"/>
  <c r="T107"/>
  <c r="R107"/>
  <c r="P107"/>
  <c r="N107"/>
  <c r="L107"/>
  <c r="J107"/>
  <c r="H107"/>
  <c r="X106"/>
  <c r="V106"/>
  <c r="T106"/>
  <c r="R106"/>
  <c r="N106"/>
  <c r="L106"/>
  <c r="J106"/>
  <c r="H106"/>
  <c r="N78"/>
  <c r="L78"/>
  <c r="J78"/>
  <c r="H78"/>
  <c r="X77"/>
  <c r="V77"/>
  <c r="T77"/>
  <c r="R77"/>
  <c r="P77"/>
  <c r="N77"/>
  <c r="L77"/>
  <c r="J77"/>
  <c r="H77"/>
  <c r="X76"/>
  <c r="V76"/>
  <c r="T76"/>
  <c r="R76"/>
  <c r="P76"/>
  <c r="N76"/>
  <c r="X75"/>
  <c r="V75"/>
  <c r="T75"/>
  <c r="R75"/>
  <c r="P75"/>
  <c r="N75"/>
  <c r="L75"/>
  <c r="J75"/>
  <c r="X74"/>
  <c r="V74"/>
  <c r="T74"/>
  <c r="R74"/>
  <c r="P74"/>
  <c r="N74"/>
  <c r="L74"/>
  <c r="J74"/>
  <c r="X73"/>
  <c r="V73"/>
  <c r="T73"/>
  <c r="R73"/>
  <c r="P73"/>
  <c r="N73"/>
  <c r="L73"/>
  <c r="J73"/>
  <c r="H73"/>
  <c r="X72"/>
  <c r="V72"/>
  <c r="T72"/>
  <c r="R72"/>
  <c r="N72"/>
  <c r="L72"/>
  <c r="J72"/>
  <c r="H72"/>
  <c r="X42"/>
  <c r="X41"/>
  <c r="X40"/>
  <c r="X39"/>
  <c r="X38"/>
  <c r="X37"/>
  <c r="V42"/>
  <c r="V41"/>
  <c r="V40"/>
  <c r="V39"/>
  <c r="V38"/>
  <c r="V37"/>
  <c r="T42"/>
  <c r="T41"/>
  <c r="T40"/>
  <c r="T39"/>
  <c r="T38"/>
  <c r="T37"/>
  <c r="R42"/>
  <c r="R41"/>
  <c r="R40"/>
  <c r="R39"/>
  <c r="R38"/>
  <c r="R37"/>
  <c r="P42"/>
  <c r="P41"/>
  <c r="P40"/>
  <c r="P39"/>
  <c r="P38"/>
  <c r="N43"/>
  <c r="N42"/>
  <c r="N41"/>
  <c r="N40"/>
  <c r="N39"/>
  <c r="N38"/>
  <c r="N37"/>
  <c r="L43"/>
  <c r="L42"/>
  <c r="L40"/>
  <c r="L39"/>
  <c r="L38"/>
  <c r="L37"/>
  <c r="J43"/>
  <c r="J42"/>
  <c r="J40"/>
  <c r="J39"/>
  <c r="J38"/>
  <c r="J37"/>
  <c r="H43"/>
  <c r="H42"/>
  <c r="H38"/>
  <c r="H37"/>
  <c r="F110"/>
  <c r="F107"/>
  <c r="F106"/>
  <c r="P106" s="1"/>
  <c r="F93"/>
  <c r="F90"/>
  <c r="F89"/>
  <c r="AG76"/>
  <c r="F76"/>
  <c r="H76" s="1"/>
  <c r="F73"/>
  <c r="AD73" s="1"/>
  <c r="F72"/>
  <c r="AD72" s="1"/>
  <c r="AK70"/>
  <c r="F59"/>
  <c r="F56"/>
  <c r="F55"/>
  <c r="F41"/>
  <c r="J41" s="1"/>
  <c r="F38"/>
  <c r="F39" s="1"/>
  <c r="H39" s="1"/>
  <c r="F37"/>
  <c r="P37" s="1"/>
  <c r="AK35"/>
  <c r="F24"/>
  <c r="F21"/>
  <c r="F57" s="1"/>
  <c r="F20"/>
  <c r="N5"/>
  <c r="G5"/>
  <c r="F94" s="1"/>
  <c r="O155" l="1"/>
  <c r="AI120"/>
  <c r="L96"/>
  <c r="Q155"/>
  <c r="F160"/>
  <c r="H160" s="1"/>
  <c r="F193"/>
  <c r="F210"/>
  <c r="H210" s="1"/>
  <c r="F214"/>
  <c r="X214" s="1"/>
  <c r="W206" s="1"/>
  <c r="F243"/>
  <c r="F247"/>
  <c r="F260"/>
  <c r="H260" s="1"/>
  <c r="F264"/>
  <c r="X264" s="1"/>
  <c r="W256" s="1"/>
  <c r="F295"/>
  <c r="M307"/>
  <c r="F311"/>
  <c r="H311" s="1"/>
  <c r="I307"/>
  <c r="F314"/>
  <c r="F347"/>
  <c r="F367"/>
  <c r="F401"/>
  <c r="I411"/>
  <c r="F416"/>
  <c r="H416" s="1"/>
  <c r="J417"/>
  <c r="F418"/>
  <c r="AI126"/>
  <c r="K96" s="1"/>
  <c r="F142"/>
  <c r="I155"/>
  <c r="S155"/>
  <c r="P122"/>
  <c r="H126"/>
  <c r="F145"/>
  <c r="W155"/>
  <c r="X163"/>
  <c r="F178"/>
  <c r="AD178" s="1"/>
  <c r="T179"/>
  <c r="AQ179" s="1"/>
  <c r="S147" s="1"/>
  <c r="F196"/>
  <c r="P224"/>
  <c r="AN224" s="1"/>
  <c r="F246"/>
  <c r="P274"/>
  <c r="F294"/>
  <c r="F298"/>
  <c r="F346"/>
  <c r="F350"/>
  <c r="G359"/>
  <c r="F364"/>
  <c r="H364" s="1"/>
  <c r="F159"/>
  <c r="H159" s="1"/>
  <c r="G155" s="1"/>
  <c r="F226"/>
  <c r="F276"/>
  <c r="F312"/>
  <c r="H312" s="1"/>
  <c r="F315"/>
  <c r="F349"/>
  <c r="F366"/>
  <c r="F399"/>
  <c r="F415"/>
  <c r="H415" s="1"/>
  <c r="G411" s="1"/>
  <c r="F419"/>
  <c r="L76"/>
  <c r="AD126"/>
  <c r="F143"/>
  <c r="K155"/>
  <c r="P163"/>
  <c r="F175"/>
  <c r="F176"/>
  <c r="F194"/>
  <c r="M206"/>
  <c r="F211"/>
  <c r="H211" s="1"/>
  <c r="F227"/>
  <c r="F230"/>
  <c r="X230" s="1"/>
  <c r="AU230" s="1"/>
  <c r="F244"/>
  <c r="M256"/>
  <c r="F261"/>
  <c r="H261" s="1"/>
  <c r="F277"/>
  <c r="F280"/>
  <c r="X280" s="1"/>
  <c r="G307"/>
  <c r="H313"/>
  <c r="F363"/>
  <c r="H363" s="1"/>
  <c r="I359"/>
  <c r="F398"/>
  <c r="F402"/>
  <c r="K411"/>
  <c r="O351"/>
  <c r="V367"/>
  <c r="U359" s="1"/>
  <c r="L381"/>
  <c r="T367"/>
  <c r="S359" s="1"/>
  <c r="AN377"/>
  <c r="P351" s="1"/>
  <c r="J381"/>
  <c r="AD381"/>
  <c r="L329"/>
  <c r="AI329" s="1"/>
  <c r="K299" s="1"/>
  <c r="AD325"/>
  <c r="O299"/>
  <c r="AE329"/>
  <c r="AF329"/>
  <c r="H328"/>
  <c r="L313"/>
  <c r="K307" s="1"/>
  <c r="AN325"/>
  <c r="P299" s="1"/>
  <c r="AF327"/>
  <c r="J329"/>
  <c r="AD329"/>
  <c r="AD331"/>
  <c r="V315"/>
  <c r="U307" s="1"/>
  <c r="AU280"/>
  <c r="AV280"/>
  <c r="X248" s="1"/>
  <c r="AE278"/>
  <c r="AF278"/>
  <c r="V280"/>
  <c r="L262"/>
  <c r="K256" s="1"/>
  <c r="J262"/>
  <c r="I256" s="1"/>
  <c r="R264"/>
  <c r="Q256" s="1"/>
  <c r="J278"/>
  <c r="AD278"/>
  <c r="R280"/>
  <c r="AD280"/>
  <c r="L278"/>
  <c r="T280"/>
  <c r="P264"/>
  <c r="O256" s="1"/>
  <c r="P280"/>
  <c r="AV230"/>
  <c r="X198" s="1"/>
  <c r="AE228"/>
  <c r="AF228"/>
  <c r="V214"/>
  <c r="U206" s="1"/>
  <c r="V230"/>
  <c r="L212"/>
  <c r="K206" s="1"/>
  <c r="J212"/>
  <c r="I206" s="1"/>
  <c r="J228"/>
  <c r="AD228"/>
  <c r="R230"/>
  <c r="T214"/>
  <c r="S206" s="1"/>
  <c r="L228"/>
  <c r="T230"/>
  <c r="P230"/>
  <c r="J177"/>
  <c r="AU179"/>
  <c r="AV179"/>
  <c r="X147" s="1"/>
  <c r="AI177"/>
  <c r="AJ177"/>
  <c r="L147" s="1"/>
  <c r="H177"/>
  <c r="AD177"/>
  <c r="V179"/>
  <c r="V163"/>
  <c r="U155" s="1"/>
  <c r="R179"/>
  <c r="AD179"/>
  <c r="P179"/>
  <c r="M104"/>
  <c r="L41"/>
  <c r="L110"/>
  <c r="F124"/>
  <c r="F128"/>
  <c r="J76"/>
  <c r="H110"/>
  <c r="F127"/>
  <c r="AD127" s="1"/>
  <c r="H41"/>
  <c r="AF41" s="1"/>
  <c r="M70"/>
  <c r="P72"/>
  <c r="J110"/>
  <c r="I104" s="1"/>
  <c r="F125"/>
  <c r="AM37"/>
  <c r="M35"/>
  <c r="M18" s="1"/>
  <c r="AI76"/>
  <c r="K62" s="1"/>
  <c r="F22"/>
  <c r="AD37"/>
  <c r="F75"/>
  <c r="F77"/>
  <c r="AD77" s="1"/>
  <c r="F42"/>
  <c r="AD42" s="1"/>
  <c r="F92"/>
  <c r="F112"/>
  <c r="F23"/>
  <c r="F26"/>
  <c r="F43"/>
  <c r="F60"/>
  <c r="F25"/>
  <c r="AD38"/>
  <c r="AD39"/>
  <c r="I35"/>
  <c r="I18" s="1"/>
  <c r="AG41"/>
  <c r="AH41"/>
  <c r="J27" s="1"/>
  <c r="AE76"/>
  <c r="AF76"/>
  <c r="AD76"/>
  <c r="F109"/>
  <c r="H109" s="1"/>
  <c r="F108"/>
  <c r="H108" s="1"/>
  <c r="AD41"/>
  <c r="F58"/>
  <c r="F74"/>
  <c r="H74" s="1"/>
  <c r="F91"/>
  <c r="F95"/>
  <c r="F111"/>
  <c r="AN37"/>
  <c r="F40"/>
  <c r="H40" s="1"/>
  <c r="F61"/>
  <c r="F78"/>
  <c r="H125" l="1"/>
  <c r="AD125"/>
  <c r="T128"/>
  <c r="AD128"/>
  <c r="H175"/>
  <c r="AD175"/>
  <c r="R315"/>
  <c r="Q307" s="1"/>
  <c r="P315"/>
  <c r="O307" s="1"/>
  <c r="X315"/>
  <c r="W307" s="1"/>
  <c r="AM274"/>
  <c r="AN274"/>
  <c r="AD227"/>
  <c r="H227"/>
  <c r="H176"/>
  <c r="AD176"/>
  <c r="H226"/>
  <c r="AD226"/>
  <c r="AD277"/>
  <c r="H277"/>
  <c r="V419"/>
  <c r="U411" s="1"/>
  <c r="T419"/>
  <c r="S411" s="1"/>
  <c r="X419"/>
  <c r="W411" s="1"/>
  <c r="P419"/>
  <c r="O411" s="1"/>
  <c r="R419"/>
  <c r="Q411" s="1"/>
  <c r="H276"/>
  <c r="AD276"/>
  <c r="AN122"/>
  <c r="AM122"/>
  <c r="R214"/>
  <c r="Q206" s="1"/>
  <c r="T264"/>
  <c r="S256" s="1"/>
  <c r="H124"/>
  <c r="AD124"/>
  <c r="AF126"/>
  <c r="AE126"/>
  <c r="R367"/>
  <c r="Q359" s="1"/>
  <c r="P367"/>
  <c r="O359" s="1"/>
  <c r="X367"/>
  <c r="W359" s="1"/>
  <c r="V128"/>
  <c r="AR179"/>
  <c r="T147" s="1"/>
  <c r="P214"/>
  <c r="O206" s="1"/>
  <c r="AD230"/>
  <c r="V264"/>
  <c r="U256" s="1"/>
  <c r="T315"/>
  <c r="S307" s="1"/>
  <c r="G256"/>
  <c r="G206"/>
  <c r="AM375"/>
  <c r="O352"/>
  <c r="H379"/>
  <c r="AD379"/>
  <c r="AD380"/>
  <c r="H380"/>
  <c r="AJ329"/>
  <c r="L299" s="1"/>
  <c r="K300" s="1"/>
  <c r="AU323"/>
  <c r="AG329"/>
  <c r="AH329"/>
  <c r="AM323"/>
  <c r="AF328"/>
  <c r="H299" s="1"/>
  <c r="AE328"/>
  <c r="G299" s="1"/>
  <c r="O300"/>
  <c r="P248"/>
  <c r="AU272"/>
  <c r="W248"/>
  <c r="W249" s="1"/>
  <c r="AI278"/>
  <c r="AJ278"/>
  <c r="L248" s="1"/>
  <c r="AG278"/>
  <c r="AH278"/>
  <c r="AU222"/>
  <c r="W198"/>
  <c r="W199" s="1"/>
  <c r="AM230"/>
  <c r="AN230"/>
  <c r="P198" s="1"/>
  <c r="AG228"/>
  <c r="AG222" s="1"/>
  <c r="AH228"/>
  <c r="AI228"/>
  <c r="AJ228"/>
  <c r="L198" s="1"/>
  <c r="AQ230"/>
  <c r="AR230"/>
  <c r="T198" s="1"/>
  <c r="AO230"/>
  <c r="AP230"/>
  <c r="R198" s="1"/>
  <c r="AS230"/>
  <c r="AT230"/>
  <c r="V198" s="1"/>
  <c r="AH177"/>
  <c r="AG177"/>
  <c r="AM179"/>
  <c r="AN179"/>
  <c r="P147" s="1"/>
  <c r="AE177"/>
  <c r="AF177"/>
  <c r="S148"/>
  <c r="AI171"/>
  <c r="K147"/>
  <c r="K148" s="1"/>
  <c r="AO179"/>
  <c r="AP179"/>
  <c r="R147" s="1"/>
  <c r="AS179"/>
  <c r="AT179"/>
  <c r="V147" s="1"/>
  <c r="W147"/>
  <c r="W148" s="1"/>
  <c r="AU171"/>
  <c r="AQ171"/>
  <c r="R128"/>
  <c r="P128"/>
  <c r="X128"/>
  <c r="T78"/>
  <c r="V78"/>
  <c r="X78"/>
  <c r="P78"/>
  <c r="R78"/>
  <c r="V43"/>
  <c r="AT43" s="1"/>
  <c r="V27" s="1"/>
  <c r="T43"/>
  <c r="AQ43" s="1"/>
  <c r="R43"/>
  <c r="AP43" s="1"/>
  <c r="R27" s="1"/>
  <c r="X43"/>
  <c r="W35" s="1"/>
  <c r="W18" s="1"/>
  <c r="P43"/>
  <c r="V112"/>
  <c r="X112"/>
  <c r="R112"/>
  <c r="Q104" s="1"/>
  <c r="P112"/>
  <c r="T112"/>
  <c r="AD75"/>
  <c r="H75"/>
  <c r="AJ76"/>
  <c r="L62" s="1"/>
  <c r="K63" s="1"/>
  <c r="K70"/>
  <c r="AE41"/>
  <c r="AM43"/>
  <c r="O27" s="1"/>
  <c r="AD43"/>
  <c r="AF75"/>
  <c r="K104"/>
  <c r="I70"/>
  <c r="AH76"/>
  <c r="AD78"/>
  <c r="O70"/>
  <c r="AN72"/>
  <c r="AM72"/>
  <c r="AF39"/>
  <c r="AE39"/>
  <c r="AD40"/>
  <c r="AG35"/>
  <c r="I27"/>
  <c r="I28" s="1"/>
  <c r="AD74"/>
  <c r="AJ41"/>
  <c r="L27" s="1"/>
  <c r="K35"/>
  <c r="K18" s="1"/>
  <c r="AI41"/>
  <c r="AV128" l="1"/>
  <c r="X96" s="1"/>
  <c r="AU128"/>
  <c r="AE226"/>
  <c r="AF226"/>
  <c r="AF175"/>
  <c r="AE175"/>
  <c r="G147" s="1"/>
  <c r="G148" s="1"/>
  <c r="AE125"/>
  <c r="AF125"/>
  <c r="AE276"/>
  <c r="AF276"/>
  <c r="H248" s="1"/>
  <c r="AE227"/>
  <c r="AF227"/>
  <c r="AO128"/>
  <c r="AP128"/>
  <c r="R96" s="1"/>
  <c r="AS128"/>
  <c r="AT128"/>
  <c r="V96" s="1"/>
  <c r="AR128"/>
  <c r="AQ128"/>
  <c r="S96" s="1"/>
  <c r="AE176"/>
  <c r="AF176"/>
  <c r="AN128"/>
  <c r="P96" s="1"/>
  <c r="AM128"/>
  <c r="O96" s="1"/>
  <c r="AF124"/>
  <c r="AE124"/>
  <c r="AF277"/>
  <c r="AE277"/>
  <c r="H147"/>
  <c r="AG323"/>
  <c r="AI375"/>
  <c r="AG375"/>
  <c r="AI323"/>
  <c r="AE323"/>
  <c r="D287"/>
  <c r="G300"/>
  <c r="AS272"/>
  <c r="AG272"/>
  <c r="AO272"/>
  <c r="AQ272"/>
  <c r="K248"/>
  <c r="K249" s="1"/>
  <c r="AI272"/>
  <c r="O248"/>
  <c r="O249" s="1"/>
  <c r="AM272"/>
  <c r="AS222"/>
  <c r="U198"/>
  <c r="U199" s="1"/>
  <c r="S198"/>
  <c r="S199" s="1"/>
  <c r="AQ222"/>
  <c r="AO222"/>
  <c r="Q198"/>
  <c r="Q199" s="1"/>
  <c r="AI222"/>
  <c r="K198"/>
  <c r="K199" s="1"/>
  <c r="O198"/>
  <c r="O199" s="1"/>
  <c r="AM222"/>
  <c r="AG171"/>
  <c r="AO171"/>
  <c r="Q147"/>
  <c r="Q148" s="1"/>
  <c r="O147"/>
  <c r="O148" s="1"/>
  <c r="AM171"/>
  <c r="U147"/>
  <c r="U148" s="1"/>
  <c r="AS171"/>
  <c r="U104"/>
  <c r="AV43"/>
  <c r="X27" s="1"/>
  <c r="AU43"/>
  <c r="AI70"/>
  <c r="AN43"/>
  <c r="P27" s="1"/>
  <c r="O28" s="1"/>
  <c r="AE75"/>
  <c r="W27"/>
  <c r="O35"/>
  <c r="O18" s="1"/>
  <c r="AS43"/>
  <c r="U27" s="1"/>
  <c r="U28" s="1"/>
  <c r="U35"/>
  <c r="U18" s="1"/>
  <c r="AO43"/>
  <c r="AO35" s="1"/>
  <c r="Q35"/>
  <c r="Q18" s="1"/>
  <c r="AR43"/>
  <c r="T27" s="1"/>
  <c r="K97"/>
  <c r="O104"/>
  <c r="S35"/>
  <c r="S18" s="1"/>
  <c r="W104"/>
  <c r="S104"/>
  <c r="AR78"/>
  <c r="T62" s="1"/>
  <c r="S70"/>
  <c r="AQ78"/>
  <c r="AE40"/>
  <c r="Y15" s="1"/>
  <c r="AF40"/>
  <c r="H27" s="1"/>
  <c r="AV78"/>
  <c r="X62" s="1"/>
  <c r="W70"/>
  <c r="AU78"/>
  <c r="G104"/>
  <c r="AN78"/>
  <c r="P62" s="1"/>
  <c r="AM78"/>
  <c r="AG70"/>
  <c r="J62"/>
  <c r="I63" s="1"/>
  <c r="G35"/>
  <c r="G18" s="1"/>
  <c r="AI35"/>
  <c r="K27"/>
  <c r="K28" s="1"/>
  <c r="AE74"/>
  <c r="G70"/>
  <c r="AF74"/>
  <c r="H62" s="1"/>
  <c r="AP78"/>
  <c r="R62" s="1"/>
  <c r="AO78"/>
  <c r="Q70"/>
  <c r="AS78"/>
  <c r="AT78"/>
  <c r="V62" s="1"/>
  <c r="U70"/>
  <c r="S27"/>
  <c r="AE120" l="1"/>
  <c r="G96"/>
  <c r="D84"/>
  <c r="U96"/>
  <c r="U97" s="1"/>
  <c r="AS120"/>
  <c r="G198"/>
  <c r="AE222"/>
  <c r="D186"/>
  <c r="AU120"/>
  <c r="W96"/>
  <c r="AE171"/>
  <c r="D236"/>
  <c r="H198"/>
  <c r="AM120"/>
  <c r="AQ120"/>
  <c r="T96"/>
  <c r="Q96"/>
  <c r="AO120"/>
  <c r="AE272"/>
  <c r="G248"/>
  <c r="G249" s="1"/>
  <c r="D135"/>
  <c r="H96"/>
  <c r="AE375"/>
  <c r="D339"/>
  <c r="Q97"/>
  <c r="W28"/>
  <c r="AU35"/>
  <c r="O62"/>
  <c r="O63" s="1"/>
  <c r="Y50"/>
  <c r="AM35"/>
  <c r="AS35"/>
  <c r="O97"/>
  <c r="Q27"/>
  <c r="Q28" s="1"/>
  <c r="AE35"/>
  <c r="S28"/>
  <c r="AM70"/>
  <c r="AQ35"/>
  <c r="D15"/>
  <c r="S97"/>
  <c r="W97"/>
  <c r="G27"/>
  <c r="G28" s="1"/>
  <c r="Q62"/>
  <c r="Q63" s="1"/>
  <c r="AO70"/>
  <c r="AS70"/>
  <c r="U62"/>
  <c r="U63" s="1"/>
  <c r="W62"/>
  <c r="W63" s="1"/>
  <c r="AU70"/>
  <c r="S62"/>
  <c r="S63" s="1"/>
  <c r="AQ70"/>
  <c r="G62"/>
  <c r="G63" s="1"/>
  <c r="AE70"/>
  <c r="D50"/>
  <c r="G199" l="1"/>
  <c r="G97"/>
</calcChain>
</file>

<file path=xl/sharedStrings.xml><?xml version="1.0" encoding="utf-8"?>
<sst xmlns="http://schemas.openxmlformats.org/spreadsheetml/2006/main" count="1765" uniqueCount="233">
  <si>
    <t>Data</t>
  </si>
  <si>
    <t>Versão</t>
  </si>
  <si>
    <t>Descrição</t>
  </si>
  <si>
    <t>Autor</t>
  </si>
  <si>
    <t>1.0</t>
  </si>
  <si>
    <t>Versão inicial.</t>
  </si>
  <si>
    <t>Eliane/DIREC</t>
  </si>
  <si>
    <t xml:space="preserve">Trilha: </t>
  </si>
  <si>
    <t xml:space="preserve">Código de tela: </t>
  </si>
  <si>
    <t xml:space="preserve">Perfil de acesso: </t>
  </si>
  <si>
    <t>Nome</t>
  </si>
  <si>
    <t>Objetivo</t>
  </si>
  <si>
    <t>Observações</t>
  </si>
  <si>
    <t xml:space="preserve">Protótipo: </t>
  </si>
  <si>
    <t>Cenários de teste</t>
  </si>
  <si>
    <t>Agrupar a maior quantidade de itens de teste no mesmo teste.</t>
  </si>
  <si>
    <t>C001</t>
  </si>
  <si>
    <t>Caso de teste</t>
  </si>
  <si>
    <t>Tipo</t>
  </si>
  <si>
    <t>Mensagem</t>
  </si>
  <si>
    <t>C002</t>
  </si>
  <si>
    <t>C003</t>
  </si>
  <si>
    <t>Realizar os testes abaixo para usuário com perfil:</t>
  </si>
  <si>
    <t>Cenário</t>
  </si>
  <si>
    <t>N/A</t>
  </si>
  <si>
    <t>Resultado</t>
  </si>
  <si>
    <t>Sucesso</t>
  </si>
  <si>
    <t xml:space="preserve">Tela com título: </t>
  </si>
  <si>
    <t>Seções:</t>
  </si>
  <si>
    <t>Dado que:</t>
  </si>
  <si>
    <t>ES 01</t>
  </si>
  <si>
    <t>sem ciclo</t>
  </si>
  <si>
    <t>pertence a outra equipe</t>
  </si>
  <si>
    <t>ES 02</t>
  </si>
  <si>
    <t>pertence equipe do supervisor</t>
  </si>
  <si>
    <t>ES 03</t>
  </si>
  <si>
    <t xml:space="preserve">com ciclo em andamento (1º ciclo) </t>
  </si>
  <si>
    <t>ES 04</t>
  </si>
  <si>
    <t>sem ARCs (matriz ainda não liberada)</t>
  </si>
  <si>
    <t>apenas com os ARCs versionados do ciclo anterior que possivelmente estarão no estado previsto ou designado</t>
  </si>
  <si>
    <t>ES 05</t>
  </si>
  <si>
    <t>com ciclo corec</t>
  </si>
  <si>
    <t>com os ARCs possivelmente no estado previsto ou designado</t>
  </si>
  <si>
    <t>ES 06</t>
  </si>
  <si>
    <t xml:space="preserve">com ciclo em andamento (havendo ciclo anterior no estado pós-corec) </t>
  </si>
  <si>
    <t>com 5 ARCs distintos um para cada estado (previsto, em edição, preenchido, em análise, análise delegada)</t>
  </si>
  <si>
    <t>ES 07</t>
  </si>
  <si>
    <t>ES 08</t>
  </si>
  <si>
    <t>ES 09</t>
  </si>
  <si>
    <t>ES 10</t>
  </si>
  <si>
    <t>O mesmo de ES 03 mas não pertencem a equipe</t>
  </si>
  <si>
    <t>O mesmo de ES 04 mas não pertencem a equipe</t>
  </si>
  <si>
    <t>O mesmo de ES 05 mas não pertencem a equipe</t>
  </si>
  <si>
    <t>O mesmo de ES 06 mas não pertencem a equipe</t>
  </si>
  <si>
    <t>Supervisor</t>
  </si>
  <si>
    <t>Perfil de risco</t>
  </si>
  <si>
    <t>Início - Painel do supervisor - Perfil de risco</t>
  </si>
  <si>
    <t>[APSFW0202]</t>
  </si>
  <si>
    <t>Matriz de riscos e controles</t>
  </si>
  <si>
    <t>Ciclo</t>
  </si>
  <si>
    <t>Detalhes da ES</t>
  </si>
  <si>
    <t>Nome/Código da ES</t>
  </si>
  <si>
    <t>Editar estrutura da matriz</t>
  </si>
  <si>
    <t>Seção Matriz de Riscos e Controles</t>
  </si>
  <si>
    <t>Matriz de Riscos e Controle</t>
  </si>
  <si>
    <t>Resumo</t>
  </si>
  <si>
    <t>Exibir notas:
Nota calculada
Nota refinada
Nota ajustada</t>
  </si>
  <si>
    <t>Exibir a matriz e as notas residuais</t>
  </si>
  <si>
    <t>Observar que ao incluir inicialmente o ciclo da ES o perfil de risco está com seu conteúdo parcialmente vazio.</t>
  </si>
  <si>
    <t>São dinâmicas de acordo com perfil do usuário e estado do ciclo.</t>
  </si>
  <si>
    <t>Situação 01</t>
  </si>
  <si>
    <t>Situação 02</t>
  </si>
  <si>
    <t>Após inclusão e liberação da matriz de riscos e controles, o perfil de risco exibe a matriz e os comandos associados</t>
  </si>
  <si>
    <t>Gerenciar ARCs</t>
  </si>
  <si>
    <t>Alterar:</t>
  </si>
  <si>
    <t>Situação para Estado</t>
  </si>
  <si>
    <t>Apresentado após a liberação da matriz</t>
  </si>
  <si>
    <t>Acrescentar ARC no estado designado</t>
  </si>
  <si>
    <t>Web:</t>
  </si>
  <si>
    <t>C004</t>
  </si>
  <si>
    <t>ES 11</t>
  </si>
  <si>
    <t>com ARCs (matriz liberada)</t>
  </si>
  <si>
    <t>Consulta tudo</t>
  </si>
  <si>
    <t>Ciclo: 1º ciclo, antes de incluir e liberar a matriz de riscos e controles - 1º ciclo de supervisão da ES</t>
  </si>
  <si>
    <t>Usuário: Supervisor</t>
  </si>
  <si>
    <t>Ciclo: 1º ciclo, após a inclusão e liberação da matriz de riscos e controles - Versão vigente do ciclo em andamento</t>
  </si>
  <si>
    <t>Perfil de risco vazio - 1ª versão</t>
  </si>
  <si>
    <t>C005</t>
  </si>
  <si>
    <t>Consulta somente não bloqueados - ainda não definido</t>
  </si>
  <si>
    <t>Consulta somente resumo de perfil não bloqueado - ainda não definido</t>
  </si>
  <si>
    <t>Link ARCs - matriz de riscos e controle</t>
  </si>
  <si>
    <t>Exibe a tela [APSFW0207] - Detalhes do ARC</t>
  </si>
  <si>
    <t>Podem exibir a nota do ARC ou N/A quando não houver nota.</t>
  </si>
  <si>
    <t>C006</t>
  </si>
  <si>
    <t>ARCs que possuem notas vigentes devem exibir a respectiva nota.</t>
  </si>
  <si>
    <t>ARCs previstos que não possuem notas vigentes devem exibir N/A.</t>
  </si>
  <si>
    <t>Filtro:</t>
  </si>
  <si>
    <t xml:space="preserve">Usuário com perfil </t>
  </si>
  <si>
    <t xml:space="preserve">Consulta tudo </t>
  </si>
  <si>
    <t>Consulta somente resumo de perfil não bloqueado</t>
  </si>
  <si>
    <t>Consulta somente não bloqueados</t>
  </si>
  <si>
    <t>não será implementado agora</t>
  </si>
  <si>
    <t>[APSFW0202] Perfil de risco - Seção Matriz de riscos e controles</t>
  </si>
  <si>
    <t>Detalhes da seção Matriz de riscos e controles</t>
  </si>
  <si>
    <t>Não exibe a matriz</t>
  </si>
  <si>
    <t>Objetivo da estória: detalhar a Matriz de riscos e controle</t>
  </si>
  <si>
    <t>Exibir comando Detalhar ARC (link ao clicar na nota do ARC)</t>
  </si>
  <si>
    <t>Dados da matriz de riscos e controle</t>
  </si>
  <si>
    <t>ciclo e versão (exibido se houver mais de uma versão do perfil de risco)</t>
  </si>
  <si>
    <t>Usuário Supervisor ou Consulta tudo</t>
  </si>
  <si>
    <t>Exibe o comando Editar estrutura da matriz se o perfil do usuário é Supervisor</t>
  </si>
  <si>
    <t>Não exibe o comando Editar estrutura da matriz se o perfil do usuário é Consulta tudo</t>
  </si>
  <si>
    <t>MATRIZ DE RISCOS E CONTROLE</t>
  </si>
  <si>
    <t>Nota calculada</t>
  </si>
  <si>
    <t>Nota refinada</t>
  </si>
  <si>
    <t>Nota ajustada</t>
  </si>
  <si>
    <t>+</t>
  </si>
  <si>
    <t>Unidade de negócio 01</t>
  </si>
  <si>
    <t>Crédito</t>
  </si>
  <si>
    <t>Mercado</t>
  </si>
  <si>
    <t>Liquidez</t>
  </si>
  <si>
    <t>Contágio</t>
  </si>
  <si>
    <t>Reputação</t>
  </si>
  <si>
    <t>Estratégia</t>
  </si>
  <si>
    <t>TI</t>
  </si>
  <si>
    <t>PLD</t>
  </si>
  <si>
    <t>R</t>
  </si>
  <si>
    <t>C</t>
  </si>
  <si>
    <t>Operacional</t>
  </si>
  <si>
    <t>Atividade 01 da Unid. de Neg. 01</t>
  </si>
  <si>
    <t>Atividade 02 da Unid. de Neg. 01</t>
  </si>
  <si>
    <t>Notas residuais</t>
  </si>
  <si>
    <t xml:space="preserve">  N/A</t>
  </si>
  <si>
    <t>Unidade  corporativa - Peso A (8)</t>
  </si>
  <si>
    <t>Atividade isolada 02 -  Peso A (8)</t>
  </si>
  <si>
    <t>Atividade isolada 01  - Peso A (8)</t>
  </si>
  <si>
    <t>Unidade de negócio 01  - Peso A (8)</t>
  </si>
  <si>
    <t>Bloco corporativo</t>
  </si>
  <si>
    <t>Bloco de negócio</t>
  </si>
  <si>
    <t>Pesos das linhas</t>
  </si>
  <si>
    <t>Fator de relevância - Risco</t>
  </si>
  <si>
    <t>Fator de relevância - Controle</t>
  </si>
  <si>
    <t>Peso</t>
  </si>
  <si>
    <t>%</t>
  </si>
  <si>
    <t>Atividade Corporativa</t>
  </si>
  <si>
    <t>Perfil de risco vigente - Com matriz vigente</t>
  </si>
  <si>
    <t>Observe a planilha ao lado.</t>
  </si>
  <si>
    <t>Calcular e exibir as Notas residuais para cada risco e cada controle.</t>
  </si>
  <si>
    <t>Calcular e exibir Notas residuais para cada grupo (risco e controle).</t>
  </si>
  <si>
    <t xml:space="preserve">Calcular e exibir Participações percentuais linhas (atividades) e colunas (grupos). </t>
  </si>
  <si>
    <t>Calcular e exibir a Nota calculada</t>
  </si>
  <si>
    <t xml:space="preserve">Se não houver nota exibir N/A. </t>
  </si>
  <si>
    <t>O conceito N/A não deve ter valor numérico associado.</t>
  </si>
  <si>
    <t>Peso e Nota de ARC com N/A não participam nas fórmulas.</t>
  </si>
  <si>
    <t>Observação: Sobre o conceito N/A</t>
  </si>
  <si>
    <t>Ocorre apenas na 1ª versão do ARC no ciclo</t>
  </si>
  <si>
    <t>Depois que uma nota é atribuída ao ARC, sempre será exibido uma nota diferente de N/A</t>
  </si>
  <si>
    <t>Comandos disponíveis na Seção matriz de riscos e controles:</t>
  </si>
  <si>
    <t>Exibir a tela [APSFW0206] - Gestão de ARCs</t>
  </si>
  <si>
    <t>Exibir a tela [APSFW0205] - Editar estrutura da matriz</t>
  </si>
  <si>
    <t xml:space="preserve">Supervisor </t>
  </si>
  <si>
    <t>Acessar o Perfil de risco vazio (versão vigente).
Ciclo em andamento.
ES da equipe do supervisor, com ciclo em andamento, mas sem ARCs, sem matriz vigente.
Perfil de risco vazio - 1ª versão</t>
  </si>
  <si>
    <r>
      <t xml:space="preserve">Acessar o Perfil de risco vigente. 
Ciclo em andamento.
ES da equipe do supervisor, ciclo em andamento com ARCs, com matriz vigente. 
ARCs todos no estado previsto sem notas.
Perfil de risco vigente - </t>
    </r>
    <r>
      <rPr>
        <b/>
        <sz val="11"/>
        <color theme="1"/>
        <rFont val="Calibri"/>
        <family val="2"/>
        <scheme val="minor"/>
      </rPr>
      <t>1º ciclo</t>
    </r>
  </si>
  <si>
    <t>Exibe botões de comandos: Detalhar ARC (link no ARC), Gerenciar ARCs, Editar estrutura da matriz. 
Para usuário com perfil Supervisor.</t>
  </si>
  <si>
    <r>
      <rPr>
        <b/>
        <sz val="11"/>
        <color theme="1"/>
        <rFont val="Calibri"/>
        <family val="2"/>
        <scheme val="minor"/>
      </rPr>
      <t>Não exibe botões de comandos</t>
    </r>
    <r>
      <rPr>
        <sz val="11"/>
        <color theme="1"/>
        <rFont val="Calibri"/>
        <family val="2"/>
        <scheme val="minor"/>
      </rPr>
      <t>: Detalhar ARC (link no ARC), Gerenciar ARCs, Editar estrutura da matriz. 
Para usuário com perfil Consulta tudo.</t>
    </r>
  </si>
  <si>
    <t>Exibir a tela [APSFW0202] - Perfil de risco.
Situação 01 - Perfil de risco vigente com ciclo em andamento
Validar Seção matriz de riscos e controles
Exibe matriz de riscos e controles com N/A em todos os ARC
Detalhar ARC (link no ARC), Gerenciar ARCs, Editar estrutura da matriz.</t>
  </si>
  <si>
    <t>Exibir a tela [APSFW0202] - Perfil de risco.
Situação 01 - Perfil de risco vigente com ciclo em andamento
Validar Seção matriz de riscos e controles
Não exibe matris de riscos e controles.
Exibe apenas o comando Editar estrutura da matriz</t>
  </si>
  <si>
    <t>Exibir a tela [APSFW0202] - Perfil de risco.
Situação 01 - Perfil de risco vigente com ciclo em andamento
Validar Seção matriz de riscos e controles
Exibe matriz de riscos e controles com N/A nos ARCs sem notas e com as notas vigentes nos ARCs com notas
Detalhar ARC (link no ARC), Gerenciar ARCs, Editar estrutura da matriz.</t>
  </si>
  <si>
    <t>Exibir a tela [APSFW0202] - Perfil de risco.
Situação 01 - Perfil de risco vigente com ciclo em andamento
Validar Seção matriz de riscos e controles
Exibe matriz de riscos e controles com as notas vigentes nos ARCs com notas. Observar se está exibindo a nota da versão do ARC correta.
Detalhar ARC (link no ARC), Gerenciar ARCs, Editar estrutura da matriz.</t>
  </si>
  <si>
    <t>Acessar o Perfil de risco.
ES da equipe do supervisor, ciclo iniciado, com ARCs, com matriz vigente e corec anteriores. 
ARCs previsto com notas.
ARCs previsto sem notas (ARCs novos).
Perfil de risco vigente - 1ª versão do ciclo após corec</t>
  </si>
  <si>
    <t>Exibir a tela [APSFW0202] - Perfil de risco.
Situação 01 - Perfil de risco vigente com ciclo em andamento
Validar Seção matriz de riscos e controles
Exibe matriz de riscos e controles com as notas vigentes herdadas do ciclo anterior.
Detalhar ARC (link no ARC), Gerenciar ARCs, Editar estrutura da matriz.</t>
  </si>
  <si>
    <t>Acessar o Perfil de risco.
ES da equipe do supervisor, ciclo iniciado, com ARCs, com matriz vigente e corec anteriores. 
Todos os ARCs com notas.
Há ARCs nos estados previstos, designado, em edição, preenchido, em análise, análise delegada
Perfil de risco vigente - Demais versões do ciclo após corec
Selecionar uma versão anterior.</t>
  </si>
  <si>
    <t>Exibir a tela [APSFW0202] - Perfil de risco.
Situação 01 - Perfil de risco vigente com ciclo em andamento
Validar Seção matriz de riscos e controles
Exibe matriz de riscos e controles com as notas do ARC da versão do ciclo selecionada.
Observar se está exibindo a nota da versão do ARC correta.
Detalhar ARC (link no ARC), Gerenciar ARCs, Editar estrutura da matriz.</t>
  </si>
  <si>
    <t>1.1</t>
  </si>
  <si>
    <t>Enviado para validação</t>
  </si>
  <si>
    <t>Realizar os mesmos cenários de testes previstos para o usuário Supervisor.</t>
  </si>
  <si>
    <t>Observar que o comando Detalhar ARC (link nos ARCs) é exibido para o perfil Consulta tudo, os demais comandos não são exibidos.</t>
  </si>
  <si>
    <t>Características que a matriz de risco e controle deve ter</t>
  </si>
  <si>
    <t>Pelo menos um grupo de risco e controle que pertence a mais de uma atividade de negócio.</t>
  </si>
  <si>
    <t>Pelo menos um grupo de risco e controle que pertence tanto a uma atividade de negócio quanto a uma atividade corporativa.</t>
  </si>
  <si>
    <t>Uma atividade de negócio com pelo menos 3 grupos de riscos e controles</t>
  </si>
  <si>
    <t>Um grupo de risco e controle exclusivo de uma atividade de negócio.</t>
  </si>
  <si>
    <t>Um grupo de risco e controle exclusivo de uma atividade corporativa.</t>
  </si>
  <si>
    <t>Uma atividade de negócio com apenas 1 grupo de risco e controle</t>
  </si>
  <si>
    <t>Uma atividade corporativa com apenas 1 grupo de risco e controle</t>
  </si>
  <si>
    <t>Uma atividade corporativa com pelo menos 2 grupos de riscos e controles</t>
  </si>
  <si>
    <t>Percentual de participação do bloco de negócio diferente do percentual de participação do bloco corporativo</t>
  </si>
  <si>
    <t>Fator de relevância de risco diferente do fator de relevância de controle</t>
  </si>
  <si>
    <t>Pesos das unidades e atividades diferentes entre si</t>
  </si>
  <si>
    <t>Pesos dos grupos de risco e controle para cada atividade (ARCs) distintos entre os ARCs</t>
  </si>
  <si>
    <t>Matriz 01</t>
  </si>
  <si>
    <t>Matriz 02</t>
  </si>
  <si>
    <t>Linhas da matriz como a seguir:</t>
  </si>
  <si>
    <t>Atividade de negócio isolada 01</t>
  </si>
  <si>
    <t>Atividade de negócio isolada 02</t>
  </si>
  <si>
    <t>Atividade 01 da Unidade de negócio 01</t>
  </si>
  <si>
    <t>Unidade de negócio 02</t>
  </si>
  <si>
    <t>Atividade 02 da Unidade de negócio 01</t>
  </si>
  <si>
    <t>Atividade 01 da Unidade de negócio 02</t>
  </si>
  <si>
    <t>Atividade 02 da Unidade de negócio 02</t>
  </si>
  <si>
    <t>Unidade corporativa</t>
  </si>
  <si>
    <t>Atividade 01 da Unidade corporativa</t>
  </si>
  <si>
    <t>Atividade 02 da Unidade corporativa</t>
  </si>
  <si>
    <t>O mesmo da matriz 01 com as alterações a seguir nas linhas</t>
  </si>
  <si>
    <t>Matriz 03</t>
  </si>
  <si>
    <t>Apenas um grupo de risco e controle corpatilhado entre todas as atividades</t>
  </si>
  <si>
    <t>Pesos do único grupo de risco e controle para cada atividade (ARCs) distintos entre os ARCs</t>
  </si>
  <si>
    <t>Observar as orientações para a contrução das matrizes</t>
  </si>
  <si>
    <r>
      <t xml:space="preserve">Acessar o Perfil de risco.
ES da equipe do supervisor, ciclo iniciado, com ARCs, com matriz vigente e corec anteriores. 
Todos os ARCs com notas.
Há ARCs nos estados previstos, designado, em edição, preenchido, em análise, análise delegada
Perfil de risco vigente - Demais versões do ciclo após corec.
Observar os cenários informado no Dado que:
</t>
    </r>
    <r>
      <rPr>
        <b/>
        <sz val="11"/>
        <color theme="1"/>
        <rFont val="Calibri"/>
        <family val="2"/>
        <scheme val="minor"/>
      </rPr>
      <t>Matriz 01</t>
    </r>
    <r>
      <rPr>
        <sz val="11"/>
        <color theme="1"/>
        <rFont val="Calibri"/>
        <family val="2"/>
        <scheme val="minor"/>
      </rPr>
      <t xml:space="preserve">
</t>
    </r>
  </si>
  <si>
    <r>
      <t xml:space="preserve">Acessar o Perfil de risco.
ES da equipe do supervisor, ciclo iniciado, com ARCs, com matriz vigente e corec anteriores. 
ARCs previsto com notas (herdados do ciclo anterior).
Perfil de risco vigente - 1ª versão do ciclo após corec
Observar os cenários informado no Dado que:
</t>
    </r>
    <r>
      <rPr>
        <b/>
        <sz val="11"/>
        <color theme="1"/>
        <rFont val="Calibri"/>
        <family val="2"/>
        <scheme val="minor"/>
      </rPr>
      <t>Matriz 01</t>
    </r>
  </si>
  <si>
    <t>C007</t>
  </si>
  <si>
    <t>C008</t>
  </si>
  <si>
    <r>
      <t xml:space="preserve">Acessar o Perfil de risco.
ES da equipe do supervisor, ciclo iniciado, com ARCs, com matriz vigente e corec anteriores. 
Todos os ARCs com notas.
Há ARCs nos estados previstos, designado, em edição, preenchido, em análise, análise delegada
Perfil de risco vigente - Demais versões do ciclo após corec.
Observar os cenários informado no Dado que:
</t>
    </r>
    <r>
      <rPr>
        <b/>
        <sz val="11"/>
        <color theme="1"/>
        <rFont val="Calibri"/>
        <family val="2"/>
        <scheme val="minor"/>
      </rPr>
      <t>Matriz 02</t>
    </r>
  </si>
  <si>
    <r>
      <t xml:space="preserve">Acessar o Perfil de risco.
ES da equipe do supervisor, ciclo iniciado, com ARCs, com matriz vigente e corec anteriores. 
Todos os ARCs com notas.
Há ARCs nos estados previstos, designado, em edição, preenchido, em análise, análise delegada
Perfil de risco vigente - Demais versões do ciclo após corec.
Observar os cenários informado no Dado que:
</t>
    </r>
    <r>
      <rPr>
        <b/>
        <sz val="11"/>
        <color theme="1"/>
        <rFont val="Calibri"/>
        <family val="2"/>
        <scheme val="minor"/>
      </rPr>
      <t>Matriz 03</t>
    </r>
  </si>
  <si>
    <r>
      <t xml:space="preserve">Os ARCs não exibem notas enquanto estiverem no estado previsto </t>
    </r>
    <r>
      <rPr>
        <b/>
        <sz val="11"/>
        <color theme="1"/>
        <rFont val="Calibri"/>
        <family val="2"/>
        <scheme val="minor"/>
      </rPr>
      <t>E</t>
    </r>
    <r>
      <rPr>
        <sz val="11"/>
        <color theme="1"/>
        <rFont val="Calibri"/>
        <family val="2"/>
        <scheme val="minor"/>
      </rPr>
      <t xml:space="preserve"> sem notas. Deve exibir N/A. Este conceito não tem valor numérico associado.</t>
    </r>
  </si>
  <si>
    <t>As notas exibidas no perfil de risco são sempre as notas vigentes. Ou seja, as notas que o supervisor analisou ( Concluiu sua análise).</t>
  </si>
  <si>
    <t>Referências importantes:</t>
  </si>
  <si>
    <t>http://svn.bc/svn/fis/sisaps/trunk/Modelos_e_Implementacao/Implementacao_SRC_Dinamico/negocio/src/test/java/crt2/dominio/perfilderisco/requirement/Orientações_Análise_Qualitativa.pdf</t>
  </si>
  <si>
    <t>http://svn.bc/svn/fis/sisaps/trunk/Modelos_e_Implementacao/Implementacao_SRC_Dinamico/negocio/src/test/java/crt2/dominio/perfilderisco/requirement/Planilha Auxiliar_SRC.xlsm</t>
  </si>
  <si>
    <t xml:space="preserve">Regra de arredondamento:
1º. algarismo após aquele a ser arredondado= 0, 1, 2, 3 e 4: conserva-se o algarismo a ser arredondado e despreza-se os seguintes;
1º. algarismo após aquele a ser arredondado= 6, 7, 8 e 9: aumenta-se uma unidade no algarismo a ser arredondado e despreza-se os seguintes;
1º. algarismo após aquele a ser arredondado= 5 seguido de zeros: conserva-se o algarismo a ser arredondado se este for par, ou aumenta-se em uma unidade, se impar, e despreza-se os seguintes;
1º. algarismo após aquele a ser arredondado= 5 com algum número diferente de 0 na sequência: aumenta-se uma unidade no algarismo a ser arredondado e despreza-se os seguintes.
</t>
  </si>
  <si>
    <t>Observei que há uma macro com valores fixos em código, no meu entendimento isto depende do intervalo definido no parâmetro nota. O valores usados para refinar a nota correspondem aos campos limite inferior e limite superior definidos no parâmetro nota.
Public Function RefinarNota5(NotaX As Double) As Double
    If NotaX &lt;= 1.5 Then
        RefinarNota5 = 1
    ElseIf NotaX &gt; 1.5 And NotaX &lt;= 2.5 Then
        RefinarNota5 = 2
    ElseIf NotaX &gt; 2.5 And NotaX &lt;= 3.5 Then
        RefinarNota5 = 3
    ElseIf NotaX &gt; 3.5 And NotaX &lt;= 4.5 Then
        RefinarNota5 = 4
    End If
End Function</t>
  </si>
  <si>
    <t>1.2</t>
  </si>
  <si>
    <t>Descrição das fórmulas em linguagem natural.</t>
  </si>
  <si>
    <t>Calcular e exibir a Nota refinada</t>
  </si>
  <si>
    <t>CENÁRIO 01</t>
  </si>
  <si>
    <t>CENÁRIO 02</t>
  </si>
  <si>
    <t>CENÁRIO 03</t>
  </si>
  <si>
    <t>CENÁRIO 04</t>
  </si>
  <si>
    <t>CENÁRIO 05</t>
  </si>
  <si>
    <t>CENÁRIO 06</t>
  </si>
  <si>
    <t>CENÁRIO 07</t>
  </si>
  <si>
    <t>CENÁRIO 08</t>
  </si>
  <si>
    <t>CENÁRIO 09</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</si>
</sst>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0"/>
      <name val="Calibri"/>
      <family val="2"/>
      <scheme val="minor"/>
    </font>
    <font>
      <b/>
      <sz val="18"/>
      <color theme="1"/>
      <name val="Calibri"/>
      <family val="2"/>
      <scheme val="minor"/>
    </font>
    <font>
      <b/>
      <sz val="13.5"/>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sz val="11"/>
      <color theme="1"/>
      <name val="Calibri"/>
      <family val="2"/>
      <scheme val="minor"/>
    </font>
    <font>
      <sz val="11"/>
      <color theme="0"/>
      <name val="Calibri"/>
      <family val="2"/>
      <scheme val="minor"/>
    </font>
    <font>
      <sz val="8"/>
      <color theme="1"/>
      <name val="Calibri"/>
      <family val="2"/>
      <scheme val="minor"/>
    </font>
    <font>
      <u/>
      <sz val="9.35"/>
      <color theme="10"/>
      <name val="Calibri"/>
      <family val="2"/>
    </font>
    <font>
      <b/>
      <sz val="20"/>
      <color theme="1"/>
      <name val="Calibri"/>
      <family val="2"/>
      <scheme val="minor"/>
    </font>
  </fonts>
  <fills count="13">
    <fill>
      <patternFill patternType="none"/>
    </fill>
    <fill>
      <patternFill patternType="gray125"/>
    </fill>
    <fill>
      <patternFill patternType="solid">
        <fgColor theme="1"/>
        <bgColor theme="1"/>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FFFF99"/>
        <bgColor indexed="64"/>
      </patternFill>
    </fill>
    <fill>
      <patternFill patternType="solid">
        <fgColor theme="0" tint="-0.249977111117893"/>
        <bgColor indexed="64"/>
      </patternFill>
    </fill>
    <fill>
      <patternFill patternType="solid">
        <fgColor theme="0" tint="-0.14999847407452621"/>
        <bgColor indexed="64"/>
      </patternFill>
    </fill>
  </fills>
  <borders count="39">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style="thin">
        <color theme="0"/>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theme="0"/>
      </bottom>
      <diagonal/>
    </border>
    <border>
      <left style="thin">
        <color indexed="64"/>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right style="thin">
        <color indexed="64"/>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theme="0"/>
      </top>
      <bottom/>
      <diagonal/>
    </border>
  </borders>
  <cellStyleXfs count="3">
    <xf numFmtId="0" fontId="0" fillId="0" borderId="0"/>
    <xf numFmtId="9" fontId="9" fillId="0" borderId="0" applyFont="0" applyFill="0" applyBorder="0" applyAlignment="0" applyProtection="0"/>
    <xf numFmtId="0" fontId="12" fillId="0" borderId="0" applyNumberFormat="0" applyFill="0" applyBorder="0" applyAlignment="0" applyProtection="0">
      <alignment vertical="top"/>
      <protection locked="0"/>
    </xf>
  </cellStyleXfs>
  <cellXfs count="15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0" xfId="0" applyFont="1"/>
    <xf numFmtId="0" fontId="3" fillId="0" borderId="0" xfId="0" applyFont="1"/>
    <xf numFmtId="0" fontId="4" fillId="0" borderId="0" xfId="0" applyFont="1" applyAlignment="1">
      <alignment horizontal="left" indent="1"/>
    </xf>
    <xf numFmtId="0" fontId="0" fillId="0" borderId="0" xfId="0" applyAlignment="1">
      <alignment horizontal="left" indent="2"/>
    </xf>
    <xf numFmtId="0" fontId="5" fillId="0" borderId="0" xfId="0" applyFont="1"/>
    <xf numFmtId="0" fontId="0" fillId="0" borderId="4" xfId="0" applyBorder="1" applyAlignment="1">
      <alignment vertical="top" wrapText="1"/>
    </xf>
    <xf numFmtId="0" fontId="0" fillId="0" borderId="4" xfId="0" applyBorder="1" applyAlignment="1">
      <alignment vertical="top"/>
    </xf>
    <xf numFmtId="0" fontId="1" fillId="2" borderId="4" xfId="0" applyFont="1" applyFill="1" applyBorder="1" applyAlignment="1">
      <alignment horizontal="center" vertical="center" wrapText="1"/>
    </xf>
    <xf numFmtId="0" fontId="0" fillId="0" borderId="0" xfId="0" applyAlignment="1">
      <alignment horizontal="right"/>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0" xfId="0" applyFont="1" applyFill="1" applyBorder="1" applyAlignment="1">
      <alignment horizontal="center" vertical="top" wrapText="1"/>
    </xf>
    <xf numFmtId="0" fontId="6" fillId="0" borderId="0" xfId="0" applyFont="1"/>
    <xf numFmtId="0" fontId="0" fillId="0" borderId="0" xfId="0" applyAlignment="1">
      <alignment horizontal="left"/>
    </xf>
    <xf numFmtId="0" fontId="7" fillId="0" borderId="4" xfId="0" applyFont="1" applyBorder="1" applyAlignment="1">
      <alignment vertical="top" wrapText="1"/>
    </xf>
    <xf numFmtId="0" fontId="0" fillId="0" borderId="6" xfId="0" applyBorder="1" applyAlignment="1">
      <alignment horizontal="left"/>
    </xf>
    <xf numFmtId="0" fontId="0" fillId="0" borderId="8" xfId="0" applyBorder="1" applyAlignment="1">
      <alignment horizontal="left"/>
    </xf>
    <xf numFmtId="0" fontId="0" fillId="0" borderId="6" xfId="0" applyBorder="1" applyAlignment="1">
      <alignment horizontal="left" wrapText="1"/>
    </xf>
    <xf numFmtId="0" fontId="0" fillId="0" borderId="10" xfId="0" applyBorder="1" applyAlignment="1">
      <alignment horizontal="left" wrapText="1"/>
    </xf>
    <xf numFmtId="0" fontId="0" fillId="0" borderId="8" xfId="0" applyBorder="1" applyAlignment="1">
      <alignment horizontal="left" wrapText="1"/>
    </xf>
    <xf numFmtId="0" fontId="0" fillId="0" borderId="5" xfId="0" applyBorder="1" applyAlignment="1">
      <alignment vertical="top"/>
    </xf>
    <xf numFmtId="0" fontId="0" fillId="0" borderId="7" xfId="0" applyBorder="1" applyAlignment="1">
      <alignment vertical="top"/>
    </xf>
    <xf numFmtId="0" fontId="0" fillId="0" borderId="5" xfId="0" applyBorder="1" applyAlignment="1">
      <alignment vertical="top" wrapText="1"/>
    </xf>
    <xf numFmtId="0" fontId="0" fillId="0" borderId="9" xfId="0" applyBorder="1" applyAlignment="1">
      <alignment vertical="top" wrapText="1"/>
    </xf>
    <xf numFmtId="0" fontId="0" fillId="0" borderId="7" xfId="0" applyBorder="1" applyAlignment="1">
      <alignment vertical="top" wrapText="1"/>
    </xf>
    <xf numFmtId="0" fontId="0" fillId="0" borderId="11" xfId="0" applyBorder="1" applyAlignment="1">
      <alignment vertical="top" wrapText="1"/>
    </xf>
    <xf numFmtId="0" fontId="0" fillId="0" borderId="12" xfId="0" applyBorder="1" applyAlignment="1">
      <alignment horizontal="left" wrapText="1"/>
    </xf>
    <xf numFmtId="0" fontId="0" fillId="0" borderId="0" xfId="0" applyAlignment="1">
      <alignment horizontal="left" indent="1"/>
    </xf>
    <xf numFmtId="0" fontId="8" fillId="0" borderId="0" xfId="0" applyFont="1" applyAlignment="1">
      <alignment horizontal="left" indent="1"/>
    </xf>
    <xf numFmtId="0" fontId="4" fillId="0" borderId="0" xfId="0" applyFont="1"/>
    <xf numFmtId="0" fontId="6" fillId="0" borderId="0" xfId="0" applyFont="1" applyAlignment="1">
      <alignment horizontal="left" vertical="top"/>
    </xf>
    <xf numFmtId="0" fontId="0" fillId="0" borderId="0" xfId="0" applyBorder="1" applyAlignment="1">
      <alignment vertical="top" wrapText="1"/>
    </xf>
    <xf numFmtId="0" fontId="0" fillId="0" borderId="0" xfId="0" applyBorder="1" applyAlignment="1">
      <alignment horizontal="left" wrapText="1"/>
    </xf>
    <xf numFmtId="0" fontId="7" fillId="0" borderId="0" xfId="0" applyFont="1" applyBorder="1" applyAlignment="1">
      <alignment vertical="top" wrapText="1"/>
    </xf>
    <xf numFmtId="0" fontId="4" fillId="0" borderId="0" xfId="0" applyFont="1" applyAlignment="1">
      <alignment horizontal="left"/>
    </xf>
    <xf numFmtId="0" fontId="0" fillId="0" borderId="0" xfId="0" applyAlignment="1">
      <alignment vertical="top" wrapText="1"/>
    </xf>
    <xf numFmtId="0" fontId="0" fillId="0" borderId="0" xfId="0" applyAlignment="1">
      <alignment vertical="top"/>
    </xf>
    <xf numFmtId="0" fontId="0" fillId="0" borderId="0" xfId="0" applyAlignment="1">
      <alignment horizontal="left" wrapText="1"/>
    </xf>
    <xf numFmtId="0" fontId="3" fillId="0" borderId="0" xfId="0" applyFont="1" applyAlignment="1">
      <alignment horizontal="right"/>
    </xf>
    <xf numFmtId="0" fontId="4" fillId="0" borderId="0" xfId="0" applyFont="1" applyAlignment="1">
      <alignment horizontal="left" wrapText="1"/>
    </xf>
    <xf numFmtId="0" fontId="4" fillId="0" borderId="0" xfId="0" applyFont="1" applyAlignment="1">
      <alignment wrapText="1"/>
    </xf>
    <xf numFmtId="0" fontId="6" fillId="0" borderId="0" xfId="0" applyFont="1" applyAlignment="1">
      <alignment horizontal="left" indent="2"/>
    </xf>
    <xf numFmtId="0" fontId="4" fillId="0" borderId="0" xfId="0" applyFont="1" applyAlignment="1">
      <alignment horizontal="left" vertical="top"/>
    </xf>
    <xf numFmtId="0" fontId="8" fillId="0" borderId="0" xfId="0" applyFont="1"/>
    <xf numFmtId="0" fontId="4" fillId="0" borderId="0" xfId="0" applyFont="1" applyAlignment="1">
      <alignment vertical="top" wrapText="1"/>
    </xf>
    <xf numFmtId="0" fontId="0" fillId="0" borderId="0" xfId="0" applyFont="1" applyAlignment="1">
      <alignment horizontal="left" vertical="top" wrapText="1" indent="1"/>
    </xf>
    <xf numFmtId="0" fontId="0" fillId="0" borderId="0" xfId="0" applyAlignment="1">
      <alignment horizontal="left" vertical="top" wrapText="1" indent="1"/>
    </xf>
    <xf numFmtId="14" fontId="0" fillId="0" borderId="4" xfId="0" applyNumberFormat="1" applyBorder="1" applyAlignment="1">
      <alignment wrapText="1"/>
    </xf>
    <xf numFmtId="0" fontId="0" fillId="0" borderId="4" xfId="0" applyFont="1" applyBorder="1" applyAlignment="1">
      <alignment wrapText="1"/>
    </xf>
    <xf numFmtId="14" fontId="0" fillId="0" borderId="4" xfId="0" applyNumberFormat="1" applyFont="1" applyBorder="1" applyAlignment="1">
      <alignment wrapText="1"/>
    </xf>
    <xf numFmtId="0" fontId="0" fillId="0" borderId="4" xfId="0" applyBorder="1" applyAlignment="1">
      <alignment wrapText="1"/>
    </xf>
    <xf numFmtId="0" fontId="0" fillId="0" borderId="0" xfId="0" applyAlignment="1">
      <alignment horizontal="left" vertical="top" wrapText="1"/>
    </xf>
    <xf numFmtId="0" fontId="0" fillId="5" borderId="0" xfId="0" applyFill="1"/>
    <xf numFmtId="0" fontId="0" fillId="5" borderId="0" xfId="0" applyFill="1" applyAlignment="1">
      <alignment horizontal="right"/>
    </xf>
    <xf numFmtId="0" fontId="0" fillId="7" borderId="0" xfId="0" applyFill="1"/>
    <xf numFmtId="0" fontId="0" fillId="7" borderId="13" xfId="0" applyFill="1" applyBorder="1"/>
    <xf numFmtId="0" fontId="1" fillId="3" borderId="14" xfId="0" applyFont="1" applyFill="1" applyBorder="1"/>
    <xf numFmtId="0" fontId="10" fillId="3" borderId="15" xfId="0" applyFont="1" applyFill="1" applyBorder="1"/>
    <xf numFmtId="0" fontId="10" fillId="3" borderId="16" xfId="0" applyFont="1" applyFill="1" applyBorder="1"/>
    <xf numFmtId="0" fontId="1" fillId="4" borderId="14" xfId="0" applyFont="1" applyFill="1" applyBorder="1"/>
    <xf numFmtId="0" fontId="10" fillId="4" borderId="15" xfId="0" applyFont="1" applyFill="1" applyBorder="1"/>
    <xf numFmtId="0" fontId="10" fillId="4" borderId="16" xfId="0" applyFont="1" applyFill="1" applyBorder="1"/>
    <xf numFmtId="0" fontId="0" fillId="0" borderId="18" xfId="0" applyBorder="1"/>
    <xf numFmtId="0" fontId="0" fillId="0" borderId="19" xfId="0" applyBorder="1"/>
    <xf numFmtId="0" fontId="0" fillId="9" borderId="0" xfId="0" applyFill="1" applyAlignment="1">
      <alignment horizontal="center"/>
    </xf>
    <xf numFmtId="0" fontId="0" fillId="8" borderId="0" xfId="0" applyFill="1" applyAlignment="1">
      <alignment horizontal="center"/>
    </xf>
    <xf numFmtId="0" fontId="0" fillId="10" borderId="0" xfId="0" applyFill="1" applyAlignment="1">
      <alignment horizontal="center"/>
    </xf>
    <xf numFmtId="0" fontId="0" fillId="6" borderId="0" xfId="0" applyFill="1" applyAlignment="1">
      <alignment horizontal="center"/>
    </xf>
    <xf numFmtId="0" fontId="0" fillId="11" borderId="0" xfId="0" applyFill="1" applyAlignment="1">
      <alignment horizontal="center"/>
    </xf>
    <xf numFmtId="1" fontId="0" fillId="0" borderId="20" xfId="0" applyNumberFormat="1" applyBorder="1" applyAlignment="1">
      <alignment horizontal="right" vertical="top"/>
    </xf>
    <xf numFmtId="1" fontId="0" fillId="0" borderId="19" xfId="0" applyNumberFormat="1" applyBorder="1" applyAlignment="1">
      <alignment horizontal="right" vertical="top"/>
    </xf>
    <xf numFmtId="9" fontId="0" fillId="0" borderId="0" xfId="0" applyNumberFormat="1"/>
    <xf numFmtId="9" fontId="0" fillId="0" borderId="0" xfId="1" applyFont="1"/>
    <xf numFmtId="164" fontId="0" fillId="5" borderId="13" xfId="1" applyNumberFormat="1" applyFont="1" applyFill="1" applyBorder="1"/>
    <xf numFmtId="164" fontId="4" fillId="5" borderId="13" xfId="1" applyNumberFormat="1" applyFont="1" applyFill="1" applyBorder="1"/>
    <xf numFmtId="0" fontId="4" fillId="5" borderId="22" xfId="0" applyFont="1" applyFill="1" applyBorder="1"/>
    <xf numFmtId="0" fontId="0" fillId="5" borderId="15" xfId="0" applyFill="1" applyBorder="1"/>
    <xf numFmtId="0" fontId="0" fillId="5" borderId="16" xfId="0" applyFill="1" applyBorder="1"/>
    <xf numFmtId="0" fontId="0" fillId="5" borderId="22" xfId="0" applyFill="1" applyBorder="1" applyAlignment="1">
      <alignment horizontal="left" indent="1"/>
    </xf>
    <xf numFmtId="164" fontId="11" fillId="7" borderId="13" xfId="1" applyNumberFormat="1" applyFont="1" applyFill="1" applyBorder="1"/>
    <xf numFmtId="0" fontId="4" fillId="5" borderId="15" xfId="0" applyFont="1" applyFill="1" applyBorder="1"/>
    <xf numFmtId="0" fontId="0" fillId="5" borderId="15" xfId="0" applyFill="1" applyBorder="1" applyAlignment="1">
      <alignment horizontal="left" indent="1"/>
    </xf>
    <xf numFmtId="1" fontId="0" fillId="0" borderId="20" xfId="0" applyNumberFormat="1" applyBorder="1" applyAlignment="1">
      <alignment horizontal="right"/>
    </xf>
    <xf numFmtId="1" fontId="0" fillId="0" borderId="17" xfId="0" applyNumberFormat="1" applyBorder="1" applyAlignment="1">
      <alignment horizontal="right"/>
    </xf>
    <xf numFmtId="0" fontId="0" fillId="0" borderId="0" xfId="0" applyAlignment="1"/>
    <xf numFmtId="0" fontId="4" fillId="0" borderId="0" xfId="0" applyFont="1" applyAlignment="1">
      <alignment vertical="top"/>
    </xf>
    <xf numFmtId="2" fontId="0" fillId="7" borderId="13" xfId="0" applyNumberFormat="1" applyFill="1" applyBorder="1"/>
    <xf numFmtId="0" fontId="0" fillId="0" borderId="0" xfId="0" applyAlignment="1">
      <alignment wrapText="1"/>
    </xf>
    <xf numFmtId="0" fontId="4" fillId="5" borderId="0" xfId="0" applyFont="1" applyFill="1"/>
    <xf numFmtId="0" fontId="4" fillId="0" borderId="19" xfId="0" applyFont="1" applyBorder="1" applyAlignment="1">
      <alignment horizontal="center"/>
    </xf>
    <xf numFmtId="0" fontId="12" fillId="0" borderId="0" xfId="2" applyAlignment="1" applyProtection="1"/>
    <xf numFmtId="0" fontId="4" fillId="5" borderId="13" xfId="0" applyFont="1" applyFill="1" applyBorder="1" applyAlignment="1">
      <alignment horizontal="center"/>
    </xf>
    <xf numFmtId="164" fontId="4" fillId="5" borderId="13" xfId="1" applyNumberFormat="1" applyFont="1" applyFill="1" applyBorder="1" applyAlignment="1">
      <alignment horizontal="center"/>
    </xf>
    <xf numFmtId="0" fontId="4" fillId="5" borderId="13" xfId="0" applyFont="1" applyFill="1" applyBorder="1" applyAlignment="1">
      <alignment horizontal="center"/>
    </xf>
    <xf numFmtId="164" fontId="4" fillId="5" borderId="13" xfId="1" applyNumberFormat="1" applyFont="1" applyFill="1" applyBorder="1" applyAlignment="1">
      <alignment horizontal="center"/>
    </xf>
    <xf numFmtId="164" fontId="0" fillId="7" borderId="13" xfId="1" applyNumberFormat="1" applyFont="1" applyFill="1" applyBorder="1"/>
    <xf numFmtId="164" fontId="0" fillId="0" borderId="0" xfId="1" applyNumberFormat="1" applyFont="1"/>
    <xf numFmtId="164" fontId="0" fillId="0" borderId="0" xfId="1" applyNumberFormat="1" applyFont="1" applyAlignment="1">
      <alignment vertical="top"/>
    </xf>
    <xf numFmtId="164" fontId="10" fillId="4" borderId="15" xfId="1" applyNumberFormat="1" applyFont="1" applyFill="1" applyBorder="1"/>
    <xf numFmtId="164" fontId="0" fillId="0" borderId="19" xfId="1" applyNumberFormat="1" applyFont="1" applyBorder="1"/>
    <xf numFmtId="164" fontId="9" fillId="5" borderId="13" xfId="1" applyNumberFormat="1" applyFont="1" applyFill="1" applyBorder="1"/>
    <xf numFmtId="0" fontId="1" fillId="3" borderId="28" xfId="0" applyFont="1" applyFill="1" applyBorder="1"/>
    <xf numFmtId="0" fontId="10" fillId="3" borderId="29" xfId="0" applyFont="1" applyFill="1" applyBorder="1"/>
    <xf numFmtId="164" fontId="10" fillId="3" borderId="29" xfId="1" applyNumberFormat="1" applyFont="1" applyFill="1" applyBorder="1"/>
    <xf numFmtId="164" fontId="10" fillId="3" borderId="30" xfId="1" applyNumberFormat="1" applyFont="1" applyFill="1" applyBorder="1"/>
    <xf numFmtId="0" fontId="1" fillId="4" borderId="22" xfId="0" applyFont="1" applyFill="1" applyBorder="1"/>
    <xf numFmtId="164" fontId="10" fillId="4" borderId="31" xfId="1" applyNumberFormat="1" applyFont="1" applyFill="1" applyBorder="1"/>
    <xf numFmtId="0" fontId="0" fillId="5" borderId="9" xfId="0" applyFill="1" applyBorder="1"/>
    <xf numFmtId="0" fontId="0" fillId="5" borderId="0" xfId="0" applyFill="1" applyBorder="1" applyAlignment="1">
      <alignment horizontal="right"/>
    </xf>
    <xf numFmtId="0" fontId="0" fillId="5" borderId="0" xfId="0" applyFill="1" applyBorder="1"/>
    <xf numFmtId="164" fontId="0" fillId="5" borderId="0" xfId="1" applyNumberFormat="1" applyFont="1" applyFill="1" applyBorder="1"/>
    <xf numFmtId="164" fontId="0" fillId="5" borderId="0" xfId="1" applyNumberFormat="1" applyFont="1" applyFill="1" applyBorder="1" applyAlignment="1">
      <alignment horizontal="right"/>
    </xf>
    <xf numFmtId="164" fontId="0" fillId="5" borderId="10" xfId="1" applyNumberFormat="1" applyFont="1" applyFill="1" applyBorder="1"/>
    <xf numFmtId="0" fontId="0" fillId="7" borderId="9" xfId="0" applyFill="1" applyBorder="1"/>
    <xf numFmtId="0" fontId="0" fillId="7" borderId="0" xfId="0" applyFill="1" applyBorder="1"/>
    <xf numFmtId="164" fontId="4" fillId="5" borderId="32" xfId="1" applyNumberFormat="1" applyFont="1" applyFill="1" applyBorder="1" applyAlignment="1">
      <alignment horizontal="center"/>
    </xf>
    <xf numFmtId="164" fontId="0" fillId="7" borderId="32" xfId="1" applyNumberFormat="1" applyFont="1" applyFill="1" applyBorder="1"/>
    <xf numFmtId="164" fontId="11" fillId="7" borderId="32" xfId="1" applyNumberFormat="1" applyFont="1" applyFill="1" applyBorder="1"/>
    <xf numFmtId="164" fontId="0" fillId="7" borderId="36" xfId="1" applyNumberFormat="1" applyFont="1" applyFill="1" applyBorder="1"/>
    <xf numFmtId="164" fontId="0" fillId="7" borderId="37" xfId="1" applyNumberFormat="1" applyFont="1" applyFill="1" applyBorder="1"/>
    <xf numFmtId="1" fontId="0" fillId="0" borderId="5" xfId="0" applyNumberFormat="1" applyBorder="1" applyAlignment="1">
      <alignment horizontal="right" vertical="top"/>
    </xf>
    <xf numFmtId="1" fontId="0" fillId="0" borderId="9" xfId="0" applyNumberFormat="1" applyBorder="1" applyAlignment="1">
      <alignment horizontal="right" vertical="top"/>
    </xf>
    <xf numFmtId="1" fontId="0" fillId="0" borderId="5" xfId="0" applyNumberFormat="1" applyBorder="1" applyAlignment="1">
      <alignment horizontal="right"/>
    </xf>
    <xf numFmtId="1" fontId="0" fillId="0" borderId="7" xfId="0" applyNumberFormat="1" applyBorder="1" applyAlignment="1">
      <alignment horizontal="right"/>
    </xf>
    <xf numFmtId="2" fontId="0" fillId="7" borderId="38" xfId="0" applyNumberFormat="1" applyFill="1" applyBorder="1"/>
    <xf numFmtId="0" fontId="10" fillId="3" borderId="30" xfId="0" applyFont="1" applyFill="1" applyBorder="1"/>
    <xf numFmtId="0" fontId="10" fillId="4" borderId="31" xfId="0" applyFont="1" applyFill="1" applyBorder="1"/>
    <xf numFmtId="0" fontId="0" fillId="5" borderId="10" xfId="0" applyFill="1" applyBorder="1"/>
    <xf numFmtId="0" fontId="4" fillId="5" borderId="32" xfId="0" applyFont="1" applyFill="1" applyBorder="1" applyAlignment="1">
      <alignment horizontal="center"/>
    </xf>
    <xf numFmtId="0" fontId="0" fillId="7" borderId="36" xfId="0" applyFill="1" applyBorder="1"/>
    <xf numFmtId="0" fontId="0" fillId="7" borderId="37" xfId="0" applyFill="1" applyBorder="1"/>
    <xf numFmtId="2" fontId="0" fillId="0" borderId="18" xfId="0" applyNumberFormat="1" applyBorder="1"/>
    <xf numFmtId="0" fontId="13" fillId="12" borderId="0" xfId="0" applyFont="1" applyFill="1"/>
    <xf numFmtId="0" fontId="0" fillId="12" borderId="0" xfId="0" applyFill="1"/>
    <xf numFmtId="164" fontId="0" fillId="12" borderId="0" xfId="1" applyNumberFormat="1" applyFont="1" applyFill="1"/>
    <xf numFmtId="0" fontId="4" fillId="5" borderId="33" xfId="0" applyFont="1" applyFill="1" applyBorder="1" applyAlignment="1">
      <alignment horizontal="right" vertical="center"/>
    </xf>
    <xf numFmtId="0" fontId="4" fillId="5" borderId="34" xfId="0" applyFont="1" applyFill="1" applyBorder="1" applyAlignment="1">
      <alignment horizontal="right" vertical="center"/>
    </xf>
    <xf numFmtId="0" fontId="4" fillId="5" borderId="35" xfId="0" applyFont="1" applyFill="1" applyBorder="1" applyAlignment="1">
      <alignment horizontal="right" vertical="center"/>
    </xf>
    <xf numFmtId="164" fontId="4" fillId="5" borderId="13" xfId="1" applyNumberFormat="1" applyFont="1" applyFill="1" applyBorder="1" applyAlignment="1">
      <alignment horizontal="center"/>
    </xf>
    <xf numFmtId="164" fontId="4" fillId="5" borderId="32" xfId="1" applyNumberFormat="1" applyFont="1" applyFill="1" applyBorder="1" applyAlignment="1">
      <alignment horizontal="center"/>
    </xf>
    <xf numFmtId="0" fontId="4" fillId="5" borderId="13" xfId="0" applyFont="1" applyFill="1" applyBorder="1" applyAlignment="1">
      <alignment horizontal="center"/>
    </xf>
    <xf numFmtId="0" fontId="4" fillId="5" borderId="32" xfId="0" applyFont="1" applyFill="1" applyBorder="1" applyAlignment="1">
      <alignment horizontal="center"/>
    </xf>
    <xf numFmtId="2" fontId="0" fillId="8" borderId="13" xfId="0" applyNumberFormat="1" applyFill="1" applyBorder="1" applyAlignment="1">
      <alignment horizontal="center"/>
    </xf>
    <xf numFmtId="0" fontId="4" fillId="5" borderId="23" xfId="0" applyFont="1" applyFill="1" applyBorder="1" applyAlignment="1">
      <alignment horizontal="right" vertical="center"/>
    </xf>
    <xf numFmtId="0" fontId="4" fillId="5" borderId="24" xfId="0" applyFont="1" applyFill="1" applyBorder="1" applyAlignment="1">
      <alignment horizontal="right" vertical="center"/>
    </xf>
    <xf numFmtId="0" fontId="4" fillId="5" borderId="25" xfId="0" applyFont="1" applyFill="1" applyBorder="1" applyAlignment="1">
      <alignment horizontal="right" vertical="center"/>
    </xf>
    <xf numFmtId="0" fontId="4" fillId="5" borderId="26" xfId="0" applyFont="1" applyFill="1" applyBorder="1" applyAlignment="1">
      <alignment horizontal="right" vertical="center"/>
    </xf>
    <xf numFmtId="0" fontId="4" fillId="5" borderId="21" xfId="0" applyFont="1" applyFill="1" applyBorder="1" applyAlignment="1">
      <alignment horizontal="right" vertical="center"/>
    </xf>
    <xf numFmtId="0" fontId="4" fillId="5" borderId="27" xfId="0" applyFont="1" applyFill="1" applyBorder="1" applyAlignment="1">
      <alignment horizontal="right" vertical="center"/>
    </xf>
    <xf numFmtId="2" fontId="0" fillId="9" borderId="13" xfId="0" applyNumberFormat="1" applyFill="1" applyBorder="1" applyAlignment="1">
      <alignment horizontal="center"/>
    </xf>
    <xf numFmtId="164" fontId="4" fillId="5" borderId="13" xfId="0" applyNumberFormat="1" applyFont="1" applyFill="1" applyBorder="1" applyAlignment="1">
      <alignment horizontal="center"/>
    </xf>
  </cellXfs>
  <cellStyles count="3">
    <cellStyle name="Hyperlink" xfId="2" builtinId="8"/>
    <cellStyle name="Normal" xfId="0" builtinId="0"/>
    <cellStyle name="Porcentagem" xfId="1" builtinId="5"/>
  </cellStyles>
  <dxfs count="168">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
      <fill>
        <patternFill>
          <bgColor theme="8"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0" tint="-0.24994659260841701"/>
        </patternFill>
      </fill>
    </dxf>
    <dxf>
      <fill>
        <patternFill>
          <bgColor theme="4" tint="0.79998168889431442"/>
        </patternFill>
      </fill>
    </dxf>
  </dxfs>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31</xdr:row>
      <xdr:rowOff>171450</xdr:rowOff>
    </xdr:from>
    <xdr:to>
      <xdr:col>3</xdr:col>
      <xdr:colOff>3124200</xdr:colOff>
      <xdr:row>51</xdr:row>
      <xdr:rowOff>156883</xdr:rowOff>
    </xdr:to>
    <xdr:pic>
      <xdr:nvPicPr>
        <xdr:cNvPr id="3" name="Imagem 2" descr="Perfil de risco supervisor vazio.png"/>
        <xdr:cNvPicPr>
          <a:picLocks noChangeAspect="1"/>
        </xdr:cNvPicPr>
      </xdr:nvPicPr>
      <xdr:blipFill>
        <a:blip xmlns:r="http://schemas.openxmlformats.org/officeDocument/2006/relationships" r:embed="rId1" cstate="print"/>
        <a:srcRect l="13854" t="14799" r="15467" b="36059"/>
        <a:stretch>
          <a:fillRect/>
        </a:stretch>
      </xdr:blipFill>
      <xdr:spPr>
        <a:xfrm>
          <a:off x="1294840" y="7388038"/>
          <a:ext cx="7163360" cy="3795433"/>
        </a:xfrm>
        <a:prstGeom prst="rect">
          <a:avLst/>
        </a:prstGeom>
      </xdr:spPr>
    </xdr:pic>
    <xdr:clientData/>
  </xdr:twoCellAnchor>
  <xdr:twoCellAnchor editAs="oneCell">
    <xdr:from>
      <xdr:col>4</xdr:col>
      <xdr:colOff>790575</xdr:colOff>
      <xdr:row>31</xdr:row>
      <xdr:rowOff>152400</xdr:rowOff>
    </xdr:from>
    <xdr:to>
      <xdr:col>16</xdr:col>
      <xdr:colOff>296475</xdr:colOff>
      <xdr:row>51</xdr:row>
      <xdr:rowOff>44824</xdr:rowOff>
    </xdr:to>
    <xdr:pic>
      <xdr:nvPicPr>
        <xdr:cNvPr id="1026" name="Picture 2"/>
        <xdr:cNvPicPr>
          <a:picLocks noChangeAspect="1" noChangeArrowheads="1"/>
        </xdr:cNvPicPr>
      </xdr:nvPicPr>
      <xdr:blipFill>
        <a:blip xmlns:r="http://schemas.openxmlformats.org/officeDocument/2006/relationships" r:embed="rId2" cstate="print"/>
        <a:srcRect b="43910"/>
        <a:stretch>
          <a:fillRect/>
        </a:stretch>
      </xdr:blipFill>
      <xdr:spPr bwMode="auto">
        <a:xfrm>
          <a:off x="9654428" y="7368988"/>
          <a:ext cx="7194737" cy="3702424"/>
        </a:xfrm>
        <a:prstGeom prst="rect">
          <a:avLst/>
        </a:prstGeom>
        <a:noFill/>
      </xdr:spPr>
    </xdr:pic>
    <xdr:clientData/>
  </xdr:twoCellAnchor>
  <xdr:twoCellAnchor editAs="oneCell">
    <xdr:from>
      <xdr:col>1</xdr:col>
      <xdr:colOff>156882</xdr:colOff>
      <xdr:row>74</xdr:row>
      <xdr:rowOff>39055</xdr:rowOff>
    </xdr:from>
    <xdr:to>
      <xdr:col>3</xdr:col>
      <xdr:colOff>2447923</xdr:colOff>
      <xdr:row>112</xdr:row>
      <xdr:rowOff>72838</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1423147" y="14528261"/>
          <a:ext cx="6358776" cy="7272783"/>
        </a:xfrm>
        <a:prstGeom prst="rect">
          <a:avLst/>
        </a:prstGeom>
        <a:no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vn.bc/svn/fis/sisaps/trunk/Modelos_e_Implementacao/Implementacao_SRC_Dinamico/negocio/src/test/java/crt2/dominio/perfilderisco/requirement/Planilha%20Auxiliar_SRC.xlsm" TargetMode="External"/><Relationship Id="rId1" Type="http://schemas.openxmlformats.org/officeDocument/2006/relationships/hyperlink" Target="http://svn.bc/svn/fis/sisaps/trunk/Modelos_e_Implementacao/Implementacao_SRC_Dinamico/negocio/src/test/java/crt2/dominio/perfilderisco/requirement/Orienta&#231;&#245;es_An&#225;lise_Qualitativa.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V436"/>
  <sheetViews>
    <sheetView tabSelected="1" topLeftCell="A388" zoomScale="70" zoomScaleNormal="70" workbookViewId="0">
      <selection activeCell="G394" sqref="G394:X394"/>
    </sheetView>
  </sheetViews>
  <sheetFormatPr defaultRowHeight="15"/>
  <cols>
    <col min="1" max="1" width="19.42578125" customWidth="1"/>
    <col min="2" max="2" width="9" customWidth="1"/>
    <col min="3" max="3" width="9.140625" customWidth="1"/>
    <col min="4" max="4" width="7.140625" customWidth="1"/>
    <col min="6" max="6" width="11.5703125" customWidth="1"/>
    <col min="7" max="15" width="5.7109375" customWidth="1"/>
    <col min="16" max="16" width="7.5703125" customWidth="1"/>
    <col min="17" max="20" width="5.7109375" customWidth="1"/>
    <col min="21" max="21" width="6.28515625" customWidth="1"/>
    <col min="22" max="24" width="5.7109375" customWidth="1"/>
    <col min="30" max="30" width="10.140625" bestFit="1" customWidth="1"/>
    <col min="31" max="48" width="4.85546875" style="101" customWidth="1"/>
  </cols>
  <sheetData>
    <row r="1" spans="1:48" ht="23.25">
      <c r="A1" s="4" t="s">
        <v>102</v>
      </c>
    </row>
    <row r="3" spans="1:48" ht="18">
      <c r="A3" s="5"/>
    </row>
    <row r="4" spans="1:48">
      <c r="A4" s="42"/>
      <c r="B4" s="69">
        <v>1</v>
      </c>
      <c r="D4" t="s">
        <v>138</v>
      </c>
      <c r="G4" s="76">
        <v>0.75</v>
      </c>
      <c r="I4" t="s">
        <v>140</v>
      </c>
      <c r="N4" s="76">
        <v>0.45</v>
      </c>
    </row>
    <row r="5" spans="1:48">
      <c r="A5" s="34"/>
      <c r="B5" s="70">
        <v>2</v>
      </c>
      <c r="D5" t="s">
        <v>137</v>
      </c>
      <c r="G5" s="76">
        <f>100%-G4</f>
        <v>0.25</v>
      </c>
      <c r="I5" t="s">
        <v>141</v>
      </c>
      <c r="N5" s="77">
        <f>100%-N4</f>
        <v>0.55000000000000004</v>
      </c>
    </row>
    <row r="6" spans="1:48">
      <c r="A6" s="34"/>
      <c r="B6" s="71">
        <v>3</v>
      </c>
    </row>
    <row r="7" spans="1:48">
      <c r="A7" s="40"/>
      <c r="B7" s="72">
        <v>4</v>
      </c>
    </row>
    <row r="8" spans="1:48">
      <c r="A8" s="40"/>
      <c r="B8" s="73">
        <v>0</v>
      </c>
      <c r="C8" t="s">
        <v>132</v>
      </c>
    </row>
    <row r="9" spans="1:48">
      <c r="A9" s="40"/>
    </row>
    <row r="10" spans="1:48">
      <c r="A10" s="40"/>
    </row>
    <row r="11" spans="1:48" s="138" customFormat="1" ht="26.25">
      <c r="A11" s="137" t="s">
        <v>224</v>
      </c>
      <c r="AE11" s="139"/>
      <c r="AF11" s="139"/>
      <c r="AG11" s="139"/>
      <c r="AH11" s="139"/>
      <c r="AI11" s="139"/>
      <c r="AJ11" s="139"/>
      <c r="AK11" s="139"/>
      <c r="AL11" s="139"/>
      <c r="AM11" s="139"/>
      <c r="AN11" s="139"/>
      <c r="AO11" s="139"/>
      <c r="AP11" s="139"/>
      <c r="AQ11" s="139"/>
      <c r="AR11" s="139"/>
      <c r="AS11" s="139"/>
      <c r="AT11" s="139"/>
      <c r="AU11" s="139"/>
      <c r="AV11" s="139"/>
    </row>
    <row r="13" spans="1:48">
      <c r="B13" s="61" t="s">
        <v>112</v>
      </c>
      <c r="C13" s="62"/>
      <c r="D13" s="62"/>
      <c r="E13" s="62"/>
      <c r="F13" s="62"/>
      <c r="G13" s="62"/>
      <c r="H13" s="62"/>
      <c r="I13" s="62"/>
      <c r="J13" s="62"/>
      <c r="K13" s="62"/>
      <c r="L13" s="62"/>
      <c r="M13" s="62"/>
      <c r="N13" s="62"/>
      <c r="O13" s="62"/>
      <c r="P13" s="62"/>
      <c r="Q13" s="62"/>
      <c r="R13" s="62"/>
      <c r="S13" s="62"/>
      <c r="T13" s="62"/>
      <c r="U13" s="62"/>
      <c r="V13" s="62"/>
      <c r="W13" s="62"/>
      <c r="X13" s="63"/>
      <c r="AE13"/>
      <c r="AF13"/>
      <c r="AG13"/>
      <c r="AH13"/>
      <c r="AI13"/>
      <c r="AJ13"/>
      <c r="AK13"/>
      <c r="AL13"/>
      <c r="AM13"/>
      <c r="AN13"/>
      <c r="AO13"/>
      <c r="AP13"/>
      <c r="AQ13"/>
      <c r="AR13"/>
      <c r="AS13"/>
      <c r="AT13"/>
      <c r="AU13"/>
      <c r="AV13"/>
    </row>
    <row r="14" spans="1:48">
      <c r="B14" s="64" t="s">
        <v>65</v>
      </c>
      <c r="C14" s="65"/>
      <c r="D14" s="65"/>
      <c r="E14" s="65"/>
      <c r="F14" s="65"/>
      <c r="G14" s="65"/>
      <c r="H14" s="65"/>
      <c r="I14" s="65"/>
      <c r="J14" s="65"/>
      <c r="K14" s="65"/>
      <c r="L14" s="65"/>
      <c r="M14" s="65"/>
      <c r="N14" s="65"/>
      <c r="O14" s="65"/>
      <c r="P14" s="65"/>
      <c r="Q14" s="65"/>
      <c r="R14" s="65"/>
      <c r="S14" s="65"/>
      <c r="T14" s="65"/>
      <c r="U14" s="65"/>
      <c r="V14" s="65"/>
      <c r="W14" s="65"/>
      <c r="X14" s="66"/>
      <c r="AE14"/>
      <c r="AF14"/>
      <c r="AG14"/>
      <c r="AH14"/>
      <c r="AI14"/>
      <c r="AJ14"/>
      <c r="AK14"/>
      <c r="AL14"/>
      <c r="AM14"/>
      <c r="AN14"/>
      <c r="AO14"/>
      <c r="AP14"/>
      <c r="AQ14"/>
      <c r="AR14"/>
      <c r="AS14"/>
      <c r="AT14"/>
      <c r="AU14"/>
      <c r="AV14"/>
    </row>
    <row r="15" spans="1:48">
      <c r="B15" s="57"/>
      <c r="C15" s="58" t="s">
        <v>113</v>
      </c>
      <c r="D15" s="136">
        <f>SUMPRODUCT(G20:X26,AE37:AV43)</f>
        <v>1.9143749999999999</v>
      </c>
      <c r="E15" s="93"/>
      <c r="F15" s="57"/>
      <c r="G15" s="57"/>
      <c r="H15" s="58" t="s">
        <v>114</v>
      </c>
      <c r="I15" s="94">
        <v>2</v>
      </c>
      <c r="J15" s="57" t="s">
        <v>116</v>
      </c>
      <c r="K15" s="57"/>
      <c r="L15" s="57"/>
      <c r="M15" s="58" t="s">
        <v>115</v>
      </c>
      <c r="N15" s="68"/>
      <c r="O15" s="57"/>
      <c r="P15" s="57"/>
      <c r="Q15" s="57"/>
      <c r="R15" s="57"/>
      <c r="S15" s="57"/>
      <c r="T15" s="57"/>
      <c r="U15" s="57"/>
      <c r="V15" s="57"/>
      <c r="W15" s="57"/>
      <c r="X15" s="57"/>
      <c r="Y15">
        <f>G22*AE39+H22*AF39+G23*AE40+H23*AF40+G24*AE41+H24*AF41+I24*AG41+J24*AH41+K24*AI41+L24*AJ41+O20*AM37+P20*AN37+O26*AM43+P26*AN43+Q26*AO43+R26*AP43+S26*AQ43+T26*AR43+U26*AS43+V26*AT43+W26*AU43+X26*AV43</f>
        <v>1.9143749999999999</v>
      </c>
      <c r="AE15"/>
      <c r="AF15"/>
      <c r="AG15"/>
      <c r="AH15"/>
      <c r="AI15"/>
      <c r="AJ15"/>
      <c r="AK15"/>
      <c r="AL15"/>
      <c r="AM15"/>
      <c r="AN15"/>
      <c r="AO15"/>
      <c r="AP15"/>
      <c r="AQ15"/>
      <c r="AR15"/>
      <c r="AS15"/>
      <c r="AT15"/>
      <c r="AU15"/>
      <c r="AV15"/>
    </row>
    <row r="16" spans="1:48">
      <c r="B16" s="64" t="s">
        <v>58</v>
      </c>
      <c r="C16" s="65"/>
      <c r="D16" s="65"/>
      <c r="E16" s="65"/>
      <c r="F16" s="65"/>
      <c r="G16" s="65"/>
      <c r="H16" s="65"/>
      <c r="I16" s="65"/>
      <c r="J16" s="65"/>
      <c r="K16" s="65"/>
      <c r="L16" s="65"/>
      <c r="M16" s="65"/>
      <c r="N16" s="65"/>
      <c r="O16" s="65"/>
      <c r="P16" s="65"/>
      <c r="Q16" s="65"/>
      <c r="R16" s="65"/>
      <c r="S16" s="65"/>
      <c r="T16" s="65"/>
      <c r="U16" s="65"/>
      <c r="V16" s="65"/>
      <c r="W16" s="65"/>
      <c r="X16" s="66"/>
      <c r="AE16"/>
      <c r="AF16"/>
      <c r="AG16"/>
      <c r="AH16"/>
      <c r="AI16"/>
      <c r="AJ16"/>
      <c r="AK16"/>
      <c r="AL16"/>
      <c r="AM16"/>
      <c r="AN16"/>
      <c r="AO16"/>
      <c r="AP16"/>
      <c r="AQ16"/>
      <c r="AR16"/>
      <c r="AS16"/>
      <c r="AT16"/>
      <c r="AU16"/>
      <c r="AV16"/>
    </row>
    <row r="17" spans="1:48">
      <c r="B17" s="59"/>
      <c r="C17" s="59"/>
      <c r="D17" s="59"/>
      <c r="E17" s="59"/>
      <c r="F17" s="59"/>
      <c r="G17" s="145" t="s">
        <v>118</v>
      </c>
      <c r="H17" s="145"/>
      <c r="I17" s="145" t="s">
        <v>119</v>
      </c>
      <c r="J17" s="145"/>
      <c r="K17" s="145" t="s">
        <v>120</v>
      </c>
      <c r="L17" s="145"/>
      <c r="M17" s="145" t="s">
        <v>121</v>
      </c>
      <c r="N17" s="145"/>
      <c r="O17" s="145" t="s">
        <v>122</v>
      </c>
      <c r="P17" s="145"/>
      <c r="Q17" s="145" t="s">
        <v>123</v>
      </c>
      <c r="R17" s="145"/>
      <c r="S17" s="145" t="s">
        <v>124</v>
      </c>
      <c r="T17" s="145"/>
      <c r="U17" s="145" t="s">
        <v>125</v>
      </c>
      <c r="V17" s="145"/>
      <c r="W17" s="145" t="s">
        <v>128</v>
      </c>
      <c r="X17" s="145"/>
      <c r="AE17"/>
      <c r="AF17"/>
      <c r="AG17"/>
      <c r="AH17"/>
      <c r="AI17"/>
      <c r="AJ17"/>
      <c r="AK17"/>
      <c r="AL17"/>
      <c r="AM17"/>
      <c r="AN17"/>
      <c r="AO17"/>
      <c r="AP17"/>
      <c r="AQ17"/>
      <c r="AR17"/>
      <c r="AS17"/>
      <c r="AT17"/>
      <c r="AU17"/>
      <c r="AV17"/>
    </row>
    <row r="18" spans="1:48">
      <c r="B18" s="59"/>
      <c r="C18" s="59"/>
      <c r="D18" s="59"/>
      <c r="E18" s="59"/>
      <c r="F18" s="59"/>
      <c r="G18" s="155">
        <f>G35</f>
        <v>0.34375</v>
      </c>
      <c r="H18" s="145"/>
      <c r="I18" s="155">
        <f t="shared" ref="I18:X18" si="0">I35</f>
        <v>0.125</v>
      </c>
      <c r="J18" s="145"/>
      <c r="K18" s="155">
        <f t="shared" ref="K18:X18" si="1">K35</f>
        <v>3.125E-2</v>
      </c>
      <c r="L18" s="145"/>
      <c r="M18" s="155">
        <f t="shared" ref="M18:X18" si="2">M35</f>
        <v>0</v>
      </c>
      <c r="N18" s="145"/>
      <c r="O18" s="155">
        <f t="shared" ref="O18:X18" si="3">O35</f>
        <v>0.28125</v>
      </c>
      <c r="P18" s="145"/>
      <c r="Q18" s="155">
        <f t="shared" ref="Q18:X18" si="4">Q35</f>
        <v>6.25E-2</v>
      </c>
      <c r="R18" s="145"/>
      <c r="S18" s="155">
        <f t="shared" ref="S18:X18" si="5">S35</f>
        <v>6.25E-2</v>
      </c>
      <c r="T18" s="145"/>
      <c r="U18" s="155">
        <f t="shared" ref="U18:X18" si="6">U35</f>
        <v>3.125E-2</v>
      </c>
      <c r="V18" s="145"/>
      <c r="W18" s="155">
        <f t="shared" ref="W18:X18" si="7">W35</f>
        <v>6.25E-2</v>
      </c>
      <c r="X18" s="145"/>
      <c r="AE18"/>
      <c r="AF18"/>
      <c r="AG18"/>
      <c r="AH18"/>
      <c r="AI18"/>
      <c r="AJ18"/>
      <c r="AK18"/>
      <c r="AL18"/>
      <c r="AM18"/>
      <c r="AN18"/>
      <c r="AO18"/>
      <c r="AP18"/>
      <c r="AQ18"/>
      <c r="AR18"/>
      <c r="AS18"/>
      <c r="AT18"/>
      <c r="AU18"/>
      <c r="AV18"/>
    </row>
    <row r="19" spans="1:48">
      <c r="A19" t="s">
        <v>139</v>
      </c>
      <c r="B19" s="59"/>
      <c r="C19" s="59"/>
      <c r="D19" s="59"/>
      <c r="E19" s="59"/>
      <c r="F19" s="59"/>
      <c r="G19" s="96" t="s">
        <v>126</v>
      </c>
      <c r="H19" s="96" t="s">
        <v>127</v>
      </c>
      <c r="I19" s="96" t="s">
        <v>126</v>
      </c>
      <c r="J19" s="96" t="s">
        <v>127</v>
      </c>
      <c r="K19" s="96" t="s">
        <v>126</v>
      </c>
      <c r="L19" s="96" t="s">
        <v>127</v>
      </c>
      <c r="M19" s="96" t="s">
        <v>126</v>
      </c>
      <c r="N19" s="96" t="s">
        <v>127</v>
      </c>
      <c r="O19" s="96" t="s">
        <v>126</v>
      </c>
      <c r="P19" s="96" t="s">
        <v>127</v>
      </c>
      <c r="Q19" s="96" t="s">
        <v>126</v>
      </c>
      <c r="R19" s="96" t="s">
        <v>127</v>
      </c>
      <c r="S19" s="96" t="s">
        <v>126</v>
      </c>
      <c r="T19" s="96" t="s">
        <v>127</v>
      </c>
      <c r="U19" s="96" t="s">
        <v>126</v>
      </c>
      <c r="V19" s="96" t="s">
        <v>127</v>
      </c>
      <c r="W19" s="96" t="s">
        <v>126</v>
      </c>
      <c r="X19" s="96" t="s">
        <v>127</v>
      </c>
      <c r="AE19"/>
      <c r="AF19"/>
      <c r="AG19"/>
      <c r="AH19"/>
      <c r="AI19"/>
      <c r="AJ19"/>
      <c r="AK19"/>
      <c r="AL19"/>
      <c r="AM19"/>
      <c r="AN19"/>
      <c r="AO19"/>
      <c r="AP19"/>
      <c r="AQ19"/>
      <c r="AR19"/>
      <c r="AS19"/>
      <c r="AT19"/>
      <c r="AU19"/>
      <c r="AV19"/>
    </row>
    <row r="20" spans="1:48">
      <c r="A20" s="74">
        <v>2</v>
      </c>
      <c r="B20" s="80" t="s">
        <v>135</v>
      </c>
      <c r="C20" s="81"/>
      <c r="D20" s="81"/>
      <c r="E20" s="82"/>
      <c r="F20" s="79">
        <f>(A20/SUM($A$20,$A$21,$A$24))*$G$4</f>
        <v>0.25</v>
      </c>
      <c r="G20" s="60"/>
      <c r="H20" s="60"/>
      <c r="I20" s="60"/>
      <c r="J20" s="60"/>
      <c r="K20" s="60"/>
      <c r="L20" s="60"/>
      <c r="M20" s="60"/>
      <c r="N20" s="60"/>
      <c r="O20" s="60">
        <v>1</v>
      </c>
      <c r="P20" s="60">
        <v>2</v>
      </c>
      <c r="Q20" s="60"/>
      <c r="R20" s="60"/>
      <c r="S20" s="60"/>
      <c r="T20" s="60"/>
      <c r="U20" s="60"/>
      <c r="V20" s="60"/>
      <c r="W20" s="60"/>
      <c r="X20" s="60"/>
      <c r="AE20"/>
      <c r="AF20"/>
      <c r="AG20"/>
      <c r="AH20"/>
      <c r="AI20"/>
      <c r="AJ20"/>
      <c r="AK20"/>
      <c r="AL20"/>
      <c r="AM20"/>
      <c r="AN20"/>
      <c r="AO20"/>
      <c r="AP20"/>
      <c r="AQ20"/>
      <c r="AR20"/>
      <c r="AS20"/>
      <c r="AT20"/>
      <c r="AU20"/>
      <c r="AV20"/>
    </row>
    <row r="21" spans="1:48">
      <c r="A21" s="75">
        <v>2</v>
      </c>
      <c r="B21" s="80" t="s">
        <v>136</v>
      </c>
      <c r="C21" s="81"/>
      <c r="D21" s="81"/>
      <c r="E21" s="82"/>
      <c r="F21" s="79">
        <f>(A21/SUM($A$20,$A$21,$A$24))*$G$4</f>
        <v>0.25</v>
      </c>
      <c r="G21" s="60"/>
      <c r="H21" s="60"/>
      <c r="I21" s="60"/>
      <c r="J21" s="60"/>
      <c r="K21" s="60"/>
      <c r="L21" s="60"/>
      <c r="M21" s="60"/>
      <c r="N21" s="60"/>
      <c r="O21" s="60"/>
      <c r="P21" s="60"/>
      <c r="Q21" s="60"/>
      <c r="R21" s="60"/>
      <c r="S21" s="60"/>
      <c r="T21" s="60"/>
      <c r="U21" s="60"/>
      <c r="V21" s="60"/>
      <c r="W21" s="60"/>
      <c r="X21" s="60"/>
      <c r="AE21"/>
      <c r="AF21"/>
      <c r="AG21"/>
      <c r="AH21"/>
      <c r="AI21"/>
      <c r="AJ21"/>
      <c r="AK21"/>
      <c r="AL21"/>
      <c r="AM21"/>
      <c r="AN21"/>
      <c r="AO21"/>
      <c r="AP21"/>
      <c r="AQ21"/>
      <c r="AR21"/>
      <c r="AS21"/>
      <c r="AT21"/>
      <c r="AU21"/>
      <c r="AV21"/>
    </row>
    <row r="22" spans="1:48">
      <c r="A22" s="75">
        <v>3</v>
      </c>
      <c r="B22" s="83" t="s">
        <v>129</v>
      </c>
      <c r="C22" s="81"/>
      <c r="D22" s="81"/>
      <c r="E22" s="82"/>
      <c r="F22" s="78">
        <f>(A22/SUM($A$22:$A$23))*$F$21</f>
        <v>0.15</v>
      </c>
      <c r="G22" s="60">
        <v>2</v>
      </c>
      <c r="H22" s="60">
        <v>2</v>
      </c>
      <c r="I22" s="60"/>
      <c r="J22" s="60"/>
      <c r="K22" s="60"/>
      <c r="L22" s="60"/>
      <c r="M22" s="60"/>
      <c r="N22" s="60"/>
      <c r="O22" s="60"/>
      <c r="P22" s="60"/>
      <c r="Q22" s="60"/>
      <c r="R22" s="60"/>
      <c r="S22" s="60"/>
      <c r="T22" s="60"/>
      <c r="U22" s="60"/>
      <c r="V22" s="60"/>
      <c r="W22" s="60"/>
      <c r="X22" s="60"/>
      <c r="AE22"/>
      <c r="AF22"/>
      <c r="AG22"/>
      <c r="AH22"/>
      <c r="AI22"/>
      <c r="AJ22"/>
      <c r="AK22"/>
      <c r="AL22"/>
      <c r="AM22"/>
      <c r="AN22"/>
      <c r="AO22"/>
      <c r="AP22"/>
      <c r="AQ22"/>
      <c r="AR22"/>
      <c r="AS22"/>
      <c r="AT22"/>
      <c r="AU22"/>
      <c r="AV22"/>
    </row>
    <row r="23" spans="1:48">
      <c r="A23" s="75">
        <v>2</v>
      </c>
      <c r="B23" s="83" t="s">
        <v>130</v>
      </c>
      <c r="C23" s="81"/>
      <c r="D23" s="81"/>
      <c r="E23" s="82"/>
      <c r="F23" s="78">
        <f>(A23/SUM($A$22:$A$23))*$F$21</f>
        <v>0.1</v>
      </c>
      <c r="G23" s="60">
        <v>2</v>
      </c>
      <c r="H23" s="60">
        <v>3</v>
      </c>
      <c r="I23" s="60"/>
      <c r="J23" s="60"/>
      <c r="K23" s="60"/>
      <c r="L23" s="60"/>
      <c r="M23" s="60"/>
      <c r="N23" s="60"/>
      <c r="O23" s="60"/>
      <c r="P23" s="60"/>
      <c r="Q23" s="60"/>
      <c r="R23" s="60"/>
      <c r="S23" s="60"/>
      <c r="T23" s="60"/>
      <c r="U23" s="60"/>
      <c r="V23" s="60"/>
      <c r="W23" s="60"/>
      <c r="X23" s="60"/>
      <c r="AE23"/>
      <c r="AF23"/>
      <c r="AG23"/>
      <c r="AH23"/>
      <c r="AI23"/>
      <c r="AJ23"/>
      <c r="AK23"/>
      <c r="AL23"/>
      <c r="AM23"/>
      <c r="AN23"/>
      <c r="AO23"/>
      <c r="AP23"/>
      <c r="AQ23"/>
      <c r="AR23"/>
      <c r="AS23"/>
      <c r="AT23"/>
      <c r="AU23"/>
      <c r="AV23"/>
    </row>
    <row r="24" spans="1:48">
      <c r="A24" s="75">
        <v>2</v>
      </c>
      <c r="B24" s="80" t="s">
        <v>134</v>
      </c>
      <c r="C24" s="81"/>
      <c r="D24" s="81"/>
      <c r="E24" s="82"/>
      <c r="F24" s="79">
        <f>(A24/SUM($A$20,$A$21,$A$24))*$G$4</f>
        <v>0.25</v>
      </c>
      <c r="G24" s="60">
        <v>1</v>
      </c>
      <c r="H24" s="60">
        <v>1</v>
      </c>
      <c r="I24" s="60">
        <v>1</v>
      </c>
      <c r="J24" s="60">
        <v>1</v>
      </c>
      <c r="K24" s="60">
        <v>1</v>
      </c>
      <c r="L24" s="60">
        <v>3</v>
      </c>
      <c r="M24" s="60"/>
      <c r="N24" s="60"/>
      <c r="O24" s="60"/>
      <c r="P24" s="60"/>
      <c r="Q24" s="60"/>
      <c r="R24" s="60"/>
      <c r="S24" s="60"/>
      <c r="T24" s="60"/>
      <c r="U24" s="60"/>
      <c r="V24" s="60"/>
      <c r="W24" s="60"/>
      <c r="X24" s="60"/>
      <c r="AE24"/>
      <c r="AF24"/>
      <c r="AG24"/>
      <c r="AH24"/>
      <c r="AI24"/>
      <c r="AJ24"/>
      <c r="AK24"/>
      <c r="AL24"/>
      <c r="AM24"/>
      <c r="AN24"/>
      <c r="AO24"/>
      <c r="AP24"/>
      <c r="AQ24"/>
      <c r="AR24"/>
      <c r="AS24"/>
      <c r="AT24"/>
      <c r="AU24"/>
      <c r="AV24"/>
    </row>
    <row r="25" spans="1:48">
      <c r="A25" s="87">
        <v>4</v>
      </c>
      <c r="B25" s="85" t="s">
        <v>133</v>
      </c>
      <c r="C25" s="81"/>
      <c r="D25" s="81"/>
      <c r="E25" s="82"/>
      <c r="F25" s="79">
        <f>(A25/SUM($A$25))*$G$5</f>
        <v>0.25</v>
      </c>
      <c r="G25" s="60"/>
      <c r="H25" s="60"/>
      <c r="I25" s="60"/>
      <c r="J25" s="60"/>
      <c r="K25" s="60"/>
      <c r="L25" s="60"/>
      <c r="M25" s="60"/>
      <c r="N25" s="60"/>
      <c r="O25" s="60"/>
      <c r="P25" s="60"/>
      <c r="Q25" s="60"/>
      <c r="R25" s="60"/>
      <c r="S25" s="60"/>
      <c r="T25" s="60"/>
      <c r="U25" s="60"/>
      <c r="V25" s="60"/>
      <c r="W25" s="60"/>
      <c r="X25" s="60"/>
      <c r="AE25"/>
      <c r="AF25"/>
      <c r="AG25"/>
      <c r="AH25"/>
      <c r="AI25"/>
      <c r="AJ25"/>
      <c r="AK25"/>
      <c r="AL25"/>
      <c r="AM25"/>
      <c r="AN25"/>
      <c r="AO25"/>
      <c r="AP25"/>
      <c r="AQ25"/>
      <c r="AR25"/>
      <c r="AS25"/>
      <c r="AT25"/>
      <c r="AU25"/>
      <c r="AV25"/>
    </row>
    <row r="26" spans="1:48">
      <c r="A26" s="88">
        <v>2</v>
      </c>
      <c r="B26" s="86" t="s">
        <v>144</v>
      </c>
      <c r="C26" s="81"/>
      <c r="D26" s="81"/>
      <c r="E26" s="82"/>
      <c r="F26" s="79">
        <f>(A26/SUM($A$25))*$G$5</f>
        <v>0.125</v>
      </c>
      <c r="G26" s="60"/>
      <c r="H26" s="60"/>
      <c r="I26" s="60"/>
      <c r="J26" s="60"/>
      <c r="K26" s="60"/>
      <c r="L26" s="60"/>
      <c r="M26" s="60"/>
      <c r="N26" s="60"/>
      <c r="O26" s="60">
        <v>2</v>
      </c>
      <c r="P26" s="60">
        <v>3</v>
      </c>
      <c r="Q26" s="60">
        <v>2</v>
      </c>
      <c r="R26" s="60">
        <v>2</v>
      </c>
      <c r="S26" s="60">
        <v>3</v>
      </c>
      <c r="T26" s="60">
        <v>3</v>
      </c>
      <c r="U26" s="60">
        <v>4</v>
      </c>
      <c r="V26" s="60">
        <v>3</v>
      </c>
      <c r="W26" s="60">
        <v>3</v>
      </c>
      <c r="X26" s="60">
        <v>3</v>
      </c>
      <c r="AE26"/>
      <c r="AF26"/>
      <c r="AG26"/>
      <c r="AH26"/>
      <c r="AI26"/>
      <c r="AJ26"/>
      <c r="AK26"/>
      <c r="AL26"/>
      <c r="AM26"/>
      <c r="AN26"/>
      <c r="AO26"/>
      <c r="AP26"/>
      <c r="AQ26"/>
      <c r="AR26"/>
      <c r="AS26"/>
      <c r="AT26"/>
      <c r="AU26"/>
      <c r="AV26"/>
    </row>
    <row r="27" spans="1:48">
      <c r="B27" s="148" t="s">
        <v>131</v>
      </c>
      <c r="C27" s="149"/>
      <c r="D27" s="149"/>
      <c r="E27" s="149"/>
      <c r="F27" s="150"/>
      <c r="G27" s="91">
        <f>SUMPRODUCT(G20:G26,AE37:AE43)/SUM(AE37:AE43)</f>
        <v>1.7272727272727271</v>
      </c>
      <c r="H27" s="91">
        <f t="shared" ref="H27:L27" si="8">SUMPRODUCT(H20:H26,AF37:AF43)/SUM(AF37:AF43)</f>
        <v>2.0181818181818185</v>
      </c>
      <c r="I27" s="91">
        <f t="shared" si="8"/>
        <v>1</v>
      </c>
      <c r="J27" s="91">
        <f t="shared" si="8"/>
        <v>1</v>
      </c>
      <c r="K27" s="91">
        <f t="shared" si="8"/>
        <v>1</v>
      </c>
      <c r="L27" s="91">
        <f t="shared" si="8"/>
        <v>3</v>
      </c>
      <c r="M27" s="91"/>
      <c r="N27" s="91"/>
      <c r="O27" s="91">
        <f t="shared" ref="O27:X27" si="9">SUMPRODUCT(O20:O26,AM37:AM43)/SUM(AM37:AM43)</f>
        <v>1.1111111111111112</v>
      </c>
      <c r="P27" s="91">
        <f t="shared" si="9"/>
        <v>2.1111111111111112</v>
      </c>
      <c r="Q27" s="91">
        <f t="shared" si="9"/>
        <v>2</v>
      </c>
      <c r="R27" s="91">
        <f t="shared" si="9"/>
        <v>2</v>
      </c>
      <c r="S27" s="91">
        <f t="shared" si="9"/>
        <v>3</v>
      </c>
      <c r="T27" s="91">
        <f t="shared" si="9"/>
        <v>3</v>
      </c>
      <c r="U27" s="91">
        <f t="shared" si="9"/>
        <v>4</v>
      </c>
      <c r="V27" s="91">
        <f t="shared" si="9"/>
        <v>3</v>
      </c>
      <c r="W27" s="91">
        <f t="shared" si="9"/>
        <v>3</v>
      </c>
      <c r="X27" s="91">
        <f t="shared" si="9"/>
        <v>3</v>
      </c>
      <c r="AE27"/>
      <c r="AF27"/>
      <c r="AG27"/>
      <c r="AH27"/>
      <c r="AI27"/>
      <c r="AJ27"/>
      <c r="AK27"/>
      <c r="AL27"/>
      <c r="AM27"/>
      <c r="AN27"/>
      <c r="AO27"/>
      <c r="AP27"/>
      <c r="AQ27"/>
      <c r="AR27"/>
      <c r="AS27"/>
      <c r="AT27"/>
      <c r="AU27"/>
      <c r="AV27"/>
    </row>
    <row r="28" spans="1:48">
      <c r="B28" s="151"/>
      <c r="C28" s="152"/>
      <c r="D28" s="152"/>
      <c r="E28" s="152"/>
      <c r="F28" s="153"/>
      <c r="G28" s="147">
        <f>G27*$N$4+H27*$N$5</f>
        <v>1.8872727272727277</v>
      </c>
      <c r="H28" s="147"/>
      <c r="I28" s="147">
        <f>I27*$N$4+J27*$N$5</f>
        <v>1</v>
      </c>
      <c r="J28" s="147"/>
      <c r="K28" s="147">
        <f>K27*$N$4+L27*$N$5</f>
        <v>2.1</v>
      </c>
      <c r="L28" s="147"/>
      <c r="M28" s="154"/>
      <c r="N28" s="154"/>
      <c r="O28" s="147">
        <f>O27*$N$4+P27*$N$5</f>
        <v>1.6611111111111112</v>
      </c>
      <c r="P28" s="147"/>
      <c r="Q28" s="147">
        <f>Q27*$N$4+R27*$N$5</f>
        <v>2</v>
      </c>
      <c r="R28" s="147"/>
      <c r="S28" s="147">
        <f>S27*$N$4+T27*$N$5</f>
        <v>3</v>
      </c>
      <c r="T28" s="147"/>
      <c r="U28" s="147">
        <f>U27*$N$4+V27*$N$5</f>
        <v>3.45</v>
      </c>
      <c r="V28" s="147"/>
      <c r="W28" s="147">
        <f>W27*$N$4+X27*$N$5</f>
        <v>3</v>
      </c>
      <c r="X28" s="147"/>
      <c r="AE28"/>
      <c r="AF28"/>
      <c r="AG28"/>
      <c r="AH28"/>
      <c r="AI28"/>
      <c r="AJ28"/>
      <c r="AK28"/>
      <c r="AL28"/>
      <c r="AM28"/>
      <c r="AN28"/>
      <c r="AO28"/>
      <c r="AP28"/>
      <c r="AQ28"/>
      <c r="AR28"/>
      <c r="AS28"/>
      <c r="AT28"/>
      <c r="AU28"/>
      <c r="AV28"/>
    </row>
    <row r="29" spans="1:48">
      <c r="O29" s="129"/>
      <c r="P29" s="129"/>
    </row>
    <row r="30" spans="1:48">
      <c r="B30" s="106" t="s">
        <v>112</v>
      </c>
      <c r="C30" s="107"/>
      <c r="D30" s="107"/>
      <c r="E30" s="107"/>
      <c r="F30" s="107"/>
      <c r="G30" s="107"/>
      <c r="H30" s="107"/>
      <c r="I30" s="107"/>
      <c r="J30" s="107"/>
      <c r="K30" s="107"/>
      <c r="L30" s="107"/>
      <c r="M30" s="107"/>
      <c r="N30" s="107"/>
      <c r="O30" s="107"/>
      <c r="P30" s="107"/>
      <c r="Q30" s="107"/>
      <c r="R30" s="107"/>
      <c r="S30" s="107"/>
      <c r="T30" s="107"/>
      <c r="U30" s="107"/>
      <c r="V30" s="107"/>
      <c r="W30" s="107"/>
      <c r="X30" s="130"/>
      <c r="Z30" s="106" t="s">
        <v>112</v>
      </c>
      <c r="AA30" s="107"/>
      <c r="AB30" s="107"/>
      <c r="AC30" s="107"/>
      <c r="AD30" s="107"/>
      <c r="AE30" s="108"/>
      <c r="AF30" s="108"/>
      <c r="AG30" s="108"/>
      <c r="AH30" s="108"/>
      <c r="AI30" s="108"/>
      <c r="AJ30" s="108"/>
      <c r="AK30" s="108"/>
      <c r="AL30" s="108"/>
      <c r="AM30" s="108"/>
      <c r="AN30" s="108"/>
      <c r="AO30" s="108"/>
      <c r="AP30" s="108"/>
      <c r="AQ30" s="108"/>
      <c r="AR30" s="108"/>
      <c r="AS30" s="108"/>
      <c r="AT30" s="108"/>
      <c r="AU30" s="108"/>
      <c r="AV30" s="109"/>
    </row>
    <row r="31" spans="1:48">
      <c r="B31" s="110" t="s">
        <v>65</v>
      </c>
      <c r="C31" s="65"/>
      <c r="D31" s="65"/>
      <c r="E31" s="65"/>
      <c r="F31" s="65"/>
      <c r="G31" s="65"/>
      <c r="H31" s="65"/>
      <c r="I31" s="65"/>
      <c r="J31" s="65"/>
      <c r="K31" s="65"/>
      <c r="L31" s="65"/>
      <c r="M31" s="65"/>
      <c r="N31" s="65"/>
      <c r="O31" s="65"/>
      <c r="P31" s="65"/>
      <c r="Q31" s="65"/>
      <c r="R31" s="65"/>
      <c r="S31" s="65"/>
      <c r="T31" s="65"/>
      <c r="U31" s="65"/>
      <c r="V31" s="65"/>
      <c r="W31" s="65"/>
      <c r="X31" s="131"/>
      <c r="Z31" s="110" t="s">
        <v>65</v>
      </c>
      <c r="AA31" s="65"/>
      <c r="AB31" s="65"/>
      <c r="AC31" s="65"/>
      <c r="AD31" s="65"/>
      <c r="AE31" s="103"/>
      <c r="AF31" s="103"/>
      <c r="AG31" s="103"/>
      <c r="AH31" s="103"/>
      <c r="AI31" s="103"/>
      <c r="AJ31" s="103"/>
      <c r="AK31" s="103"/>
      <c r="AL31" s="103"/>
      <c r="AM31" s="103"/>
      <c r="AN31" s="103"/>
      <c r="AO31" s="103"/>
      <c r="AP31" s="103"/>
      <c r="AQ31" s="103"/>
      <c r="AR31" s="103"/>
      <c r="AS31" s="103"/>
      <c r="AT31" s="103"/>
      <c r="AU31" s="103"/>
      <c r="AV31" s="111"/>
    </row>
    <row r="32" spans="1:48">
      <c r="B32" s="112"/>
      <c r="C32" s="113" t="s">
        <v>113</v>
      </c>
      <c r="D32" s="67"/>
      <c r="E32" s="114"/>
      <c r="F32" s="114"/>
      <c r="G32" s="114"/>
      <c r="H32" s="113" t="s">
        <v>114</v>
      </c>
      <c r="I32" s="68"/>
      <c r="J32" s="114" t="s">
        <v>116</v>
      </c>
      <c r="K32" s="114"/>
      <c r="L32" s="114"/>
      <c r="M32" s="113" t="s">
        <v>115</v>
      </c>
      <c r="N32" s="68"/>
      <c r="O32" s="114"/>
      <c r="P32" s="114"/>
      <c r="Q32" s="114"/>
      <c r="R32" s="114"/>
      <c r="S32" s="114"/>
      <c r="T32" s="114"/>
      <c r="U32" s="114"/>
      <c r="V32" s="114"/>
      <c r="W32" s="114"/>
      <c r="X32" s="132"/>
      <c r="Z32" s="112"/>
      <c r="AA32" s="113" t="s">
        <v>113</v>
      </c>
      <c r="AB32" s="67"/>
      <c r="AC32" s="114"/>
      <c r="AD32" s="114"/>
      <c r="AE32" s="115"/>
      <c r="AF32" s="116" t="s">
        <v>114</v>
      </c>
      <c r="AG32" s="104"/>
      <c r="AH32" s="115" t="s">
        <v>116</v>
      </c>
      <c r="AI32" s="115"/>
      <c r="AJ32" s="115"/>
      <c r="AK32" s="116" t="s">
        <v>115</v>
      </c>
      <c r="AL32" s="104"/>
      <c r="AM32" s="115"/>
      <c r="AN32" s="115"/>
      <c r="AO32" s="115"/>
      <c r="AP32" s="115"/>
      <c r="AQ32" s="115"/>
      <c r="AR32" s="115"/>
      <c r="AS32" s="115"/>
      <c r="AT32" s="115"/>
      <c r="AU32" s="115"/>
      <c r="AV32" s="117"/>
    </row>
    <row r="33" spans="1:48">
      <c r="B33" s="110" t="s">
        <v>58</v>
      </c>
      <c r="C33" s="65"/>
      <c r="D33" s="65"/>
      <c r="E33" s="65"/>
      <c r="F33" s="65"/>
      <c r="G33" s="65"/>
      <c r="H33" s="65"/>
      <c r="I33" s="65"/>
      <c r="J33" s="65"/>
      <c r="K33" s="65"/>
      <c r="L33" s="65"/>
      <c r="M33" s="65"/>
      <c r="N33" s="65"/>
      <c r="O33" s="65"/>
      <c r="P33" s="65"/>
      <c r="Q33" s="65"/>
      <c r="R33" s="65"/>
      <c r="S33" s="65"/>
      <c r="T33" s="65"/>
      <c r="U33" s="65"/>
      <c r="V33" s="65"/>
      <c r="W33" s="65"/>
      <c r="X33" s="131"/>
      <c r="Z33" s="110" t="s">
        <v>58</v>
      </c>
      <c r="AA33" s="65"/>
      <c r="AB33" s="65"/>
      <c r="AC33" s="65"/>
      <c r="AD33" s="65"/>
      <c r="AE33" s="103"/>
      <c r="AF33" s="103"/>
      <c r="AG33" s="103"/>
      <c r="AH33" s="103"/>
      <c r="AI33" s="103"/>
      <c r="AJ33" s="103"/>
      <c r="AK33" s="103"/>
      <c r="AL33" s="103"/>
      <c r="AM33" s="103"/>
      <c r="AN33" s="103"/>
      <c r="AO33" s="103"/>
      <c r="AP33" s="103"/>
      <c r="AQ33" s="103"/>
      <c r="AR33" s="103"/>
      <c r="AS33" s="103"/>
      <c r="AT33" s="103"/>
      <c r="AU33" s="103"/>
      <c r="AV33" s="111"/>
    </row>
    <row r="34" spans="1:48">
      <c r="B34" s="118"/>
      <c r="C34" s="119"/>
      <c r="D34" s="119"/>
      <c r="E34" s="119"/>
      <c r="F34" s="119"/>
      <c r="G34" s="145" t="s">
        <v>118</v>
      </c>
      <c r="H34" s="145"/>
      <c r="I34" s="145" t="s">
        <v>119</v>
      </c>
      <c r="J34" s="145"/>
      <c r="K34" s="145" t="s">
        <v>120</v>
      </c>
      <c r="L34" s="145"/>
      <c r="M34" s="145" t="s">
        <v>121</v>
      </c>
      <c r="N34" s="145"/>
      <c r="O34" s="145" t="s">
        <v>122</v>
      </c>
      <c r="P34" s="145"/>
      <c r="Q34" s="145" t="s">
        <v>123</v>
      </c>
      <c r="R34" s="145"/>
      <c r="S34" s="145" t="s">
        <v>124</v>
      </c>
      <c r="T34" s="145"/>
      <c r="U34" s="145" t="s">
        <v>125</v>
      </c>
      <c r="V34" s="145"/>
      <c r="W34" s="145" t="s">
        <v>128</v>
      </c>
      <c r="X34" s="146"/>
      <c r="Z34" s="118"/>
      <c r="AA34" s="119"/>
      <c r="AB34" s="119"/>
      <c r="AC34" s="119"/>
      <c r="AD34" s="119"/>
      <c r="AE34" s="143" t="s">
        <v>118</v>
      </c>
      <c r="AF34" s="143"/>
      <c r="AG34" s="143" t="s">
        <v>119</v>
      </c>
      <c r="AH34" s="143"/>
      <c r="AI34" s="143" t="s">
        <v>120</v>
      </c>
      <c r="AJ34" s="143"/>
      <c r="AK34" s="143" t="s">
        <v>121</v>
      </c>
      <c r="AL34" s="143"/>
      <c r="AM34" s="143" t="s">
        <v>122</v>
      </c>
      <c r="AN34" s="143"/>
      <c r="AO34" s="143" t="s">
        <v>123</v>
      </c>
      <c r="AP34" s="143"/>
      <c r="AQ34" s="143" t="s">
        <v>124</v>
      </c>
      <c r="AR34" s="143"/>
      <c r="AS34" s="143" t="s">
        <v>125</v>
      </c>
      <c r="AT34" s="143"/>
      <c r="AU34" s="143" t="s">
        <v>128</v>
      </c>
      <c r="AV34" s="144"/>
    </row>
    <row r="35" spans="1:48">
      <c r="B35" s="118"/>
      <c r="C35" s="119"/>
      <c r="D35" s="119"/>
      <c r="E35" s="119"/>
      <c r="F35" s="119"/>
      <c r="G35" s="143">
        <f>SUM(H37:H43)</f>
        <v>0.34375</v>
      </c>
      <c r="H35" s="143"/>
      <c r="I35" s="143">
        <f>SUM(J37:J43)</f>
        <v>0.125</v>
      </c>
      <c r="J35" s="143"/>
      <c r="K35" s="143">
        <f>SUM(L37:L43)</f>
        <v>3.125E-2</v>
      </c>
      <c r="L35" s="143"/>
      <c r="M35" s="143">
        <f>SUM(N37:N43)</f>
        <v>0</v>
      </c>
      <c r="N35" s="143"/>
      <c r="O35" s="143">
        <f>SUM(P37:P43)</f>
        <v>0.28125</v>
      </c>
      <c r="P35" s="143"/>
      <c r="Q35" s="143">
        <f>SUM(R37:R43)</f>
        <v>6.25E-2</v>
      </c>
      <c r="R35" s="143"/>
      <c r="S35" s="143">
        <f>SUM(T37:T43)</f>
        <v>6.25E-2</v>
      </c>
      <c r="T35" s="143"/>
      <c r="U35" s="143">
        <f>SUM(V37:V43)</f>
        <v>3.125E-2</v>
      </c>
      <c r="V35" s="143"/>
      <c r="W35" s="143">
        <f>SUM(X37:X43)</f>
        <v>6.25E-2</v>
      </c>
      <c r="X35" s="144"/>
      <c r="Z35" s="118"/>
      <c r="AA35" s="119"/>
      <c r="AB35" s="119"/>
      <c r="AC35" s="119"/>
      <c r="AD35" s="119"/>
      <c r="AE35" s="143">
        <f>SUM(AE37:AF43)</f>
        <v>0.34375000000000006</v>
      </c>
      <c r="AF35" s="143"/>
      <c r="AG35" s="143">
        <f t="shared" ref="AG35" si="10">SUM(AG37:AH43)</f>
        <v>0.125</v>
      </c>
      <c r="AH35" s="143"/>
      <c r="AI35" s="143">
        <f t="shared" ref="AI35" si="11">SUM(AI37:AJ43)</f>
        <v>3.125E-2</v>
      </c>
      <c r="AJ35" s="143"/>
      <c r="AK35" s="143">
        <f t="shared" ref="AK35" si="12">SUM(AK37:AL43)</f>
        <v>0</v>
      </c>
      <c r="AL35" s="143"/>
      <c r="AM35" s="143">
        <f t="shared" ref="AM35" si="13">SUM(AM37:AN43)</f>
        <v>0.28125</v>
      </c>
      <c r="AN35" s="143"/>
      <c r="AO35" s="143">
        <f t="shared" ref="AO35" si="14">SUM(AO37:AP43)</f>
        <v>6.25E-2</v>
      </c>
      <c r="AP35" s="143"/>
      <c r="AQ35" s="143">
        <f t="shared" ref="AQ35" si="15">SUM(AQ37:AR43)</f>
        <v>6.25E-2</v>
      </c>
      <c r="AR35" s="143"/>
      <c r="AS35" s="143">
        <f t="shared" ref="AS35" si="16">SUM(AS37:AT43)</f>
        <v>3.125E-2</v>
      </c>
      <c r="AT35" s="143"/>
      <c r="AU35" s="143">
        <f t="shared" ref="AU35" si="17">SUM(AU37:AV43)</f>
        <v>6.25E-2</v>
      </c>
      <c r="AV35" s="143"/>
    </row>
    <row r="36" spans="1:48">
      <c r="A36" t="s">
        <v>139</v>
      </c>
      <c r="B36" s="118"/>
      <c r="C36" s="119"/>
      <c r="D36" s="119"/>
      <c r="E36" s="119"/>
      <c r="F36" s="119"/>
      <c r="G36" s="96" t="s">
        <v>142</v>
      </c>
      <c r="H36" s="96" t="s">
        <v>143</v>
      </c>
      <c r="I36" s="96" t="s">
        <v>142</v>
      </c>
      <c r="J36" s="96" t="s">
        <v>143</v>
      </c>
      <c r="K36" s="96" t="s">
        <v>142</v>
      </c>
      <c r="L36" s="96" t="s">
        <v>143</v>
      </c>
      <c r="M36" s="96" t="s">
        <v>142</v>
      </c>
      <c r="N36" s="96" t="s">
        <v>143</v>
      </c>
      <c r="O36" s="96" t="s">
        <v>142</v>
      </c>
      <c r="P36" s="96" t="s">
        <v>143</v>
      </c>
      <c r="Q36" s="96" t="s">
        <v>142</v>
      </c>
      <c r="R36" s="96" t="s">
        <v>143</v>
      </c>
      <c r="S36" s="96" t="s">
        <v>142</v>
      </c>
      <c r="T36" s="96" t="s">
        <v>143</v>
      </c>
      <c r="U36" s="96" t="s">
        <v>142</v>
      </c>
      <c r="V36" s="96" t="s">
        <v>143</v>
      </c>
      <c r="W36" s="96" t="s">
        <v>142</v>
      </c>
      <c r="X36" s="133" t="s">
        <v>143</v>
      </c>
      <c r="Z36" s="118"/>
      <c r="AA36" s="119"/>
      <c r="AB36" s="119"/>
      <c r="AC36" s="119"/>
      <c r="AD36" s="119"/>
      <c r="AE36" s="97" t="s">
        <v>126</v>
      </c>
      <c r="AF36" s="97" t="s">
        <v>127</v>
      </c>
      <c r="AG36" s="97" t="s">
        <v>126</v>
      </c>
      <c r="AH36" s="97" t="s">
        <v>127</v>
      </c>
      <c r="AI36" s="97" t="s">
        <v>126</v>
      </c>
      <c r="AJ36" s="97" t="s">
        <v>127</v>
      </c>
      <c r="AK36" s="97" t="s">
        <v>126</v>
      </c>
      <c r="AL36" s="97" t="s">
        <v>127</v>
      </c>
      <c r="AM36" s="97" t="s">
        <v>126</v>
      </c>
      <c r="AN36" s="97" t="s">
        <v>127</v>
      </c>
      <c r="AO36" s="97" t="s">
        <v>126</v>
      </c>
      <c r="AP36" s="97" t="s">
        <v>127</v>
      </c>
      <c r="AQ36" s="97" t="s">
        <v>126</v>
      </c>
      <c r="AR36" s="97" t="s">
        <v>127</v>
      </c>
      <c r="AS36" s="97" t="s">
        <v>126</v>
      </c>
      <c r="AT36" s="97" t="s">
        <v>127</v>
      </c>
      <c r="AU36" s="97" t="s">
        <v>126</v>
      </c>
      <c r="AV36" s="120" t="s">
        <v>127</v>
      </c>
    </row>
    <row r="37" spans="1:48">
      <c r="A37" s="125">
        <v>2</v>
      </c>
      <c r="B37" s="80" t="s">
        <v>135</v>
      </c>
      <c r="C37" s="81"/>
      <c r="D37" s="81"/>
      <c r="E37" s="82"/>
      <c r="F37" s="79">
        <f>(A37/SUM(A37,A38,A41))*$G$4</f>
        <v>0.25</v>
      </c>
      <c r="G37" s="60"/>
      <c r="H37" s="84" t="str">
        <f>IF(G37,(G37/SUM($G37,$I37,$K37,$M37,$O37,$Q37,$S37,$U37,$W37)*$F37),"")</f>
        <v/>
      </c>
      <c r="I37" s="60"/>
      <c r="J37" s="84" t="str">
        <f t="shared" ref="J37:J43" si="18">IF(I37,(I37/SUM($G37,$I37,$K37,$M37,$O37,$Q37,$S37,$U37,$W37)*$F37),"")</f>
        <v/>
      </c>
      <c r="K37" s="60"/>
      <c r="L37" s="84" t="str">
        <f t="shared" ref="L37:L43" si="19">IF(K37,(K37/SUM($G37,$I37,$K37,$M37,$O37,$Q37,$S37,$U37,$W37)*$F37),"")</f>
        <v/>
      </c>
      <c r="M37" s="60"/>
      <c r="N37" s="84" t="str">
        <f t="shared" ref="N37:N43" si="20">IF(M37,(M37/SUM($G37,$I37,$K37,$M37,$O37,$Q37,$S37,$U37,$W37)*$F37),"")</f>
        <v/>
      </c>
      <c r="O37" s="60">
        <v>2</v>
      </c>
      <c r="P37" s="84">
        <f t="shared" ref="P37:P43" si="21">IF(O37,(O37/SUM($G37,$I37,$K37,$M37,$O37,$Q37,$S37,$U37,$W37)*$F37),"")</f>
        <v>0.25</v>
      </c>
      <c r="Q37" s="60"/>
      <c r="R37" s="84" t="str">
        <f t="shared" ref="R37:R43" si="22">IF(Q37,(Q37/SUM($G37,$I37,$K37,$M37,$O37,$Q37,$S37,$U37,$W37)*$F37),"")</f>
        <v/>
      </c>
      <c r="S37" s="60"/>
      <c r="T37" s="84" t="str">
        <f t="shared" ref="T37:T43" si="23">IF(S37,(S37/SUM($G37,$I37,$K37,$M37,$O37,$Q37,$S37,$U37,$W37)*$F37),"")</f>
        <v/>
      </c>
      <c r="U37" s="60"/>
      <c r="V37" s="84" t="str">
        <f t="shared" ref="V37:V43" si="24">IF(U37,(U37/SUM($G37,$I37,$K37,$M37,$O37,$Q37,$S37,$U37,$W37)*$F37),"")</f>
        <v/>
      </c>
      <c r="W37" s="60"/>
      <c r="X37" s="84" t="str">
        <f t="shared" ref="X37:X43" si="25">IF(W37,(W37/SUM($G37,$I37,$K37,$M37,$O37,$Q37,$S37,$U37,$W37)*$F37),"")</f>
        <v/>
      </c>
      <c r="Z37" s="80" t="s">
        <v>135</v>
      </c>
      <c r="AA37" s="81"/>
      <c r="AB37" s="81"/>
      <c r="AC37" s="82"/>
      <c r="AD37" s="79">
        <f>F37</f>
        <v>0.25</v>
      </c>
      <c r="AE37" s="100"/>
      <c r="AF37" s="100"/>
      <c r="AG37" s="100"/>
      <c r="AH37" s="100"/>
      <c r="AI37" s="100"/>
      <c r="AJ37" s="100"/>
      <c r="AK37" s="100"/>
      <c r="AL37" s="100"/>
      <c r="AM37" s="84">
        <f>P37*$N$4</f>
        <v>0.1125</v>
      </c>
      <c r="AN37" s="84">
        <f>P37*$N$5</f>
        <v>0.13750000000000001</v>
      </c>
      <c r="AO37" s="100"/>
      <c r="AP37" s="100"/>
      <c r="AQ37" s="100"/>
      <c r="AR37" s="100"/>
      <c r="AS37" s="100"/>
      <c r="AT37" s="100"/>
      <c r="AU37" s="100"/>
      <c r="AV37" s="121"/>
    </row>
    <row r="38" spans="1:48">
      <c r="A38" s="126">
        <v>2</v>
      </c>
      <c r="B38" s="80" t="s">
        <v>136</v>
      </c>
      <c r="C38" s="81"/>
      <c r="D38" s="81"/>
      <c r="E38" s="82"/>
      <c r="F38" s="79">
        <f>(A38/SUM(A37,A38,A41))*$G$4</f>
        <v>0.25</v>
      </c>
      <c r="G38" s="60"/>
      <c r="H38" s="84" t="str">
        <f t="shared" ref="H38:H43" si="26">IF(G38,(G38/SUM($G38,$I38,$K38,$M38,$O38,$Q38,$S38,$U38,$W38)*$F38),"")</f>
        <v/>
      </c>
      <c r="I38" s="60"/>
      <c r="J38" s="84" t="str">
        <f t="shared" si="18"/>
        <v/>
      </c>
      <c r="K38" s="60"/>
      <c r="L38" s="84" t="str">
        <f t="shared" si="19"/>
        <v/>
      </c>
      <c r="M38" s="60"/>
      <c r="N38" s="84" t="str">
        <f t="shared" si="20"/>
        <v/>
      </c>
      <c r="O38" s="60"/>
      <c r="P38" s="84" t="str">
        <f t="shared" si="21"/>
        <v/>
      </c>
      <c r="Q38" s="60"/>
      <c r="R38" s="84" t="str">
        <f t="shared" si="22"/>
        <v/>
      </c>
      <c r="S38" s="60"/>
      <c r="T38" s="84" t="str">
        <f t="shared" si="23"/>
        <v/>
      </c>
      <c r="U38" s="60"/>
      <c r="V38" s="84" t="str">
        <f t="shared" si="24"/>
        <v/>
      </c>
      <c r="W38" s="60"/>
      <c r="X38" s="84" t="str">
        <f t="shared" si="25"/>
        <v/>
      </c>
      <c r="Z38" s="80" t="s">
        <v>136</v>
      </c>
      <c r="AA38" s="81"/>
      <c r="AB38" s="81"/>
      <c r="AC38" s="82"/>
      <c r="AD38" s="79">
        <f t="shared" ref="AD38:AD43" si="27">F38</f>
        <v>0.25</v>
      </c>
      <c r="AE38" s="100"/>
      <c r="AF38" s="100"/>
      <c r="AG38" s="100"/>
      <c r="AH38" s="100"/>
      <c r="AI38" s="100"/>
      <c r="AJ38" s="100"/>
      <c r="AK38" s="100"/>
      <c r="AL38" s="100"/>
      <c r="AM38" s="100"/>
      <c r="AN38" s="100"/>
      <c r="AO38" s="100"/>
      <c r="AP38" s="100"/>
      <c r="AQ38" s="100"/>
      <c r="AR38" s="100"/>
      <c r="AS38" s="100"/>
      <c r="AT38" s="100"/>
      <c r="AU38" s="100"/>
      <c r="AV38" s="121"/>
    </row>
    <row r="39" spans="1:48">
      <c r="A39" s="126">
        <v>3</v>
      </c>
      <c r="B39" s="83" t="s">
        <v>129</v>
      </c>
      <c r="C39" s="81"/>
      <c r="D39" s="81"/>
      <c r="E39" s="82"/>
      <c r="F39" s="78">
        <f>(A39/SUM(A39:A40))*$F$38</f>
        <v>0.15</v>
      </c>
      <c r="G39" s="60">
        <v>4</v>
      </c>
      <c r="H39" s="84">
        <f t="shared" si="26"/>
        <v>0.15</v>
      </c>
      <c r="I39" s="60"/>
      <c r="J39" s="84" t="str">
        <f t="shared" si="18"/>
        <v/>
      </c>
      <c r="K39" s="60"/>
      <c r="L39" s="84" t="str">
        <f t="shared" si="19"/>
        <v/>
      </c>
      <c r="M39" s="60"/>
      <c r="N39" s="84" t="str">
        <f t="shared" si="20"/>
        <v/>
      </c>
      <c r="O39" s="60"/>
      <c r="P39" s="84" t="str">
        <f t="shared" si="21"/>
        <v/>
      </c>
      <c r="Q39" s="60"/>
      <c r="R39" s="84" t="str">
        <f t="shared" si="22"/>
        <v/>
      </c>
      <c r="S39" s="60"/>
      <c r="T39" s="84" t="str">
        <f t="shared" si="23"/>
        <v/>
      </c>
      <c r="U39" s="60"/>
      <c r="V39" s="84" t="str">
        <f t="shared" si="24"/>
        <v/>
      </c>
      <c r="W39" s="60"/>
      <c r="X39" s="84" t="str">
        <f t="shared" si="25"/>
        <v/>
      </c>
      <c r="Z39" s="83" t="s">
        <v>129</v>
      </c>
      <c r="AA39" s="81"/>
      <c r="AB39" s="81"/>
      <c r="AC39" s="82"/>
      <c r="AD39" s="105">
        <f t="shared" si="27"/>
        <v>0.15</v>
      </c>
      <c r="AE39" s="84">
        <f>H39*$N$4</f>
        <v>6.7500000000000004E-2</v>
      </c>
      <c r="AF39" s="84">
        <f>H39*$N$5</f>
        <v>8.2500000000000004E-2</v>
      </c>
      <c r="AG39" s="84"/>
      <c r="AH39" s="84"/>
      <c r="AI39" s="84"/>
      <c r="AJ39" s="84"/>
      <c r="AK39" s="100"/>
      <c r="AL39" s="100"/>
      <c r="AM39" s="100"/>
      <c r="AN39" s="100"/>
      <c r="AO39" s="100"/>
      <c r="AP39" s="100"/>
      <c r="AQ39" s="100"/>
      <c r="AR39" s="100"/>
      <c r="AS39" s="100"/>
      <c r="AT39" s="100"/>
      <c r="AU39" s="100"/>
      <c r="AV39" s="121"/>
    </row>
    <row r="40" spans="1:48">
      <c r="A40" s="126">
        <v>2</v>
      </c>
      <c r="B40" s="83" t="s">
        <v>130</v>
      </c>
      <c r="C40" s="81"/>
      <c r="D40" s="81"/>
      <c r="E40" s="82"/>
      <c r="F40" s="78">
        <f>(A40/SUM(A39:A40))*$F$21</f>
        <v>0.1</v>
      </c>
      <c r="G40" s="60">
        <v>4</v>
      </c>
      <c r="H40" s="84">
        <f t="shared" si="26"/>
        <v>0.1</v>
      </c>
      <c r="I40" s="60"/>
      <c r="J40" s="84" t="str">
        <f t="shared" si="18"/>
        <v/>
      </c>
      <c r="K40" s="60"/>
      <c r="L40" s="84" t="str">
        <f t="shared" si="19"/>
        <v/>
      </c>
      <c r="M40" s="60"/>
      <c r="N40" s="84" t="str">
        <f t="shared" si="20"/>
        <v/>
      </c>
      <c r="O40" s="60"/>
      <c r="P40" s="84" t="str">
        <f t="shared" si="21"/>
        <v/>
      </c>
      <c r="Q40" s="60"/>
      <c r="R40" s="84" t="str">
        <f t="shared" si="22"/>
        <v/>
      </c>
      <c r="S40" s="60"/>
      <c r="T40" s="84" t="str">
        <f t="shared" si="23"/>
        <v/>
      </c>
      <c r="U40" s="60"/>
      <c r="V40" s="84" t="str">
        <f t="shared" si="24"/>
        <v/>
      </c>
      <c r="W40" s="60"/>
      <c r="X40" s="84" t="str">
        <f t="shared" si="25"/>
        <v/>
      </c>
      <c r="Z40" s="83" t="s">
        <v>130</v>
      </c>
      <c r="AA40" s="81"/>
      <c r="AB40" s="81"/>
      <c r="AC40" s="82"/>
      <c r="AD40" s="105">
        <f t="shared" si="27"/>
        <v>0.1</v>
      </c>
      <c r="AE40" s="84">
        <f>H40*$N$4</f>
        <v>4.5000000000000005E-2</v>
      </c>
      <c r="AF40" s="84">
        <f>H40*$N$5</f>
        <v>5.5000000000000007E-2</v>
      </c>
      <c r="AG40" s="84"/>
      <c r="AH40" s="84"/>
      <c r="AI40" s="84"/>
      <c r="AJ40" s="84"/>
      <c r="AK40" s="100"/>
      <c r="AL40" s="100"/>
      <c r="AM40" s="100"/>
      <c r="AN40" s="100"/>
      <c r="AO40" s="100"/>
      <c r="AP40" s="100"/>
      <c r="AQ40" s="100"/>
      <c r="AR40" s="100"/>
      <c r="AS40" s="100"/>
      <c r="AT40" s="100"/>
      <c r="AU40" s="100"/>
      <c r="AV40" s="121"/>
    </row>
    <row r="41" spans="1:48">
      <c r="A41" s="126">
        <v>2</v>
      </c>
      <c r="B41" s="80" t="s">
        <v>134</v>
      </c>
      <c r="C41" s="81"/>
      <c r="D41" s="81"/>
      <c r="E41" s="82"/>
      <c r="F41" s="79">
        <f>(A41/SUM(A37,A38,A41))*$G$4</f>
        <v>0.25</v>
      </c>
      <c r="G41" s="60">
        <v>3</v>
      </c>
      <c r="H41" s="84">
        <f t="shared" si="26"/>
        <v>9.375E-2</v>
      </c>
      <c r="I41" s="60">
        <v>4</v>
      </c>
      <c r="J41" s="84">
        <f t="shared" si="18"/>
        <v>0.125</v>
      </c>
      <c r="K41" s="60">
        <v>1</v>
      </c>
      <c r="L41" s="84">
        <f t="shared" si="19"/>
        <v>3.125E-2</v>
      </c>
      <c r="M41" s="60"/>
      <c r="N41" s="84" t="str">
        <f t="shared" si="20"/>
        <v/>
      </c>
      <c r="O41" s="60"/>
      <c r="P41" s="84" t="str">
        <f t="shared" si="21"/>
        <v/>
      </c>
      <c r="Q41" s="60"/>
      <c r="R41" s="84" t="str">
        <f t="shared" si="22"/>
        <v/>
      </c>
      <c r="S41" s="60"/>
      <c r="T41" s="84" t="str">
        <f t="shared" si="23"/>
        <v/>
      </c>
      <c r="U41" s="60"/>
      <c r="V41" s="84" t="str">
        <f t="shared" si="24"/>
        <v/>
      </c>
      <c r="W41" s="60"/>
      <c r="X41" s="84" t="str">
        <f t="shared" si="25"/>
        <v/>
      </c>
      <c r="Z41" s="80" t="s">
        <v>134</v>
      </c>
      <c r="AA41" s="81"/>
      <c r="AB41" s="81"/>
      <c r="AC41" s="82"/>
      <c r="AD41" s="79">
        <f t="shared" si="27"/>
        <v>0.25</v>
      </c>
      <c r="AE41" s="84">
        <f>H41*$N$4</f>
        <v>4.2187500000000003E-2</v>
      </c>
      <c r="AF41" s="84">
        <f>H41*$N$5</f>
        <v>5.1562500000000004E-2</v>
      </c>
      <c r="AG41" s="84">
        <f>J41*$N$4</f>
        <v>5.6250000000000001E-2</v>
      </c>
      <c r="AH41" s="84">
        <f>J41*$N$5</f>
        <v>6.8750000000000006E-2</v>
      </c>
      <c r="AI41" s="84">
        <f>L41*$N$4</f>
        <v>1.40625E-2</v>
      </c>
      <c r="AJ41" s="84">
        <f>L41*$N$5</f>
        <v>1.7187500000000001E-2</v>
      </c>
      <c r="AK41" s="100"/>
      <c r="AL41" s="100"/>
      <c r="AM41" s="100"/>
      <c r="AN41" s="100"/>
      <c r="AO41" s="100"/>
      <c r="AP41" s="100"/>
      <c r="AQ41" s="100"/>
      <c r="AR41" s="100"/>
      <c r="AS41" s="100"/>
      <c r="AT41" s="100"/>
      <c r="AU41" s="100"/>
      <c r="AV41" s="121"/>
    </row>
    <row r="42" spans="1:48">
      <c r="A42" s="127">
        <v>4</v>
      </c>
      <c r="B42" s="80" t="s">
        <v>133</v>
      </c>
      <c r="C42" s="81"/>
      <c r="D42" s="81"/>
      <c r="E42" s="82"/>
      <c r="F42" s="79">
        <f>(A42/SUM(A42))*$G$5</f>
        <v>0.25</v>
      </c>
      <c r="G42" s="60"/>
      <c r="H42" s="84" t="str">
        <f t="shared" si="26"/>
        <v/>
      </c>
      <c r="I42" s="60"/>
      <c r="J42" s="84" t="str">
        <f t="shared" si="18"/>
        <v/>
      </c>
      <c r="K42" s="60"/>
      <c r="L42" s="84" t="str">
        <f t="shared" si="19"/>
        <v/>
      </c>
      <c r="M42" s="60"/>
      <c r="N42" s="84" t="str">
        <f t="shared" si="20"/>
        <v/>
      </c>
      <c r="O42" s="60"/>
      <c r="P42" s="84" t="str">
        <f t="shared" si="21"/>
        <v/>
      </c>
      <c r="Q42" s="60"/>
      <c r="R42" s="84" t="str">
        <f t="shared" si="22"/>
        <v/>
      </c>
      <c r="S42" s="60"/>
      <c r="T42" s="84" t="str">
        <f t="shared" si="23"/>
        <v/>
      </c>
      <c r="U42" s="60"/>
      <c r="V42" s="84" t="str">
        <f t="shared" si="24"/>
        <v/>
      </c>
      <c r="W42" s="60"/>
      <c r="X42" s="84" t="str">
        <f t="shared" si="25"/>
        <v/>
      </c>
      <c r="Z42" s="80" t="s">
        <v>133</v>
      </c>
      <c r="AA42" s="81"/>
      <c r="AB42" s="81"/>
      <c r="AC42" s="82"/>
      <c r="AD42" s="79">
        <f t="shared" si="27"/>
        <v>0.25</v>
      </c>
      <c r="AE42" s="100"/>
      <c r="AF42" s="100"/>
      <c r="AG42" s="100"/>
      <c r="AH42" s="100"/>
      <c r="AI42" s="100"/>
      <c r="AJ42" s="100"/>
      <c r="AK42" s="100"/>
      <c r="AL42" s="100"/>
      <c r="AM42" s="100"/>
      <c r="AN42" s="84"/>
      <c r="AO42" s="100"/>
      <c r="AP42" s="84"/>
      <c r="AQ42" s="100"/>
      <c r="AR42" s="84"/>
      <c r="AS42" s="100"/>
      <c r="AT42" s="84"/>
      <c r="AU42" s="100"/>
      <c r="AV42" s="122"/>
    </row>
    <row r="43" spans="1:48">
      <c r="A43" s="128">
        <v>2</v>
      </c>
      <c r="B43" s="83" t="s">
        <v>144</v>
      </c>
      <c r="C43" s="81"/>
      <c r="D43" s="81"/>
      <c r="E43" s="82"/>
      <c r="F43" s="79">
        <f>(A43/SUM(A43))*$G$5</f>
        <v>0.25</v>
      </c>
      <c r="G43" s="60"/>
      <c r="H43" s="84" t="str">
        <f t="shared" si="26"/>
        <v/>
      </c>
      <c r="I43" s="60"/>
      <c r="J43" s="84" t="str">
        <f t="shared" si="18"/>
        <v/>
      </c>
      <c r="K43" s="60"/>
      <c r="L43" s="84" t="str">
        <f t="shared" si="19"/>
        <v/>
      </c>
      <c r="M43" s="60"/>
      <c r="N43" s="84" t="str">
        <f t="shared" si="20"/>
        <v/>
      </c>
      <c r="O43" s="60">
        <v>2</v>
      </c>
      <c r="P43" s="84">
        <f t="shared" si="21"/>
        <v>3.125E-2</v>
      </c>
      <c r="Q43" s="60">
        <v>4</v>
      </c>
      <c r="R43" s="84">
        <f t="shared" si="22"/>
        <v>6.25E-2</v>
      </c>
      <c r="S43" s="60">
        <v>4</v>
      </c>
      <c r="T43" s="84">
        <f t="shared" si="23"/>
        <v>6.25E-2</v>
      </c>
      <c r="U43" s="60">
        <v>2</v>
      </c>
      <c r="V43" s="84">
        <f t="shared" si="24"/>
        <v>3.125E-2</v>
      </c>
      <c r="W43" s="60">
        <v>4</v>
      </c>
      <c r="X43" s="84">
        <f t="shared" si="25"/>
        <v>6.25E-2</v>
      </c>
      <c r="Z43" s="83" t="s">
        <v>144</v>
      </c>
      <c r="AA43" s="81"/>
      <c r="AB43" s="81"/>
      <c r="AC43" s="82"/>
      <c r="AD43" s="105">
        <f t="shared" si="27"/>
        <v>0.25</v>
      </c>
      <c r="AE43" s="100"/>
      <c r="AF43" s="100"/>
      <c r="AG43" s="100"/>
      <c r="AH43" s="100"/>
      <c r="AI43" s="100"/>
      <c r="AJ43" s="100"/>
      <c r="AK43" s="100"/>
      <c r="AL43" s="100"/>
      <c r="AM43" s="84">
        <f>P43*$N$4</f>
        <v>1.40625E-2</v>
      </c>
      <c r="AN43" s="84">
        <f>P43*$N$5</f>
        <v>1.7187500000000001E-2</v>
      </c>
      <c r="AO43" s="84">
        <f>R43*$N$4</f>
        <v>2.8125000000000001E-2</v>
      </c>
      <c r="AP43" s="84">
        <f>R43*$N$5</f>
        <v>3.4375000000000003E-2</v>
      </c>
      <c r="AQ43" s="84">
        <f>T43*$N$4</f>
        <v>2.8125000000000001E-2</v>
      </c>
      <c r="AR43" s="84">
        <f>T43*$N$5</f>
        <v>3.4375000000000003E-2</v>
      </c>
      <c r="AS43" s="84">
        <f>V43*$N$4</f>
        <v>1.40625E-2</v>
      </c>
      <c r="AT43" s="84">
        <f>V43*$N$5</f>
        <v>1.7187500000000001E-2</v>
      </c>
      <c r="AU43" s="84">
        <f>X43*$N$4</f>
        <v>2.8125000000000001E-2</v>
      </c>
      <c r="AV43" s="122">
        <f>X43*$N$5</f>
        <v>3.4375000000000003E-2</v>
      </c>
    </row>
    <row r="44" spans="1:48">
      <c r="B44" s="140" t="s">
        <v>131</v>
      </c>
      <c r="C44" s="141"/>
      <c r="D44" s="141"/>
      <c r="E44" s="141"/>
      <c r="F44" s="142"/>
      <c r="G44" s="134"/>
      <c r="H44" s="134"/>
      <c r="I44" s="134"/>
      <c r="J44" s="134"/>
      <c r="K44" s="134"/>
      <c r="L44" s="134"/>
      <c r="M44" s="134"/>
      <c r="N44" s="134"/>
      <c r="O44" s="134"/>
      <c r="P44" s="134"/>
      <c r="Q44" s="134"/>
      <c r="R44" s="134"/>
      <c r="S44" s="134"/>
      <c r="T44" s="134"/>
      <c r="U44" s="134"/>
      <c r="V44" s="134"/>
      <c r="W44" s="134"/>
      <c r="X44" s="135"/>
      <c r="Z44" s="140" t="s">
        <v>131</v>
      </c>
      <c r="AA44" s="141"/>
      <c r="AB44" s="141"/>
      <c r="AC44" s="141"/>
      <c r="AD44" s="142"/>
      <c r="AE44" s="123"/>
      <c r="AF44" s="123"/>
      <c r="AG44" s="123"/>
      <c r="AH44" s="123"/>
      <c r="AI44" s="123"/>
      <c r="AJ44" s="123"/>
      <c r="AK44" s="123"/>
      <c r="AL44" s="123"/>
      <c r="AM44" s="123"/>
      <c r="AN44" s="123"/>
      <c r="AO44" s="123"/>
      <c r="AP44" s="123"/>
      <c r="AQ44" s="123"/>
      <c r="AR44" s="123"/>
      <c r="AS44" s="123"/>
      <c r="AT44" s="123"/>
      <c r="AU44" s="123"/>
      <c r="AV44" s="124"/>
    </row>
    <row r="47" spans="1:48" s="138" customFormat="1" ht="26.25">
      <c r="A47" s="137" t="s">
        <v>225</v>
      </c>
      <c r="AE47" s="139"/>
      <c r="AF47" s="139"/>
      <c r="AG47" s="139"/>
      <c r="AH47" s="139"/>
      <c r="AI47" s="139"/>
      <c r="AJ47" s="139"/>
      <c r="AK47" s="139"/>
      <c r="AL47" s="139"/>
      <c r="AM47" s="139"/>
      <c r="AN47" s="139"/>
      <c r="AO47" s="139"/>
      <c r="AP47" s="139"/>
      <c r="AQ47" s="139"/>
      <c r="AR47" s="139"/>
      <c r="AS47" s="139"/>
      <c r="AT47" s="139"/>
      <c r="AU47" s="139"/>
      <c r="AV47" s="139"/>
    </row>
    <row r="48" spans="1:48">
      <c r="B48" s="61" t="s">
        <v>112</v>
      </c>
      <c r="C48" s="62"/>
      <c r="D48" s="62"/>
      <c r="E48" s="62"/>
      <c r="F48" s="62"/>
      <c r="G48" s="62"/>
      <c r="H48" s="62"/>
      <c r="I48" s="62"/>
      <c r="J48" s="62"/>
      <c r="K48" s="62"/>
      <c r="L48" s="62"/>
      <c r="M48" s="62"/>
      <c r="N48" s="62"/>
      <c r="O48" s="62"/>
      <c r="P48" s="62"/>
      <c r="Q48" s="62"/>
      <c r="R48" s="62"/>
      <c r="S48" s="62"/>
      <c r="T48" s="62"/>
      <c r="U48" s="62"/>
      <c r="V48" s="62"/>
      <c r="W48" s="62"/>
      <c r="X48" s="63"/>
      <c r="AE48"/>
      <c r="AF48"/>
      <c r="AG48"/>
      <c r="AH48"/>
      <c r="AI48"/>
      <c r="AJ48"/>
      <c r="AK48"/>
      <c r="AL48"/>
      <c r="AM48"/>
      <c r="AN48"/>
      <c r="AO48"/>
      <c r="AP48"/>
      <c r="AQ48"/>
      <c r="AR48"/>
      <c r="AS48"/>
      <c r="AT48"/>
      <c r="AU48"/>
      <c r="AV48"/>
    </row>
    <row r="49" spans="1:48">
      <c r="B49" s="64" t="s">
        <v>65</v>
      </c>
      <c r="C49" s="65"/>
      <c r="D49" s="65"/>
      <c r="E49" s="65"/>
      <c r="F49" s="65"/>
      <c r="G49" s="65"/>
      <c r="H49" s="65"/>
      <c r="I49" s="65"/>
      <c r="J49" s="65"/>
      <c r="K49" s="65"/>
      <c r="L49" s="65"/>
      <c r="M49" s="65"/>
      <c r="N49" s="65"/>
      <c r="O49" s="65"/>
      <c r="P49" s="65"/>
      <c r="Q49" s="65"/>
      <c r="R49" s="65"/>
      <c r="S49" s="65"/>
      <c r="T49" s="65"/>
      <c r="U49" s="65"/>
      <c r="V49" s="65"/>
      <c r="W49" s="65"/>
      <c r="X49" s="66"/>
      <c r="AE49"/>
      <c r="AF49"/>
      <c r="AG49"/>
      <c r="AH49"/>
      <c r="AI49"/>
      <c r="AJ49"/>
      <c r="AK49"/>
      <c r="AL49"/>
      <c r="AM49"/>
      <c r="AN49"/>
      <c r="AO49"/>
      <c r="AP49"/>
      <c r="AQ49"/>
      <c r="AR49"/>
      <c r="AS49"/>
      <c r="AT49"/>
      <c r="AU49"/>
      <c r="AV49"/>
    </row>
    <row r="50" spans="1:48">
      <c r="B50" s="57"/>
      <c r="C50" s="58" t="s">
        <v>113</v>
      </c>
      <c r="D50" s="136">
        <f>SUMPRODUCT(G55:X61,AE72:AV78)</f>
        <v>1.9143749999999999</v>
      </c>
      <c r="E50" s="93"/>
      <c r="F50" s="57"/>
      <c r="G50" s="57"/>
      <c r="H50" s="58" t="s">
        <v>114</v>
      </c>
      <c r="I50" s="94">
        <v>2</v>
      </c>
      <c r="J50" s="57" t="s">
        <v>116</v>
      </c>
      <c r="K50" s="57"/>
      <c r="L50" s="57"/>
      <c r="M50" s="58" t="s">
        <v>115</v>
      </c>
      <c r="N50" s="68"/>
      <c r="O50" s="57"/>
      <c r="P50" s="57"/>
      <c r="Q50" s="57"/>
      <c r="R50" s="57"/>
      <c r="S50" s="57"/>
      <c r="T50" s="57"/>
      <c r="U50" s="57"/>
      <c r="V50" s="57"/>
      <c r="W50" s="57"/>
      <c r="X50" s="57"/>
      <c r="Y50">
        <f>G57*AE74+H57*AF74+G58*AE75+H58*AF75+G59*AE76+H59*AF76+J59*AH76+K59*AI76+L59*AJ76+O55*AM72+P55*AN72+O61*AM78+P61*AN78+Q61*AO78+R61*AP78+S61*AQ78+T61*AR78+U61*AS78+V61*AT78+W61*AU78+X61*AV78</f>
        <v>1.9143749999999999</v>
      </c>
      <c r="AE50"/>
      <c r="AF50"/>
      <c r="AG50"/>
      <c r="AH50"/>
      <c r="AI50"/>
      <c r="AJ50"/>
      <c r="AK50"/>
      <c r="AL50"/>
      <c r="AM50"/>
      <c r="AN50"/>
      <c r="AO50"/>
      <c r="AP50"/>
      <c r="AQ50"/>
      <c r="AR50"/>
      <c r="AS50"/>
      <c r="AT50"/>
      <c r="AU50"/>
      <c r="AV50"/>
    </row>
    <row r="51" spans="1:48">
      <c r="B51" s="64" t="s">
        <v>58</v>
      </c>
      <c r="C51" s="65"/>
      <c r="D51" s="65"/>
      <c r="E51" s="65"/>
      <c r="F51" s="65"/>
      <c r="G51" s="65"/>
      <c r="H51" s="65"/>
      <c r="I51" s="65"/>
      <c r="J51" s="65"/>
      <c r="K51" s="65"/>
      <c r="L51" s="65"/>
      <c r="M51" s="65"/>
      <c r="N51" s="65"/>
      <c r="O51" s="65"/>
      <c r="P51" s="65"/>
      <c r="Q51" s="65"/>
      <c r="R51" s="65"/>
      <c r="S51" s="65"/>
      <c r="T51" s="65"/>
      <c r="U51" s="65"/>
      <c r="V51" s="65"/>
      <c r="W51" s="65"/>
      <c r="X51" s="66"/>
      <c r="AE51"/>
      <c r="AF51"/>
      <c r="AG51"/>
      <c r="AH51"/>
      <c r="AI51"/>
      <c r="AJ51"/>
      <c r="AK51"/>
      <c r="AL51"/>
      <c r="AM51"/>
      <c r="AN51"/>
      <c r="AO51"/>
      <c r="AP51"/>
      <c r="AQ51"/>
      <c r="AR51"/>
      <c r="AS51"/>
      <c r="AT51"/>
      <c r="AU51"/>
      <c r="AV51"/>
    </row>
    <row r="52" spans="1:48">
      <c r="B52" s="59"/>
      <c r="C52" s="59"/>
      <c r="D52" s="59"/>
      <c r="E52" s="59"/>
      <c r="F52" s="59"/>
      <c r="G52" s="145" t="s">
        <v>118</v>
      </c>
      <c r="H52" s="145"/>
      <c r="I52" s="145" t="s">
        <v>119</v>
      </c>
      <c r="J52" s="145"/>
      <c r="K52" s="145" t="s">
        <v>120</v>
      </c>
      <c r="L52" s="145"/>
      <c r="M52" s="145" t="s">
        <v>121</v>
      </c>
      <c r="N52" s="145"/>
      <c r="O52" s="145" t="s">
        <v>122</v>
      </c>
      <c r="P52" s="145"/>
      <c r="Q52" s="145" t="s">
        <v>123</v>
      </c>
      <c r="R52" s="145"/>
      <c r="S52" s="145" t="s">
        <v>124</v>
      </c>
      <c r="T52" s="145"/>
      <c r="U52" s="145" t="s">
        <v>125</v>
      </c>
      <c r="V52" s="145"/>
      <c r="W52" s="145" t="s">
        <v>128</v>
      </c>
      <c r="X52" s="145"/>
      <c r="AE52"/>
      <c r="AF52"/>
      <c r="AG52"/>
      <c r="AH52"/>
      <c r="AI52"/>
      <c r="AJ52"/>
      <c r="AK52"/>
      <c r="AL52"/>
      <c r="AM52"/>
      <c r="AN52"/>
      <c r="AO52"/>
      <c r="AP52"/>
      <c r="AQ52"/>
      <c r="AR52"/>
      <c r="AS52"/>
      <c r="AT52"/>
      <c r="AU52"/>
      <c r="AV52"/>
    </row>
    <row r="53" spans="1:48">
      <c r="B53" s="59"/>
      <c r="C53" s="59"/>
      <c r="D53" s="59"/>
      <c r="E53" s="59"/>
      <c r="F53" s="59"/>
      <c r="G53" s="155">
        <f>G70</f>
        <v>0.34375</v>
      </c>
      <c r="H53" s="145"/>
      <c r="I53" s="155">
        <f t="shared" ref="I53:X53" si="28">I70</f>
        <v>0.125</v>
      </c>
      <c r="J53" s="145"/>
      <c r="K53" s="155">
        <f t="shared" ref="K53:X53" si="29">K70</f>
        <v>3.125E-2</v>
      </c>
      <c r="L53" s="145"/>
      <c r="M53" s="155">
        <f t="shared" ref="M53:X53" si="30">M70</f>
        <v>0</v>
      </c>
      <c r="N53" s="145"/>
      <c r="O53" s="155">
        <f t="shared" ref="O53:X53" si="31">O70</f>
        <v>0.28125</v>
      </c>
      <c r="P53" s="145"/>
      <c r="Q53" s="155">
        <f t="shared" ref="Q53:X53" si="32">Q70</f>
        <v>6.25E-2</v>
      </c>
      <c r="R53" s="145"/>
      <c r="S53" s="155">
        <f t="shared" ref="S53:X53" si="33">S70</f>
        <v>6.25E-2</v>
      </c>
      <c r="T53" s="145"/>
      <c r="U53" s="155">
        <f t="shared" ref="U53:X53" si="34">U70</f>
        <v>3.125E-2</v>
      </c>
      <c r="V53" s="145"/>
      <c r="W53" s="155">
        <f t="shared" ref="W53:X53" si="35">W70</f>
        <v>6.25E-2</v>
      </c>
      <c r="X53" s="145"/>
      <c r="AE53"/>
      <c r="AF53"/>
      <c r="AG53"/>
      <c r="AH53"/>
      <c r="AI53"/>
      <c r="AJ53"/>
      <c r="AK53"/>
      <c r="AL53"/>
      <c r="AM53"/>
      <c r="AN53"/>
      <c r="AO53"/>
      <c r="AP53"/>
      <c r="AQ53"/>
      <c r="AR53"/>
      <c r="AS53"/>
      <c r="AT53"/>
      <c r="AU53"/>
      <c r="AV53"/>
    </row>
    <row r="54" spans="1:48">
      <c r="A54" t="s">
        <v>139</v>
      </c>
      <c r="B54" s="59"/>
      <c r="C54" s="59"/>
      <c r="D54" s="59"/>
      <c r="E54" s="59"/>
      <c r="F54" s="59"/>
      <c r="G54" s="96" t="s">
        <v>126</v>
      </c>
      <c r="H54" s="96" t="s">
        <v>127</v>
      </c>
      <c r="I54" s="96" t="s">
        <v>126</v>
      </c>
      <c r="J54" s="96" t="s">
        <v>127</v>
      </c>
      <c r="K54" s="96" t="s">
        <v>126</v>
      </c>
      <c r="L54" s="96" t="s">
        <v>127</v>
      </c>
      <c r="M54" s="96" t="s">
        <v>126</v>
      </c>
      <c r="N54" s="96" t="s">
        <v>127</v>
      </c>
      <c r="O54" s="96" t="s">
        <v>126</v>
      </c>
      <c r="P54" s="96" t="s">
        <v>127</v>
      </c>
      <c r="Q54" s="96" t="s">
        <v>126</v>
      </c>
      <c r="R54" s="96" t="s">
        <v>127</v>
      </c>
      <c r="S54" s="96" t="s">
        <v>126</v>
      </c>
      <c r="T54" s="96" t="s">
        <v>127</v>
      </c>
      <c r="U54" s="96" t="s">
        <v>126</v>
      </c>
      <c r="V54" s="96" t="s">
        <v>127</v>
      </c>
      <c r="W54" s="96" t="s">
        <v>126</v>
      </c>
      <c r="X54" s="96" t="s">
        <v>127</v>
      </c>
      <c r="AE54"/>
      <c r="AF54"/>
      <c r="AG54"/>
      <c r="AH54"/>
      <c r="AI54"/>
      <c r="AJ54"/>
      <c r="AK54"/>
      <c r="AL54"/>
      <c r="AM54"/>
      <c r="AN54"/>
      <c r="AO54"/>
      <c r="AP54"/>
      <c r="AQ54"/>
      <c r="AR54"/>
      <c r="AS54"/>
      <c r="AT54"/>
      <c r="AU54"/>
      <c r="AV54"/>
    </row>
    <row r="55" spans="1:48">
      <c r="A55" s="74">
        <v>2</v>
      </c>
      <c r="B55" s="80" t="s">
        <v>135</v>
      </c>
      <c r="C55" s="81"/>
      <c r="D55" s="81"/>
      <c r="E55" s="82"/>
      <c r="F55" s="79">
        <f>(A55/SUM($A$20,$A$21,$A$24))*$G$4</f>
        <v>0.25</v>
      </c>
      <c r="G55" s="60"/>
      <c r="H55" s="60"/>
      <c r="I55" s="60"/>
      <c r="J55" s="60"/>
      <c r="K55" s="60"/>
      <c r="L55" s="60"/>
      <c r="M55" s="60"/>
      <c r="N55" s="60"/>
      <c r="O55" s="60">
        <v>1</v>
      </c>
      <c r="P55" s="60">
        <v>2</v>
      </c>
      <c r="Q55" s="60"/>
      <c r="R55" s="60"/>
      <c r="S55" s="60"/>
      <c r="T55" s="60"/>
      <c r="U55" s="60"/>
      <c r="V55" s="60"/>
      <c r="W55" s="60"/>
      <c r="X55" s="60"/>
      <c r="AE55"/>
      <c r="AF55"/>
      <c r="AG55"/>
      <c r="AH55"/>
      <c r="AI55"/>
      <c r="AJ55"/>
      <c r="AK55"/>
      <c r="AL55"/>
      <c r="AM55"/>
      <c r="AN55"/>
      <c r="AO55"/>
      <c r="AP55"/>
      <c r="AQ55"/>
      <c r="AR55"/>
      <c r="AS55"/>
      <c r="AT55"/>
      <c r="AU55"/>
      <c r="AV55"/>
    </row>
    <row r="56" spans="1:48">
      <c r="A56" s="75">
        <v>2</v>
      </c>
      <c r="B56" s="80" t="s">
        <v>136</v>
      </c>
      <c r="C56" s="81"/>
      <c r="D56" s="81"/>
      <c r="E56" s="82"/>
      <c r="F56" s="79">
        <f>(A56/SUM($A$20,$A$21,$A$24))*$G$4</f>
        <v>0.25</v>
      </c>
      <c r="G56" s="60"/>
      <c r="H56" s="60"/>
      <c r="I56" s="60"/>
      <c r="J56" s="60"/>
      <c r="K56" s="60"/>
      <c r="L56" s="60"/>
      <c r="M56" s="60"/>
      <c r="N56" s="60"/>
      <c r="O56" s="60"/>
      <c r="P56" s="60"/>
      <c r="Q56" s="60"/>
      <c r="R56" s="60"/>
      <c r="S56" s="60"/>
      <c r="T56" s="60"/>
      <c r="U56" s="60"/>
      <c r="V56" s="60"/>
      <c r="W56" s="60"/>
      <c r="X56" s="60"/>
      <c r="AE56"/>
      <c r="AF56"/>
      <c r="AG56"/>
      <c r="AH56"/>
      <c r="AI56"/>
      <c r="AJ56"/>
      <c r="AK56"/>
      <c r="AL56"/>
      <c r="AM56"/>
      <c r="AN56"/>
      <c r="AO56"/>
      <c r="AP56"/>
      <c r="AQ56"/>
      <c r="AR56"/>
      <c r="AS56"/>
      <c r="AT56"/>
      <c r="AU56"/>
      <c r="AV56"/>
    </row>
    <row r="57" spans="1:48">
      <c r="A57" s="75">
        <v>3</v>
      </c>
      <c r="B57" s="83" t="s">
        <v>129</v>
      </c>
      <c r="C57" s="81"/>
      <c r="D57" s="81"/>
      <c r="E57" s="82"/>
      <c r="F57" s="78">
        <f>(A57/SUM($A$22:$A$23))*$F$21</f>
        <v>0.15</v>
      </c>
      <c r="G57" s="60">
        <v>2</v>
      </c>
      <c r="H57" s="60">
        <v>2</v>
      </c>
      <c r="I57" s="60"/>
      <c r="J57" s="60"/>
      <c r="K57" s="60"/>
      <c r="L57" s="60"/>
      <c r="M57" s="60"/>
      <c r="N57" s="60"/>
      <c r="O57" s="60"/>
      <c r="P57" s="60"/>
      <c r="Q57" s="60"/>
      <c r="R57" s="60"/>
      <c r="S57" s="60"/>
      <c r="T57" s="60"/>
      <c r="U57" s="60"/>
      <c r="V57" s="60"/>
      <c r="W57" s="60"/>
      <c r="X57" s="60"/>
      <c r="AE57"/>
      <c r="AF57"/>
      <c r="AG57"/>
      <c r="AH57"/>
      <c r="AI57"/>
      <c r="AJ57"/>
      <c r="AK57"/>
      <c r="AL57"/>
      <c r="AM57"/>
      <c r="AN57"/>
      <c r="AO57"/>
      <c r="AP57"/>
      <c r="AQ57"/>
      <c r="AR57"/>
      <c r="AS57"/>
      <c r="AT57"/>
      <c r="AU57"/>
      <c r="AV57"/>
    </row>
    <row r="58" spans="1:48">
      <c r="A58" s="75">
        <v>2</v>
      </c>
      <c r="B58" s="83" t="s">
        <v>130</v>
      </c>
      <c r="C58" s="81"/>
      <c r="D58" s="81"/>
      <c r="E58" s="82"/>
      <c r="F58" s="78">
        <f>(A58/SUM($A$22:$A$23))*$F$21</f>
        <v>0.1</v>
      </c>
      <c r="G58" s="60">
        <v>2</v>
      </c>
      <c r="H58" s="60">
        <v>3</v>
      </c>
      <c r="I58" s="60"/>
      <c r="J58" s="60"/>
      <c r="K58" s="60"/>
      <c r="L58" s="60"/>
      <c r="M58" s="60"/>
      <c r="N58" s="60"/>
      <c r="O58" s="60"/>
      <c r="P58" s="60"/>
      <c r="Q58" s="60"/>
      <c r="R58" s="60"/>
      <c r="S58" s="60"/>
      <c r="T58" s="60"/>
      <c r="U58" s="60"/>
      <c r="V58" s="60"/>
      <c r="W58" s="60"/>
      <c r="X58" s="60"/>
      <c r="AE58"/>
      <c r="AF58"/>
      <c r="AG58"/>
      <c r="AH58"/>
      <c r="AI58"/>
      <c r="AJ58"/>
      <c r="AK58"/>
      <c r="AL58"/>
      <c r="AM58"/>
      <c r="AN58"/>
      <c r="AO58"/>
      <c r="AP58"/>
      <c r="AQ58"/>
      <c r="AR58"/>
      <c r="AS58"/>
      <c r="AT58"/>
      <c r="AU58"/>
      <c r="AV58"/>
    </row>
    <row r="59" spans="1:48">
      <c r="A59" s="75">
        <v>2</v>
      </c>
      <c r="B59" s="80" t="s">
        <v>134</v>
      </c>
      <c r="C59" s="81"/>
      <c r="D59" s="81"/>
      <c r="E59" s="82"/>
      <c r="F59" s="79">
        <f>(A59/SUM($A$20,$A$21,$A$24))*$G$4</f>
        <v>0.25</v>
      </c>
      <c r="G59" s="60">
        <v>1</v>
      </c>
      <c r="H59" s="60">
        <v>1</v>
      </c>
      <c r="I59" s="60" t="s">
        <v>24</v>
      </c>
      <c r="J59" s="60">
        <v>1</v>
      </c>
      <c r="K59" s="60">
        <v>1</v>
      </c>
      <c r="L59" s="60">
        <v>3</v>
      </c>
      <c r="M59" s="60"/>
      <c r="N59" s="60"/>
      <c r="O59" s="60"/>
      <c r="P59" s="60"/>
      <c r="Q59" s="60"/>
      <c r="R59" s="60"/>
      <c r="S59" s="60"/>
      <c r="T59" s="60"/>
      <c r="U59" s="60"/>
      <c r="V59" s="60"/>
      <c r="W59" s="60"/>
      <c r="X59" s="60"/>
      <c r="AE59"/>
      <c r="AF59"/>
      <c r="AG59"/>
      <c r="AH59"/>
      <c r="AI59"/>
      <c r="AJ59"/>
      <c r="AK59"/>
      <c r="AL59"/>
      <c r="AM59"/>
      <c r="AN59"/>
      <c r="AO59"/>
      <c r="AP59"/>
      <c r="AQ59"/>
      <c r="AR59"/>
      <c r="AS59"/>
      <c r="AT59"/>
      <c r="AU59"/>
      <c r="AV59"/>
    </row>
    <row r="60" spans="1:48">
      <c r="A60" s="87">
        <v>4</v>
      </c>
      <c r="B60" s="85" t="s">
        <v>133</v>
      </c>
      <c r="C60" s="81"/>
      <c r="D60" s="81"/>
      <c r="E60" s="82"/>
      <c r="F60" s="79">
        <f>(A60/SUM($A$25))*$G$5</f>
        <v>0.25</v>
      </c>
      <c r="G60" s="60"/>
      <c r="H60" s="60"/>
      <c r="I60" s="60"/>
      <c r="J60" s="60"/>
      <c r="K60" s="60"/>
      <c r="L60" s="60"/>
      <c r="M60" s="60"/>
      <c r="N60" s="60"/>
      <c r="O60" s="60"/>
      <c r="P60" s="60"/>
      <c r="Q60" s="60"/>
      <c r="R60" s="60"/>
      <c r="S60" s="60"/>
      <c r="T60" s="60"/>
      <c r="U60" s="60"/>
      <c r="V60" s="60"/>
      <c r="W60" s="60"/>
      <c r="X60" s="60"/>
      <c r="AE60"/>
      <c r="AF60"/>
      <c r="AG60"/>
      <c r="AH60"/>
      <c r="AI60"/>
      <c r="AJ60"/>
      <c r="AK60"/>
      <c r="AL60"/>
      <c r="AM60"/>
      <c r="AN60"/>
      <c r="AO60"/>
      <c r="AP60"/>
      <c r="AQ60"/>
      <c r="AR60"/>
      <c r="AS60"/>
      <c r="AT60"/>
      <c r="AU60"/>
      <c r="AV60"/>
    </row>
    <row r="61" spans="1:48">
      <c r="A61" s="88">
        <v>2</v>
      </c>
      <c r="B61" s="86" t="s">
        <v>144</v>
      </c>
      <c r="C61" s="81"/>
      <c r="D61" s="81"/>
      <c r="E61" s="82"/>
      <c r="F61" s="79">
        <f>(A61/SUM($A$25))*$G$5</f>
        <v>0.125</v>
      </c>
      <c r="G61" s="60"/>
      <c r="H61" s="60"/>
      <c r="I61" s="60"/>
      <c r="J61" s="60"/>
      <c r="K61" s="60"/>
      <c r="L61" s="60"/>
      <c r="M61" s="60"/>
      <c r="N61" s="60"/>
      <c r="O61" s="60">
        <v>2</v>
      </c>
      <c r="P61" s="60">
        <v>3</v>
      </c>
      <c r="Q61" s="60">
        <v>2</v>
      </c>
      <c r="R61" s="60">
        <v>2</v>
      </c>
      <c r="S61" s="60">
        <v>3</v>
      </c>
      <c r="T61" s="60">
        <v>3</v>
      </c>
      <c r="U61" s="60">
        <v>4</v>
      </c>
      <c r="V61" s="60">
        <v>3</v>
      </c>
      <c r="W61" s="60">
        <v>3</v>
      </c>
      <c r="X61" s="60">
        <v>3</v>
      </c>
      <c r="AE61"/>
      <c r="AF61"/>
      <c r="AG61"/>
      <c r="AH61"/>
      <c r="AI61"/>
      <c r="AJ61"/>
      <c r="AK61"/>
      <c r="AL61"/>
      <c r="AM61"/>
      <c r="AN61"/>
      <c r="AO61"/>
      <c r="AP61"/>
      <c r="AQ61"/>
      <c r="AR61"/>
      <c r="AS61"/>
      <c r="AT61"/>
      <c r="AU61"/>
      <c r="AV61"/>
    </row>
    <row r="62" spans="1:48">
      <c r="B62" s="148" t="s">
        <v>131</v>
      </c>
      <c r="C62" s="149"/>
      <c r="D62" s="149"/>
      <c r="E62" s="149"/>
      <c r="F62" s="150"/>
      <c r="G62" s="91">
        <f>SUMPRODUCT(G55:G61,AE72:AE78)/SUM(AE72:AE78)</f>
        <v>1.7272727272727271</v>
      </c>
      <c r="H62" s="91">
        <f t="shared" ref="H62" si="36">SUMPRODUCT(H55:H61,AF72:AF78)/SUM(AF72:AF78)</f>
        <v>2.0181818181818185</v>
      </c>
      <c r="I62" s="91"/>
      <c r="J62" s="91">
        <f t="shared" ref="J62:L62" si="37">SUMPRODUCT(J55:J61,AH72:AH78)/SUM(AH72:AH78)</f>
        <v>1</v>
      </c>
      <c r="K62" s="91">
        <f t="shared" si="37"/>
        <v>1</v>
      </c>
      <c r="L62" s="91">
        <f t="shared" si="37"/>
        <v>3</v>
      </c>
      <c r="M62" s="91"/>
      <c r="N62" s="91"/>
      <c r="O62" s="91">
        <f t="shared" ref="O62:X62" si="38">SUMPRODUCT(O55:O61,AM72:AM78)/SUM(AM72:AM78)</f>
        <v>1.1111111111111112</v>
      </c>
      <c r="P62" s="91">
        <f t="shared" si="38"/>
        <v>2.1111111111111112</v>
      </c>
      <c r="Q62" s="91">
        <f t="shared" si="38"/>
        <v>2</v>
      </c>
      <c r="R62" s="91">
        <f t="shared" si="38"/>
        <v>2</v>
      </c>
      <c r="S62" s="91">
        <f t="shared" si="38"/>
        <v>3</v>
      </c>
      <c r="T62" s="91">
        <f t="shared" si="38"/>
        <v>3</v>
      </c>
      <c r="U62" s="91">
        <f t="shared" si="38"/>
        <v>4</v>
      </c>
      <c r="V62" s="91">
        <f t="shared" si="38"/>
        <v>3</v>
      </c>
      <c r="W62" s="91">
        <f t="shared" si="38"/>
        <v>3</v>
      </c>
      <c r="X62" s="91">
        <f t="shared" si="38"/>
        <v>3</v>
      </c>
      <c r="AE62"/>
      <c r="AF62"/>
      <c r="AG62"/>
      <c r="AH62"/>
      <c r="AI62"/>
      <c r="AJ62"/>
      <c r="AK62"/>
      <c r="AL62"/>
      <c r="AM62"/>
      <c r="AN62"/>
      <c r="AO62"/>
      <c r="AP62"/>
      <c r="AQ62"/>
      <c r="AR62"/>
      <c r="AS62"/>
      <c r="AT62"/>
      <c r="AU62"/>
      <c r="AV62"/>
    </row>
    <row r="63" spans="1:48">
      <c r="B63" s="151"/>
      <c r="C63" s="152"/>
      <c r="D63" s="152"/>
      <c r="E63" s="152"/>
      <c r="F63" s="153"/>
      <c r="G63" s="147">
        <f>G62*$N$4+H62*$N$5</f>
        <v>1.8872727272727277</v>
      </c>
      <c r="H63" s="147"/>
      <c r="I63" s="147">
        <f>J62</f>
        <v>1</v>
      </c>
      <c r="J63" s="147"/>
      <c r="K63" s="147">
        <f>K62*$N$4+L62*$N$5</f>
        <v>2.1</v>
      </c>
      <c r="L63" s="147"/>
      <c r="M63" s="154"/>
      <c r="N63" s="154"/>
      <c r="O63" s="147">
        <f>O62*$N$4+P62*$N$5</f>
        <v>1.6611111111111112</v>
      </c>
      <c r="P63" s="147"/>
      <c r="Q63" s="147">
        <f>Q62*$N$4+R62*$N$5</f>
        <v>2</v>
      </c>
      <c r="R63" s="147"/>
      <c r="S63" s="147">
        <f>S62*$N$4+T62*$N$5</f>
        <v>3</v>
      </c>
      <c r="T63" s="147"/>
      <c r="U63" s="147">
        <f>U62*$N$4+V62*$N$5</f>
        <v>3.45</v>
      </c>
      <c r="V63" s="147"/>
      <c r="W63" s="147">
        <f>W62*$N$4+X62*$N$5</f>
        <v>3</v>
      </c>
      <c r="X63" s="147"/>
      <c r="AE63"/>
      <c r="AF63"/>
      <c r="AG63"/>
      <c r="AH63"/>
      <c r="AI63"/>
      <c r="AJ63"/>
      <c r="AK63"/>
      <c r="AL63"/>
      <c r="AM63"/>
      <c r="AN63"/>
      <c r="AO63"/>
      <c r="AP63"/>
      <c r="AQ63"/>
      <c r="AR63"/>
      <c r="AS63"/>
      <c r="AT63"/>
      <c r="AU63"/>
      <c r="AV63"/>
    </row>
    <row r="65" spans="1:48">
      <c r="B65" s="106" t="s">
        <v>112</v>
      </c>
      <c r="C65" s="107"/>
      <c r="D65" s="107"/>
      <c r="E65" s="107"/>
      <c r="F65" s="107"/>
      <c r="G65" s="107"/>
      <c r="H65" s="107"/>
      <c r="I65" s="107"/>
      <c r="J65" s="107"/>
      <c r="K65" s="107"/>
      <c r="L65" s="107"/>
      <c r="M65" s="107"/>
      <c r="N65" s="107"/>
      <c r="O65" s="107"/>
      <c r="P65" s="107"/>
      <c r="Q65" s="107"/>
      <c r="R65" s="107"/>
      <c r="S65" s="107"/>
      <c r="T65" s="107"/>
      <c r="U65" s="107"/>
      <c r="V65" s="107"/>
      <c r="W65" s="107"/>
      <c r="X65" s="130"/>
      <c r="Z65" s="106" t="s">
        <v>112</v>
      </c>
      <c r="AA65" s="107"/>
      <c r="AB65" s="107"/>
      <c r="AC65" s="107"/>
      <c r="AD65" s="107"/>
      <c r="AE65" s="108"/>
      <c r="AF65" s="108"/>
      <c r="AG65" s="108"/>
      <c r="AH65" s="108"/>
      <c r="AI65" s="108"/>
      <c r="AJ65" s="108"/>
      <c r="AK65" s="108"/>
      <c r="AL65" s="108"/>
      <c r="AM65" s="108"/>
      <c r="AN65" s="108"/>
      <c r="AO65" s="108"/>
      <c r="AP65" s="108"/>
      <c r="AQ65" s="108"/>
      <c r="AR65" s="108"/>
      <c r="AS65" s="108"/>
      <c r="AT65" s="108"/>
      <c r="AU65" s="108"/>
      <c r="AV65" s="109"/>
    </row>
    <row r="66" spans="1:48">
      <c r="B66" s="110" t="s">
        <v>65</v>
      </c>
      <c r="C66" s="65"/>
      <c r="D66" s="65"/>
      <c r="E66" s="65"/>
      <c r="F66" s="65"/>
      <c r="G66" s="65"/>
      <c r="H66" s="65"/>
      <c r="I66" s="65"/>
      <c r="J66" s="65"/>
      <c r="K66" s="65"/>
      <c r="L66" s="65"/>
      <c r="M66" s="65"/>
      <c r="N66" s="65"/>
      <c r="O66" s="65"/>
      <c r="P66" s="65"/>
      <c r="Q66" s="65"/>
      <c r="R66" s="65"/>
      <c r="S66" s="65"/>
      <c r="T66" s="65"/>
      <c r="U66" s="65"/>
      <c r="V66" s="65"/>
      <c r="W66" s="65"/>
      <c r="X66" s="131"/>
      <c r="Z66" s="110" t="s">
        <v>65</v>
      </c>
      <c r="AA66" s="65"/>
      <c r="AB66" s="65"/>
      <c r="AC66" s="65"/>
      <c r="AD66" s="65"/>
      <c r="AE66" s="103"/>
      <c r="AF66" s="103"/>
      <c r="AG66" s="103"/>
      <c r="AH66" s="103"/>
      <c r="AI66" s="103"/>
      <c r="AJ66" s="103"/>
      <c r="AK66" s="103"/>
      <c r="AL66" s="103"/>
      <c r="AM66" s="103"/>
      <c r="AN66" s="103"/>
      <c r="AO66" s="103"/>
      <c r="AP66" s="103"/>
      <c r="AQ66" s="103"/>
      <c r="AR66" s="103"/>
      <c r="AS66" s="103"/>
      <c r="AT66" s="103"/>
      <c r="AU66" s="103"/>
      <c r="AV66" s="111"/>
    </row>
    <row r="67" spans="1:48">
      <c r="B67" s="112"/>
      <c r="C67" s="113" t="s">
        <v>113</v>
      </c>
      <c r="D67" s="67"/>
      <c r="E67" s="114"/>
      <c r="F67" s="114"/>
      <c r="G67" s="114"/>
      <c r="H67" s="113" t="s">
        <v>114</v>
      </c>
      <c r="I67" s="68"/>
      <c r="J67" s="114" t="s">
        <v>116</v>
      </c>
      <c r="K67" s="114"/>
      <c r="L67" s="114"/>
      <c r="M67" s="113" t="s">
        <v>115</v>
      </c>
      <c r="N67" s="68"/>
      <c r="O67" s="114"/>
      <c r="P67" s="114"/>
      <c r="Q67" s="114"/>
      <c r="R67" s="114"/>
      <c r="S67" s="114"/>
      <c r="T67" s="114"/>
      <c r="U67" s="114"/>
      <c r="V67" s="114"/>
      <c r="W67" s="114"/>
      <c r="X67" s="132"/>
      <c r="Z67" s="112"/>
      <c r="AA67" s="113" t="s">
        <v>113</v>
      </c>
      <c r="AB67" s="67"/>
      <c r="AC67" s="114"/>
      <c r="AD67" s="114"/>
      <c r="AE67" s="115"/>
      <c r="AF67" s="116" t="s">
        <v>114</v>
      </c>
      <c r="AG67" s="104"/>
      <c r="AH67" s="115" t="s">
        <v>116</v>
      </c>
      <c r="AI67" s="115"/>
      <c r="AJ67" s="115"/>
      <c r="AK67" s="116" t="s">
        <v>115</v>
      </c>
      <c r="AL67" s="104"/>
      <c r="AM67" s="115"/>
      <c r="AN67" s="115"/>
      <c r="AO67" s="115"/>
      <c r="AP67" s="115"/>
      <c r="AQ67" s="115"/>
      <c r="AR67" s="115"/>
      <c r="AS67" s="115"/>
      <c r="AT67" s="115"/>
      <c r="AU67" s="115"/>
      <c r="AV67" s="117"/>
    </row>
    <row r="68" spans="1:48">
      <c r="B68" s="110" t="s">
        <v>58</v>
      </c>
      <c r="C68" s="65"/>
      <c r="D68" s="65"/>
      <c r="E68" s="65"/>
      <c r="F68" s="65"/>
      <c r="G68" s="65"/>
      <c r="H68" s="65"/>
      <c r="I68" s="65"/>
      <c r="J68" s="65"/>
      <c r="K68" s="65"/>
      <c r="L68" s="65"/>
      <c r="M68" s="65"/>
      <c r="N68" s="65"/>
      <c r="O68" s="65"/>
      <c r="P68" s="65"/>
      <c r="Q68" s="65"/>
      <c r="R68" s="65"/>
      <c r="S68" s="65"/>
      <c r="T68" s="65"/>
      <c r="U68" s="65"/>
      <c r="V68" s="65"/>
      <c r="W68" s="65"/>
      <c r="X68" s="131"/>
      <c r="Z68" s="110" t="s">
        <v>58</v>
      </c>
      <c r="AA68" s="65"/>
      <c r="AB68" s="65"/>
      <c r="AC68" s="65"/>
      <c r="AD68" s="65"/>
      <c r="AE68" s="103"/>
      <c r="AF68" s="103"/>
      <c r="AG68" s="103"/>
      <c r="AH68" s="103"/>
      <c r="AI68" s="103"/>
      <c r="AJ68" s="103"/>
      <c r="AK68" s="103"/>
      <c r="AL68" s="103"/>
      <c r="AM68" s="103"/>
      <c r="AN68" s="103"/>
      <c r="AO68" s="103"/>
      <c r="AP68" s="103"/>
      <c r="AQ68" s="103"/>
      <c r="AR68" s="103"/>
      <c r="AS68" s="103"/>
      <c r="AT68" s="103"/>
      <c r="AU68" s="103"/>
      <c r="AV68" s="111"/>
    </row>
    <row r="69" spans="1:48">
      <c r="B69" s="118"/>
      <c r="C69" s="119"/>
      <c r="D69" s="119"/>
      <c r="E69" s="119"/>
      <c r="F69" s="119"/>
      <c r="G69" s="145" t="s">
        <v>118</v>
      </c>
      <c r="H69" s="145"/>
      <c r="I69" s="145" t="s">
        <v>119</v>
      </c>
      <c r="J69" s="145"/>
      <c r="K69" s="145" t="s">
        <v>120</v>
      </c>
      <c r="L69" s="145"/>
      <c r="M69" s="145" t="s">
        <v>121</v>
      </c>
      <c r="N69" s="145"/>
      <c r="O69" s="145" t="s">
        <v>122</v>
      </c>
      <c r="P69" s="145"/>
      <c r="Q69" s="145" t="s">
        <v>123</v>
      </c>
      <c r="R69" s="145"/>
      <c r="S69" s="145" t="s">
        <v>124</v>
      </c>
      <c r="T69" s="145"/>
      <c r="U69" s="145" t="s">
        <v>125</v>
      </c>
      <c r="V69" s="145"/>
      <c r="W69" s="145" t="s">
        <v>128</v>
      </c>
      <c r="X69" s="146"/>
      <c r="Z69" s="118"/>
      <c r="AA69" s="119"/>
      <c r="AB69" s="119"/>
      <c r="AC69" s="119"/>
      <c r="AD69" s="119"/>
      <c r="AE69" s="143" t="s">
        <v>118</v>
      </c>
      <c r="AF69" s="143"/>
      <c r="AG69" s="143" t="s">
        <v>119</v>
      </c>
      <c r="AH69" s="143"/>
      <c r="AI69" s="143" t="s">
        <v>120</v>
      </c>
      <c r="AJ69" s="143"/>
      <c r="AK69" s="143" t="s">
        <v>121</v>
      </c>
      <c r="AL69" s="143"/>
      <c r="AM69" s="143" t="s">
        <v>122</v>
      </c>
      <c r="AN69" s="143"/>
      <c r="AO69" s="143" t="s">
        <v>123</v>
      </c>
      <c r="AP69" s="143"/>
      <c r="AQ69" s="143" t="s">
        <v>124</v>
      </c>
      <c r="AR69" s="143"/>
      <c r="AS69" s="143" t="s">
        <v>125</v>
      </c>
      <c r="AT69" s="143"/>
      <c r="AU69" s="143" t="s">
        <v>128</v>
      </c>
      <c r="AV69" s="144"/>
    </row>
    <row r="70" spans="1:48">
      <c r="B70" s="118"/>
      <c r="C70" s="119"/>
      <c r="D70" s="119"/>
      <c r="E70" s="119"/>
      <c r="F70" s="119"/>
      <c r="G70" s="143">
        <f>SUM(H72:H78)</f>
        <v>0.34375</v>
      </c>
      <c r="H70" s="143"/>
      <c r="I70" s="143">
        <f>SUM(J72:J78)</f>
        <v>0.125</v>
      </c>
      <c r="J70" s="143"/>
      <c r="K70" s="143">
        <f>SUM(L72:L78)</f>
        <v>3.125E-2</v>
      </c>
      <c r="L70" s="143"/>
      <c r="M70" s="143">
        <f>SUM(N72:N78)</f>
        <v>0</v>
      </c>
      <c r="N70" s="143"/>
      <c r="O70" s="143">
        <f>SUM(P72:P78)</f>
        <v>0.28125</v>
      </c>
      <c r="P70" s="143"/>
      <c r="Q70" s="143">
        <f>SUM(R72:R78)</f>
        <v>6.25E-2</v>
      </c>
      <c r="R70" s="143"/>
      <c r="S70" s="143">
        <f>SUM(T72:T78)</f>
        <v>6.25E-2</v>
      </c>
      <c r="T70" s="143"/>
      <c r="U70" s="143">
        <f>SUM(V72:V78)</f>
        <v>3.125E-2</v>
      </c>
      <c r="V70" s="143"/>
      <c r="W70" s="143">
        <f>SUM(X72:X78)</f>
        <v>6.25E-2</v>
      </c>
      <c r="X70" s="144"/>
      <c r="Z70" s="118"/>
      <c r="AA70" s="119"/>
      <c r="AB70" s="119"/>
      <c r="AC70" s="119"/>
      <c r="AD70" s="119"/>
      <c r="AE70" s="143">
        <f>SUM(AE72:AF78)</f>
        <v>0.34375000000000006</v>
      </c>
      <c r="AF70" s="143"/>
      <c r="AG70" s="143">
        <f t="shared" ref="AG70" si="39">SUM(AG72:AH78)</f>
        <v>0.125</v>
      </c>
      <c r="AH70" s="143"/>
      <c r="AI70" s="143">
        <f t="shared" ref="AI70" si="40">SUM(AI72:AJ78)</f>
        <v>3.125E-2</v>
      </c>
      <c r="AJ70" s="143"/>
      <c r="AK70" s="143">
        <f t="shared" ref="AK70" si="41">SUM(AK72:AL78)</f>
        <v>0</v>
      </c>
      <c r="AL70" s="143"/>
      <c r="AM70" s="143">
        <f t="shared" ref="AM70" si="42">SUM(AM72:AN78)</f>
        <v>0.28125</v>
      </c>
      <c r="AN70" s="143"/>
      <c r="AO70" s="143">
        <f t="shared" ref="AO70" si="43">SUM(AO72:AP78)</f>
        <v>6.25E-2</v>
      </c>
      <c r="AP70" s="143"/>
      <c r="AQ70" s="143">
        <f t="shared" ref="AQ70" si="44">SUM(AQ72:AR78)</f>
        <v>6.25E-2</v>
      </c>
      <c r="AR70" s="143"/>
      <c r="AS70" s="143">
        <f t="shared" ref="AS70" si="45">SUM(AS72:AT78)</f>
        <v>3.125E-2</v>
      </c>
      <c r="AT70" s="143"/>
      <c r="AU70" s="143">
        <f t="shared" ref="AU70" si="46">SUM(AU72:AV78)</f>
        <v>6.25E-2</v>
      </c>
      <c r="AV70" s="143"/>
    </row>
    <row r="71" spans="1:48">
      <c r="A71" t="s">
        <v>139</v>
      </c>
      <c r="B71" s="118"/>
      <c r="C71" s="119"/>
      <c r="D71" s="119"/>
      <c r="E71" s="119"/>
      <c r="F71" s="119"/>
      <c r="G71" s="96" t="s">
        <v>142</v>
      </c>
      <c r="H71" s="96" t="s">
        <v>143</v>
      </c>
      <c r="I71" s="96" t="s">
        <v>142</v>
      </c>
      <c r="J71" s="96" t="s">
        <v>143</v>
      </c>
      <c r="K71" s="96" t="s">
        <v>142</v>
      </c>
      <c r="L71" s="96" t="s">
        <v>143</v>
      </c>
      <c r="M71" s="96" t="s">
        <v>142</v>
      </c>
      <c r="N71" s="96" t="s">
        <v>143</v>
      </c>
      <c r="O71" s="96" t="s">
        <v>142</v>
      </c>
      <c r="P71" s="96" t="s">
        <v>143</v>
      </c>
      <c r="Q71" s="96" t="s">
        <v>142</v>
      </c>
      <c r="R71" s="96" t="s">
        <v>143</v>
      </c>
      <c r="S71" s="96" t="s">
        <v>142</v>
      </c>
      <c r="T71" s="96" t="s">
        <v>143</v>
      </c>
      <c r="U71" s="96" t="s">
        <v>142</v>
      </c>
      <c r="V71" s="96" t="s">
        <v>143</v>
      </c>
      <c r="W71" s="96" t="s">
        <v>142</v>
      </c>
      <c r="X71" s="133" t="s">
        <v>143</v>
      </c>
      <c r="Z71" s="118"/>
      <c r="AA71" s="119"/>
      <c r="AB71" s="119"/>
      <c r="AC71" s="119"/>
      <c r="AD71" s="119"/>
      <c r="AE71" s="97" t="s">
        <v>126</v>
      </c>
      <c r="AF71" s="97" t="s">
        <v>127</v>
      </c>
      <c r="AG71" s="97" t="s">
        <v>126</v>
      </c>
      <c r="AH71" s="97" t="s">
        <v>127</v>
      </c>
      <c r="AI71" s="97" t="s">
        <v>126</v>
      </c>
      <c r="AJ71" s="97" t="s">
        <v>127</v>
      </c>
      <c r="AK71" s="97" t="s">
        <v>126</v>
      </c>
      <c r="AL71" s="97" t="s">
        <v>127</v>
      </c>
      <c r="AM71" s="97" t="s">
        <v>126</v>
      </c>
      <c r="AN71" s="97" t="s">
        <v>127</v>
      </c>
      <c r="AO71" s="97" t="s">
        <v>126</v>
      </c>
      <c r="AP71" s="97" t="s">
        <v>127</v>
      </c>
      <c r="AQ71" s="97" t="s">
        <v>126</v>
      </c>
      <c r="AR71" s="97" t="s">
        <v>127</v>
      </c>
      <c r="AS71" s="97" t="s">
        <v>126</v>
      </c>
      <c r="AT71" s="97" t="s">
        <v>127</v>
      </c>
      <c r="AU71" s="97" t="s">
        <v>126</v>
      </c>
      <c r="AV71" s="120" t="s">
        <v>127</v>
      </c>
    </row>
    <row r="72" spans="1:48">
      <c r="A72" s="125">
        <v>2</v>
      </c>
      <c r="B72" s="80" t="s">
        <v>135</v>
      </c>
      <c r="C72" s="81"/>
      <c r="D72" s="81"/>
      <c r="E72" s="82"/>
      <c r="F72" s="79">
        <f>(A72/SUM(A72,A73,A76))*$G$4</f>
        <v>0.25</v>
      </c>
      <c r="G72" s="60"/>
      <c r="H72" s="84" t="str">
        <f>IF(G72,(G72/SUM($G72,$I72,$K72,$M72,$O72,$Q72,$S72,$U72,$W72)*$F72),"")</f>
        <v/>
      </c>
      <c r="I72" s="60"/>
      <c r="J72" s="84" t="str">
        <f t="shared" ref="J72:J78" si="47">IF(I72,(I72/SUM($G72,$I72,$K72,$M72,$O72,$Q72,$S72,$U72,$W72)*$F72),"")</f>
        <v/>
      </c>
      <c r="K72" s="60"/>
      <c r="L72" s="84" t="str">
        <f t="shared" ref="L72:L78" si="48">IF(K72,(K72/SUM($G72,$I72,$K72,$M72,$O72,$Q72,$S72,$U72,$W72)*$F72),"")</f>
        <v/>
      </c>
      <c r="M72" s="60"/>
      <c r="N72" s="84" t="str">
        <f t="shared" ref="N72:N78" si="49">IF(M72,(M72/SUM($G72,$I72,$K72,$M72,$O72,$Q72,$S72,$U72,$W72)*$F72),"")</f>
        <v/>
      </c>
      <c r="O72" s="60">
        <v>2</v>
      </c>
      <c r="P72" s="84">
        <f t="shared" ref="P72:P78" si="50">IF(O72,(O72/SUM($G72,$I72,$K72,$M72,$O72,$Q72,$S72,$U72,$W72)*$F72),"")</f>
        <v>0.25</v>
      </c>
      <c r="Q72" s="60"/>
      <c r="R72" s="84" t="str">
        <f t="shared" ref="R72:R78" si="51">IF(Q72,(Q72/SUM($G72,$I72,$K72,$M72,$O72,$Q72,$S72,$U72,$W72)*$F72),"")</f>
        <v/>
      </c>
      <c r="S72" s="60"/>
      <c r="T72" s="84" t="str">
        <f t="shared" ref="T72:T78" si="52">IF(S72,(S72/SUM($G72,$I72,$K72,$M72,$O72,$Q72,$S72,$U72,$W72)*$F72),"")</f>
        <v/>
      </c>
      <c r="U72" s="60"/>
      <c r="V72" s="84" t="str">
        <f t="shared" ref="V72:V78" si="53">IF(U72,(U72/SUM($G72,$I72,$K72,$M72,$O72,$Q72,$S72,$U72,$W72)*$F72),"")</f>
        <v/>
      </c>
      <c r="W72" s="60"/>
      <c r="X72" s="84" t="str">
        <f t="shared" ref="X72:X78" si="54">IF(W72,(W72/SUM($G72,$I72,$K72,$M72,$O72,$Q72,$S72,$U72,$W72)*$F72),"")</f>
        <v/>
      </c>
      <c r="Z72" s="80" t="s">
        <v>135</v>
      </c>
      <c r="AA72" s="81"/>
      <c r="AB72" s="81"/>
      <c r="AC72" s="82"/>
      <c r="AD72" s="79">
        <f>F72</f>
        <v>0.25</v>
      </c>
      <c r="AE72" s="100"/>
      <c r="AF72" s="100"/>
      <c r="AG72" s="100"/>
      <c r="AH72" s="100"/>
      <c r="AI72" s="100"/>
      <c r="AJ72" s="100"/>
      <c r="AK72" s="100"/>
      <c r="AL72" s="100"/>
      <c r="AM72" s="84">
        <f>P72*$N$4</f>
        <v>0.1125</v>
      </c>
      <c r="AN72" s="84">
        <f>P72*$N$5</f>
        <v>0.13750000000000001</v>
      </c>
      <c r="AO72" s="100"/>
      <c r="AP72" s="100"/>
      <c r="AQ72" s="100"/>
      <c r="AR72" s="100"/>
      <c r="AS72" s="100"/>
      <c r="AT72" s="100"/>
      <c r="AU72" s="100"/>
      <c r="AV72" s="121"/>
    </row>
    <row r="73" spans="1:48">
      <c r="A73" s="126">
        <v>2</v>
      </c>
      <c r="B73" s="80" t="s">
        <v>136</v>
      </c>
      <c r="C73" s="81"/>
      <c r="D73" s="81"/>
      <c r="E73" s="82"/>
      <c r="F73" s="79">
        <f>(A73/SUM(A72,A73,A76))*$G$4</f>
        <v>0.25</v>
      </c>
      <c r="G73" s="60"/>
      <c r="H73" s="84" t="str">
        <f t="shared" ref="H73:H78" si="55">IF(G73,(G73/SUM($G73,$I73,$K73,$M73,$O73,$Q73,$S73,$U73,$W73)*$F73),"")</f>
        <v/>
      </c>
      <c r="I73" s="60"/>
      <c r="J73" s="84" t="str">
        <f t="shared" si="47"/>
        <v/>
      </c>
      <c r="K73" s="60"/>
      <c r="L73" s="84" t="str">
        <f t="shared" si="48"/>
        <v/>
      </c>
      <c r="M73" s="60"/>
      <c r="N73" s="84" t="str">
        <f t="shared" si="49"/>
        <v/>
      </c>
      <c r="O73" s="60"/>
      <c r="P73" s="84" t="str">
        <f t="shared" si="50"/>
        <v/>
      </c>
      <c r="Q73" s="60"/>
      <c r="R73" s="84" t="str">
        <f t="shared" si="51"/>
        <v/>
      </c>
      <c r="S73" s="60"/>
      <c r="T73" s="84" t="str">
        <f t="shared" si="52"/>
        <v/>
      </c>
      <c r="U73" s="60"/>
      <c r="V73" s="84" t="str">
        <f t="shared" si="53"/>
        <v/>
      </c>
      <c r="W73" s="60"/>
      <c r="X73" s="84" t="str">
        <f t="shared" si="54"/>
        <v/>
      </c>
      <c r="Z73" s="80" t="s">
        <v>136</v>
      </c>
      <c r="AA73" s="81"/>
      <c r="AB73" s="81"/>
      <c r="AC73" s="82"/>
      <c r="AD73" s="79">
        <f t="shared" ref="AD73:AD78" si="56">F73</f>
        <v>0.25</v>
      </c>
      <c r="AE73" s="100"/>
      <c r="AF73" s="100"/>
      <c r="AG73" s="100"/>
      <c r="AH73" s="100"/>
      <c r="AI73" s="100"/>
      <c r="AJ73" s="100"/>
      <c r="AK73" s="100"/>
      <c r="AL73" s="100"/>
      <c r="AM73" s="100"/>
      <c r="AN73" s="100"/>
      <c r="AO73" s="100"/>
      <c r="AP73" s="100"/>
      <c r="AQ73" s="100"/>
      <c r="AR73" s="100"/>
      <c r="AS73" s="100"/>
      <c r="AT73" s="100"/>
      <c r="AU73" s="100"/>
      <c r="AV73" s="121"/>
    </row>
    <row r="74" spans="1:48">
      <c r="A74" s="126">
        <v>3</v>
      </c>
      <c r="B74" s="83" t="s">
        <v>129</v>
      </c>
      <c r="C74" s="81"/>
      <c r="D74" s="81"/>
      <c r="E74" s="82"/>
      <c r="F74" s="78">
        <f>(A74/SUM(A74:A75))*$F$38</f>
        <v>0.15</v>
      </c>
      <c r="G74" s="60">
        <v>4</v>
      </c>
      <c r="H74" s="84">
        <f t="shared" si="55"/>
        <v>0.15</v>
      </c>
      <c r="I74" s="60"/>
      <c r="J74" s="84" t="str">
        <f t="shared" si="47"/>
        <v/>
      </c>
      <c r="K74" s="60"/>
      <c r="L74" s="84" t="str">
        <f t="shared" si="48"/>
        <v/>
      </c>
      <c r="M74" s="60"/>
      <c r="N74" s="84" t="str">
        <f t="shared" si="49"/>
        <v/>
      </c>
      <c r="O74" s="60"/>
      <c r="P74" s="84" t="str">
        <f t="shared" si="50"/>
        <v/>
      </c>
      <c r="Q74" s="60"/>
      <c r="R74" s="84" t="str">
        <f t="shared" si="51"/>
        <v/>
      </c>
      <c r="S74" s="60"/>
      <c r="T74" s="84" t="str">
        <f t="shared" si="52"/>
        <v/>
      </c>
      <c r="U74" s="60"/>
      <c r="V74" s="84" t="str">
        <f t="shared" si="53"/>
        <v/>
      </c>
      <c r="W74" s="60"/>
      <c r="X74" s="84" t="str">
        <f t="shared" si="54"/>
        <v/>
      </c>
      <c r="Z74" s="83" t="s">
        <v>129</v>
      </c>
      <c r="AA74" s="81"/>
      <c r="AB74" s="81"/>
      <c r="AC74" s="82"/>
      <c r="AD74" s="105">
        <f t="shared" si="56"/>
        <v>0.15</v>
      </c>
      <c r="AE74" s="84">
        <f>H74*$N$4</f>
        <v>6.7500000000000004E-2</v>
      </c>
      <c r="AF74" s="84">
        <f>H74*$N$5</f>
        <v>8.2500000000000004E-2</v>
      </c>
      <c r="AG74" s="84"/>
      <c r="AH74" s="84"/>
      <c r="AI74" s="84"/>
      <c r="AJ74" s="84"/>
      <c r="AK74" s="100"/>
      <c r="AL74" s="100"/>
      <c r="AM74" s="100"/>
      <c r="AN74" s="100"/>
      <c r="AO74" s="100"/>
      <c r="AP74" s="100"/>
      <c r="AQ74" s="100"/>
      <c r="AR74" s="100"/>
      <c r="AS74" s="100"/>
      <c r="AT74" s="100"/>
      <c r="AU74" s="100"/>
      <c r="AV74" s="121"/>
    </row>
    <row r="75" spans="1:48">
      <c r="A75" s="126">
        <v>2</v>
      </c>
      <c r="B75" s="83" t="s">
        <v>130</v>
      </c>
      <c r="C75" s="81"/>
      <c r="D75" s="81"/>
      <c r="E75" s="82"/>
      <c r="F75" s="78">
        <f>(A75/SUM(A74:A75))*$F$21</f>
        <v>0.1</v>
      </c>
      <c r="G75" s="60">
        <v>4</v>
      </c>
      <c r="H75" s="84">
        <f t="shared" si="55"/>
        <v>0.1</v>
      </c>
      <c r="I75" s="60"/>
      <c r="J75" s="84" t="str">
        <f t="shared" si="47"/>
        <v/>
      </c>
      <c r="K75" s="60"/>
      <c r="L75" s="84" t="str">
        <f t="shared" si="48"/>
        <v/>
      </c>
      <c r="M75" s="60"/>
      <c r="N75" s="84" t="str">
        <f t="shared" si="49"/>
        <v/>
      </c>
      <c r="O75" s="60"/>
      <c r="P75" s="84" t="str">
        <f t="shared" si="50"/>
        <v/>
      </c>
      <c r="Q75" s="60"/>
      <c r="R75" s="84" t="str">
        <f t="shared" si="51"/>
        <v/>
      </c>
      <c r="S75" s="60"/>
      <c r="T75" s="84" t="str">
        <f t="shared" si="52"/>
        <v/>
      </c>
      <c r="U75" s="60"/>
      <c r="V75" s="84" t="str">
        <f t="shared" si="53"/>
        <v/>
      </c>
      <c r="W75" s="60"/>
      <c r="X75" s="84" t="str">
        <f t="shared" si="54"/>
        <v/>
      </c>
      <c r="Z75" s="83" t="s">
        <v>130</v>
      </c>
      <c r="AA75" s="81"/>
      <c r="AB75" s="81"/>
      <c r="AC75" s="82"/>
      <c r="AD75" s="105">
        <f t="shared" si="56"/>
        <v>0.1</v>
      </c>
      <c r="AE75" s="84">
        <f>H75*$N$4</f>
        <v>4.5000000000000005E-2</v>
      </c>
      <c r="AF75" s="84">
        <f>H75*$N$5</f>
        <v>5.5000000000000007E-2</v>
      </c>
      <c r="AG75" s="84"/>
      <c r="AH75" s="84"/>
      <c r="AI75" s="84"/>
      <c r="AJ75" s="84"/>
      <c r="AK75" s="100"/>
      <c r="AL75" s="100"/>
      <c r="AM75" s="100"/>
      <c r="AN75" s="100"/>
      <c r="AO75" s="100"/>
      <c r="AP75" s="100"/>
      <c r="AQ75" s="100"/>
      <c r="AR75" s="100"/>
      <c r="AS75" s="100"/>
      <c r="AT75" s="100"/>
      <c r="AU75" s="100"/>
      <c r="AV75" s="121"/>
    </row>
    <row r="76" spans="1:48">
      <c r="A76" s="126">
        <v>2</v>
      </c>
      <c r="B76" s="80" t="s">
        <v>134</v>
      </c>
      <c r="C76" s="81"/>
      <c r="D76" s="81"/>
      <c r="E76" s="82"/>
      <c r="F76" s="79">
        <f>(A76/SUM(A72,A73,A76))*$G$4</f>
        <v>0.25</v>
      </c>
      <c r="G76" s="60">
        <v>3</v>
      </c>
      <c r="H76" s="84">
        <f t="shared" si="55"/>
        <v>9.375E-2</v>
      </c>
      <c r="I76" s="60">
        <v>4</v>
      </c>
      <c r="J76" s="84">
        <f t="shared" si="47"/>
        <v>0.125</v>
      </c>
      <c r="K76" s="60">
        <v>1</v>
      </c>
      <c r="L76" s="84">
        <f t="shared" si="48"/>
        <v>3.125E-2</v>
      </c>
      <c r="M76" s="60"/>
      <c r="N76" s="84" t="str">
        <f t="shared" si="49"/>
        <v/>
      </c>
      <c r="O76" s="60"/>
      <c r="P76" s="84" t="str">
        <f t="shared" si="50"/>
        <v/>
      </c>
      <c r="Q76" s="60"/>
      <c r="R76" s="84" t="str">
        <f t="shared" si="51"/>
        <v/>
      </c>
      <c r="S76" s="60"/>
      <c r="T76" s="84" t="str">
        <f t="shared" si="52"/>
        <v/>
      </c>
      <c r="U76" s="60"/>
      <c r="V76" s="84" t="str">
        <f t="shared" si="53"/>
        <v/>
      </c>
      <c r="W76" s="60"/>
      <c r="X76" s="84" t="str">
        <f t="shared" si="54"/>
        <v/>
      </c>
      <c r="Z76" s="80" t="s">
        <v>134</v>
      </c>
      <c r="AA76" s="81"/>
      <c r="AB76" s="81"/>
      <c r="AC76" s="82"/>
      <c r="AD76" s="79">
        <f t="shared" si="56"/>
        <v>0.25</v>
      </c>
      <c r="AE76" s="84">
        <f>H76*$N$4</f>
        <v>4.2187500000000003E-2</v>
      </c>
      <c r="AF76" s="84">
        <f>H76*$N$5</f>
        <v>5.1562500000000004E-2</v>
      </c>
      <c r="AG76" s="84">
        <f>0%</f>
        <v>0</v>
      </c>
      <c r="AH76" s="84">
        <f>J76</f>
        <v>0.125</v>
      </c>
      <c r="AI76" s="84">
        <f>L76*$N$4</f>
        <v>1.40625E-2</v>
      </c>
      <c r="AJ76" s="84">
        <f>L76*$N$5</f>
        <v>1.7187500000000001E-2</v>
      </c>
      <c r="AK76" s="100"/>
      <c r="AL76" s="100"/>
      <c r="AM76" s="100"/>
      <c r="AN76" s="100"/>
      <c r="AO76" s="100"/>
      <c r="AP76" s="100"/>
      <c r="AQ76" s="100"/>
      <c r="AR76" s="100"/>
      <c r="AS76" s="100"/>
      <c r="AT76" s="100"/>
      <c r="AU76" s="100"/>
      <c r="AV76" s="121"/>
    </row>
    <row r="77" spans="1:48">
      <c r="A77" s="127">
        <v>4</v>
      </c>
      <c r="B77" s="80" t="s">
        <v>133</v>
      </c>
      <c r="C77" s="81"/>
      <c r="D77" s="81"/>
      <c r="E77" s="82"/>
      <c r="F77" s="79">
        <f>(A77/SUM(A77))*$G$5</f>
        <v>0.25</v>
      </c>
      <c r="G77" s="60"/>
      <c r="H77" s="84" t="str">
        <f t="shared" si="55"/>
        <v/>
      </c>
      <c r="I77" s="60"/>
      <c r="J77" s="84" t="str">
        <f t="shared" si="47"/>
        <v/>
      </c>
      <c r="K77" s="60"/>
      <c r="L77" s="84" t="str">
        <f t="shared" si="48"/>
        <v/>
      </c>
      <c r="M77" s="60"/>
      <c r="N77" s="84" t="str">
        <f t="shared" si="49"/>
        <v/>
      </c>
      <c r="O77" s="60"/>
      <c r="P77" s="84" t="str">
        <f t="shared" si="50"/>
        <v/>
      </c>
      <c r="Q77" s="60"/>
      <c r="R77" s="84" t="str">
        <f t="shared" si="51"/>
        <v/>
      </c>
      <c r="S77" s="60"/>
      <c r="T77" s="84" t="str">
        <f t="shared" si="52"/>
        <v/>
      </c>
      <c r="U77" s="60"/>
      <c r="V77" s="84" t="str">
        <f t="shared" si="53"/>
        <v/>
      </c>
      <c r="W77" s="60"/>
      <c r="X77" s="84" t="str">
        <f t="shared" si="54"/>
        <v/>
      </c>
      <c r="Z77" s="80" t="s">
        <v>133</v>
      </c>
      <c r="AA77" s="81"/>
      <c r="AB77" s="81"/>
      <c r="AC77" s="82"/>
      <c r="AD77" s="79">
        <f t="shared" si="56"/>
        <v>0.25</v>
      </c>
      <c r="AE77" s="100"/>
      <c r="AF77" s="100"/>
      <c r="AG77" s="100"/>
      <c r="AH77" s="100"/>
      <c r="AI77" s="100"/>
      <c r="AJ77" s="100"/>
      <c r="AK77" s="100"/>
      <c r="AL77" s="100"/>
      <c r="AM77" s="100"/>
      <c r="AN77" s="84"/>
      <c r="AO77" s="100"/>
      <c r="AP77" s="84"/>
      <c r="AQ77" s="100"/>
      <c r="AR77" s="84"/>
      <c r="AS77" s="100"/>
      <c r="AT77" s="84"/>
      <c r="AU77" s="100"/>
      <c r="AV77" s="122"/>
    </row>
    <row r="78" spans="1:48">
      <c r="A78" s="128">
        <v>2</v>
      </c>
      <c r="B78" s="83" t="s">
        <v>144</v>
      </c>
      <c r="C78" s="81"/>
      <c r="D78" s="81"/>
      <c r="E78" s="82"/>
      <c r="F78" s="79">
        <f>(A78/SUM(A78))*$G$5</f>
        <v>0.25</v>
      </c>
      <c r="G78" s="60"/>
      <c r="H78" s="84" t="str">
        <f t="shared" si="55"/>
        <v/>
      </c>
      <c r="I78" s="60"/>
      <c r="J78" s="84" t="str">
        <f t="shared" si="47"/>
        <v/>
      </c>
      <c r="K78" s="60"/>
      <c r="L78" s="84" t="str">
        <f t="shared" si="48"/>
        <v/>
      </c>
      <c r="M78" s="60"/>
      <c r="N78" s="84" t="str">
        <f t="shared" si="49"/>
        <v/>
      </c>
      <c r="O78" s="60">
        <v>2</v>
      </c>
      <c r="P78" s="84">
        <f t="shared" si="50"/>
        <v>3.125E-2</v>
      </c>
      <c r="Q78" s="60">
        <v>4</v>
      </c>
      <c r="R78" s="84">
        <f t="shared" si="51"/>
        <v>6.25E-2</v>
      </c>
      <c r="S78" s="60">
        <v>4</v>
      </c>
      <c r="T78" s="84">
        <f t="shared" si="52"/>
        <v>6.25E-2</v>
      </c>
      <c r="U78" s="60">
        <v>2</v>
      </c>
      <c r="V78" s="84">
        <f t="shared" si="53"/>
        <v>3.125E-2</v>
      </c>
      <c r="W78" s="60">
        <v>4</v>
      </c>
      <c r="X78" s="84">
        <f t="shared" si="54"/>
        <v>6.25E-2</v>
      </c>
      <c r="Z78" s="83" t="s">
        <v>144</v>
      </c>
      <c r="AA78" s="81"/>
      <c r="AB78" s="81"/>
      <c r="AC78" s="82"/>
      <c r="AD78" s="105">
        <f t="shared" si="56"/>
        <v>0.25</v>
      </c>
      <c r="AE78" s="100"/>
      <c r="AF78" s="100"/>
      <c r="AG78" s="100"/>
      <c r="AH78" s="100"/>
      <c r="AI78" s="100"/>
      <c r="AJ78" s="100"/>
      <c r="AK78" s="100"/>
      <c r="AL78" s="100"/>
      <c r="AM78" s="84">
        <f>P78*$N$4</f>
        <v>1.40625E-2</v>
      </c>
      <c r="AN78" s="84">
        <f>P78*$N$5</f>
        <v>1.7187500000000001E-2</v>
      </c>
      <c r="AO78" s="84">
        <f>R78*$N$4</f>
        <v>2.8125000000000001E-2</v>
      </c>
      <c r="AP78" s="84">
        <f>R78*$N$5</f>
        <v>3.4375000000000003E-2</v>
      </c>
      <c r="AQ78" s="84">
        <f>T78*$N$4</f>
        <v>2.8125000000000001E-2</v>
      </c>
      <c r="AR78" s="84">
        <f>T78*$N$5</f>
        <v>3.4375000000000003E-2</v>
      </c>
      <c r="AS78" s="84">
        <f>V78*$N$4</f>
        <v>1.40625E-2</v>
      </c>
      <c r="AT78" s="84">
        <f>V78*$N$5</f>
        <v>1.7187500000000001E-2</v>
      </c>
      <c r="AU78" s="84">
        <f>X78*$N$4</f>
        <v>2.8125000000000001E-2</v>
      </c>
      <c r="AV78" s="122">
        <f>X78*$N$5</f>
        <v>3.4375000000000003E-2</v>
      </c>
    </row>
    <row r="79" spans="1:48">
      <c r="B79" s="140"/>
      <c r="C79" s="141"/>
      <c r="D79" s="141"/>
      <c r="E79" s="141"/>
      <c r="F79" s="142"/>
      <c r="G79" s="134"/>
      <c r="H79" s="134"/>
      <c r="I79" s="134"/>
      <c r="J79" s="134"/>
      <c r="K79" s="134"/>
      <c r="L79" s="134"/>
      <c r="M79" s="134"/>
      <c r="N79" s="134"/>
      <c r="O79" s="134"/>
      <c r="P79" s="134"/>
      <c r="Q79" s="134"/>
      <c r="R79" s="134"/>
      <c r="S79" s="134"/>
      <c r="T79" s="134"/>
      <c r="U79" s="134"/>
      <c r="V79" s="134"/>
      <c r="W79" s="134"/>
      <c r="X79" s="135"/>
      <c r="Z79" s="140"/>
      <c r="AA79" s="141"/>
      <c r="AB79" s="141"/>
      <c r="AC79" s="141"/>
      <c r="AD79" s="142"/>
      <c r="AE79" s="123"/>
      <c r="AF79" s="123"/>
      <c r="AG79" s="123"/>
      <c r="AH79" s="123"/>
      <c r="AI79" s="123"/>
      <c r="AJ79" s="123"/>
      <c r="AK79" s="123"/>
      <c r="AL79" s="123"/>
      <c r="AM79" s="123"/>
      <c r="AN79" s="123"/>
      <c r="AO79" s="123"/>
      <c r="AP79" s="123"/>
      <c r="AQ79" s="123"/>
      <c r="AR79" s="123"/>
      <c r="AS79" s="123"/>
      <c r="AT79" s="123"/>
      <c r="AU79" s="123"/>
      <c r="AV79" s="124"/>
    </row>
    <row r="81" spans="1:48" s="138" customFormat="1" ht="26.25">
      <c r="A81" s="137" t="s">
        <v>226</v>
      </c>
      <c r="AE81" s="139"/>
      <c r="AF81" s="139"/>
      <c r="AG81" s="139"/>
      <c r="AH81" s="139"/>
      <c r="AI81" s="139"/>
      <c r="AJ81" s="139"/>
      <c r="AK81" s="139"/>
      <c r="AL81" s="139"/>
      <c r="AM81" s="139"/>
      <c r="AN81" s="139"/>
      <c r="AO81" s="139"/>
      <c r="AP81" s="139"/>
      <c r="AQ81" s="139"/>
      <c r="AR81" s="139"/>
      <c r="AS81" s="139"/>
      <c r="AT81" s="139"/>
      <c r="AU81" s="139"/>
      <c r="AV81" s="139"/>
    </row>
    <row r="82" spans="1:48">
      <c r="B82" s="61" t="s">
        <v>112</v>
      </c>
      <c r="C82" s="62"/>
      <c r="D82" s="62"/>
      <c r="E82" s="62"/>
      <c r="F82" s="62"/>
      <c r="G82" s="62"/>
      <c r="H82" s="62"/>
      <c r="I82" s="62"/>
      <c r="J82" s="62"/>
      <c r="K82" s="62"/>
      <c r="L82" s="62"/>
      <c r="M82" s="62"/>
      <c r="N82" s="62"/>
      <c r="O82" s="62"/>
      <c r="P82" s="62"/>
      <c r="Q82" s="62"/>
      <c r="R82" s="62"/>
      <c r="S82" s="62"/>
      <c r="T82" s="62"/>
      <c r="U82" s="62"/>
      <c r="V82" s="62"/>
      <c r="W82" s="62"/>
      <c r="X82" s="63"/>
      <c r="AE82"/>
      <c r="AF82"/>
      <c r="AG82"/>
      <c r="AH82"/>
      <c r="AI82"/>
      <c r="AJ82"/>
      <c r="AK82"/>
      <c r="AL82"/>
      <c r="AM82"/>
      <c r="AN82"/>
      <c r="AO82"/>
      <c r="AP82"/>
      <c r="AQ82"/>
      <c r="AR82"/>
      <c r="AS82"/>
      <c r="AT82"/>
      <c r="AU82"/>
      <c r="AV82"/>
    </row>
    <row r="83" spans="1:48">
      <c r="B83" s="64" t="s">
        <v>65</v>
      </c>
      <c r="C83" s="65"/>
      <c r="D83" s="65"/>
      <c r="E83" s="65"/>
      <c r="F83" s="65"/>
      <c r="G83" s="65"/>
      <c r="H83" s="65"/>
      <c r="I83" s="65"/>
      <c r="J83" s="65"/>
      <c r="K83" s="65"/>
      <c r="L83" s="65"/>
      <c r="M83" s="65"/>
      <c r="N83" s="65"/>
      <c r="O83" s="65"/>
      <c r="P83" s="65"/>
      <c r="Q83" s="65"/>
      <c r="R83" s="65"/>
      <c r="S83" s="65"/>
      <c r="T83" s="65"/>
      <c r="U83" s="65"/>
      <c r="V83" s="65"/>
      <c r="W83" s="65"/>
      <c r="X83" s="66"/>
      <c r="AE83"/>
      <c r="AF83"/>
      <c r="AG83"/>
      <c r="AH83"/>
      <c r="AI83"/>
      <c r="AJ83"/>
      <c r="AK83"/>
      <c r="AL83"/>
      <c r="AM83"/>
      <c r="AN83"/>
      <c r="AO83"/>
      <c r="AP83"/>
      <c r="AQ83"/>
      <c r="AR83"/>
      <c r="AS83"/>
      <c r="AT83"/>
      <c r="AU83"/>
      <c r="AV83"/>
    </row>
    <row r="84" spans="1:48">
      <c r="B84" s="57"/>
      <c r="C84" s="58" t="s">
        <v>113</v>
      </c>
      <c r="D84" s="136">
        <f>SUMPRODUCT(G89:X95,AE122:AV128)</f>
        <v>1.9487499999999995</v>
      </c>
      <c r="E84" s="93"/>
      <c r="F84" s="57"/>
      <c r="G84" s="57"/>
      <c r="H84" s="58" t="s">
        <v>114</v>
      </c>
      <c r="I84" s="94">
        <v>2</v>
      </c>
      <c r="J84" s="57" t="s">
        <v>116</v>
      </c>
      <c r="K84" s="57"/>
      <c r="L84" s="57"/>
      <c r="M84" s="58" t="s">
        <v>115</v>
      </c>
      <c r="N84" s="68"/>
      <c r="O84" s="57"/>
      <c r="P84" s="57"/>
      <c r="Q84" s="57"/>
      <c r="R84" s="57"/>
      <c r="S84" s="57"/>
      <c r="T84" s="57"/>
      <c r="U84" s="57"/>
      <c r="V84" s="57"/>
      <c r="W84" s="57"/>
      <c r="X84" s="57"/>
      <c r="AE84"/>
      <c r="AF84"/>
      <c r="AG84"/>
      <c r="AH84"/>
      <c r="AI84"/>
      <c r="AJ84"/>
      <c r="AK84"/>
      <c r="AL84"/>
      <c r="AM84"/>
      <c r="AN84"/>
      <c r="AO84"/>
      <c r="AP84"/>
      <c r="AQ84"/>
      <c r="AR84"/>
      <c r="AS84"/>
      <c r="AT84"/>
      <c r="AU84"/>
      <c r="AV84"/>
    </row>
    <row r="85" spans="1:48">
      <c r="B85" s="64" t="s">
        <v>58</v>
      </c>
      <c r="C85" s="65"/>
      <c r="D85" s="65"/>
      <c r="E85" s="65"/>
      <c r="F85" s="65"/>
      <c r="G85" s="65"/>
      <c r="H85" s="65"/>
      <c r="I85" s="65"/>
      <c r="J85" s="65"/>
      <c r="K85" s="65"/>
      <c r="L85" s="65"/>
      <c r="M85" s="65"/>
      <c r="N85" s="65"/>
      <c r="O85" s="65"/>
      <c r="P85" s="65"/>
      <c r="Q85" s="65"/>
      <c r="R85" s="65"/>
      <c r="S85" s="65"/>
      <c r="T85" s="65"/>
      <c r="U85" s="65"/>
      <c r="V85" s="65"/>
      <c r="W85" s="65"/>
      <c r="X85" s="66"/>
      <c r="AE85"/>
      <c r="AF85"/>
      <c r="AG85"/>
      <c r="AH85"/>
      <c r="AI85"/>
      <c r="AJ85"/>
      <c r="AK85"/>
      <c r="AL85"/>
      <c r="AM85"/>
      <c r="AN85"/>
      <c r="AO85"/>
      <c r="AP85"/>
      <c r="AQ85"/>
      <c r="AR85"/>
      <c r="AS85"/>
      <c r="AT85"/>
      <c r="AU85"/>
      <c r="AV85"/>
    </row>
    <row r="86" spans="1:48">
      <c r="B86" s="59"/>
      <c r="C86" s="59"/>
      <c r="D86" s="59"/>
      <c r="E86" s="59"/>
      <c r="F86" s="59"/>
      <c r="G86" s="145" t="s">
        <v>118</v>
      </c>
      <c r="H86" s="145"/>
      <c r="I86" s="145" t="s">
        <v>119</v>
      </c>
      <c r="J86" s="145"/>
      <c r="K86" s="145" t="s">
        <v>120</v>
      </c>
      <c r="L86" s="145"/>
      <c r="M86" s="145" t="s">
        <v>121</v>
      </c>
      <c r="N86" s="145"/>
      <c r="O86" s="145" t="s">
        <v>122</v>
      </c>
      <c r="P86" s="145"/>
      <c r="Q86" s="145" t="s">
        <v>123</v>
      </c>
      <c r="R86" s="145"/>
      <c r="S86" s="145" t="s">
        <v>124</v>
      </c>
      <c r="T86" s="145"/>
      <c r="U86" s="145" t="s">
        <v>125</v>
      </c>
      <c r="V86" s="145"/>
      <c r="W86" s="145" t="s">
        <v>128</v>
      </c>
      <c r="X86" s="145"/>
      <c r="AE86"/>
      <c r="AF86"/>
      <c r="AG86"/>
      <c r="AH86"/>
      <c r="AI86"/>
      <c r="AJ86"/>
      <c r="AK86"/>
      <c r="AL86"/>
      <c r="AM86"/>
      <c r="AN86"/>
      <c r="AO86"/>
      <c r="AP86"/>
      <c r="AQ86"/>
      <c r="AR86"/>
      <c r="AS86"/>
      <c r="AT86"/>
      <c r="AU86"/>
      <c r="AV86"/>
    </row>
    <row r="87" spans="1:48">
      <c r="B87" s="59"/>
      <c r="C87" s="59"/>
      <c r="D87" s="59"/>
      <c r="E87" s="59"/>
      <c r="F87" s="59"/>
      <c r="G87" s="155">
        <f>G104</f>
        <v>0.34375</v>
      </c>
      <c r="H87" s="145"/>
      <c r="I87" s="155">
        <f t="shared" ref="I87:X87" si="57">I104</f>
        <v>0.125</v>
      </c>
      <c r="J87" s="145"/>
      <c r="K87" s="155">
        <f t="shared" ref="K87:X87" si="58">K104</f>
        <v>3.125E-2</v>
      </c>
      <c r="L87" s="145"/>
      <c r="M87" s="155">
        <f t="shared" ref="M87:X87" si="59">M104</f>
        <v>0</v>
      </c>
      <c r="N87" s="145"/>
      <c r="O87" s="155">
        <f t="shared" ref="O87:X87" si="60">O104</f>
        <v>0.28125</v>
      </c>
      <c r="P87" s="145"/>
      <c r="Q87" s="155">
        <f t="shared" ref="Q87:X87" si="61">Q104</f>
        <v>6.25E-2</v>
      </c>
      <c r="R87" s="145"/>
      <c r="S87" s="155">
        <f t="shared" ref="S87:X87" si="62">S104</f>
        <v>6.25E-2</v>
      </c>
      <c r="T87" s="145"/>
      <c r="U87" s="155">
        <f t="shared" ref="U87:X87" si="63">U104</f>
        <v>3.125E-2</v>
      </c>
      <c r="V87" s="145"/>
      <c r="W87" s="155">
        <f t="shared" ref="W87:X87" si="64">W104</f>
        <v>6.25E-2</v>
      </c>
      <c r="X87" s="145"/>
      <c r="AE87"/>
      <c r="AF87"/>
      <c r="AG87"/>
      <c r="AH87"/>
      <c r="AI87"/>
      <c r="AJ87"/>
      <c r="AK87"/>
      <c r="AL87"/>
      <c r="AM87"/>
      <c r="AN87"/>
      <c r="AO87"/>
      <c r="AP87"/>
      <c r="AQ87"/>
      <c r="AR87"/>
      <c r="AS87"/>
      <c r="AT87"/>
      <c r="AU87"/>
      <c r="AV87"/>
    </row>
    <row r="88" spans="1:48">
      <c r="A88" t="s">
        <v>139</v>
      </c>
      <c r="B88" s="59"/>
      <c r="C88" s="59"/>
      <c r="D88" s="59"/>
      <c r="E88" s="59"/>
      <c r="F88" s="59"/>
      <c r="G88" s="96" t="s">
        <v>126</v>
      </c>
      <c r="H88" s="96" t="s">
        <v>127</v>
      </c>
      <c r="I88" s="96" t="s">
        <v>126</v>
      </c>
      <c r="J88" s="96" t="s">
        <v>127</v>
      </c>
      <c r="K88" s="96" t="s">
        <v>126</v>
      </c>
      <c r="L88" s="96" t="s">
        <v>127</v>
      </c>
      <c r="M88" s="96" t="s">
        <v>126</v>
      </c>
      <c r="N88" s="96" t="s">
        <v>127</v>
      </c>
      <c r="O88" s="96" t="s">
        <v>126</v>
      </c>
      <c r="P88" s="96" t="s">
        <v>127</v>
      </c>
      <c r="Q88" s="96" t="s">
        <v>126</v>
      </c>
      <c r="R88" s="96" t="s">
        <v>127</v>
      </c>
      <c r="S88" s="96" t="s">
        <v>126</v>
      </c>
      <c r="T88" s="96" t="s">
        <v>127</v>
      </c>
      <c r="U88" s="96" t="s">
        <v>126</v>
      </c>
      <c r="V88" s="96" t="s">
        <v>127</v>
      </c>
      <c r="W88" s="96" t="s">
        <v>126</v>
      </c>
      <c r="X88" s="96" t="s">
        <v>127</v>
      </c>
      <c r="AE88"/>
      <c r="AF88"/>
      <c r="AG88"/>
      <c r="AH88"/>
      <c r="AI88"/>
      <c r="AJ88"/>
      <c r="AK88"/>
      <c r="AL88"/>
      <c r="AM88"/>
      <c r="AN88"/>
      <c r="AO88"/>
      <c r="AP88"/>
      <c r="AQ88"/>
      <c r="AR88"/>
      <c r="AS88"/>
      <c r="AT88"/>
      <c r="AU88"/>
      <c r="AV88"/>
    </row>
    <row r="89" spans="1:48">
      <c r="A89" s="74">
        <v>2</v>
      </c>
      <c r="B89" s="80" t="s">
        <v>135</v>
      </c>
      <c r="C89" s="81"/>
      <c r="D89" s="81"/>
      <c r="E89" s="82"/>
      <c r="F89" s="79">
        <f>(A89/SUM($A$20,$A$21,$A$24))*$G$4</f>
        <v>0.25</v>
      </c>
      <c r="G89" s="60"/>
      <c r="H89" s="60"/>
      <c r="I89" s="60"/>
      <c r="J89" s="60"/>
      <c r="K89" s="60"/>
      <c r="L89" s="60"/>
      <c r="M89" s="60"/>
      <c r="N89" s="60"/>
      <c r="O89" s="60">
        <v>1</v>
      </c>
      <c r="P89" s="60">
        <v>2</v>
      </c>
      <c r="Q89" s="60"/>
      <c r="R89" s="60"/>
      <c r="S89" s="60"/>
      <c r="T89" s="60"/>
      <c r="U89" s="60"/>
      <c r="V89" s="60"/>
      <c r="W89" s="60"/>
      <c r="X89" s="60"/>
      <c r="AE89"/>
      <c r="AF89"/>
      <c r="AG89"/>
      <c r="AH89"/>
      <c r="AI89"/>
      <c r="AJ89"/>
      <c r="AK89"/>
      <c r="AL89"/>
      <c r="AM89"/>
      <c r="AN89"/>
      <c r="AO89"/>
      <c r="AP89"/>
      <c r="AQ89"/>
      <c r="AR89"/>
      <c r="AS89"/>
      <c r="AT89"/>
      <c r="AU89"/>
      <c r="AV89"/>
    </row>
    <row r="90" spans="1:48">
      <c r="A90" s="75">
        <v>2</v>
      </c>
      <c r="B90" s="80" t="s">
        <v>136</v>
      </c>
      <c r="C90" s="81"/>
      <c r="D90" s="81"/>
      <c r="E90" s="82"/>
      <c r="F90" s="79">
        <f>(A90/SUM($A$20,$A$21,$A$24))*$G$4</f>
        <v>0.25</v>
      </c>
      <c r="G90" s="60"/>
      <c r="H90" s="60"/>
      <c r="I90" s="60"/>
      <c r="J90" s="60"/>
      <c r="K90" s="60"/>
      <c r="L90" s="60"/>
      <c r="M90" s="60"/>
      <c r="N90" s="60"/>
      <c r="O90" s="60"/>
      <c r="P90" s="60"/>
      <c r="Q90" s="60"/>
      <c r="R90" s="60"/>
      <c r="S90" s="60"/>
      <c r="T90" s="60"/>
      <c r="U90" s="60"/>
      <c r="V90" s="60"/>
      <c r="W90" s="60"/>
      <c r="X90" s="60"/>
      <c r="AE90"/>
      <c r="AF90"/>
      <c r="AG90"/>
      <c r="AH90"/>
      <c r="AI90"/>
      <c r="AJ90"/>
      <c r="AK90"/>
      <c r="AL90"/>
      <c r="AM90"/>
      <c r="AN90"/>
      <c r="AO90"/>
      <c r="AP90"/>
      <c r="AQ90"/>
      <c r="AR90"/>
      <c r="AS90"/>
      <c r="AT90"/>
      <c r="AU90"/>
      <c r="AV90"/>
    </row>
    <row r="91" spans="1:48">
      <c r="A91" s="75">
        <v>3</v>
      </c>
      <c r="B91" s="83" t="s">
        <v>129</v>
      </c>
      <c r="C91" s="81"/>
      <c r="D91" s="81"/>
      <c r="E91" s="82"/>
      <c r="F91" s="78">
        <f>(A91/SUM($A$22:$A$23))*$F$21</f>
        <v>0.15</v>
      </c>
      <c r="G91" s="60">
        <v>2</v>
      </c>
      <c r="H91" s="60">
        <v>2</v>
      </c>
      <c r="I91" s="60"/>
      <c r="J91" s="60"/>
      <c r="K91" s="60"/>
      <c r="L91" s="60"/>
      <c r="M91" s="60"/>
      <c r="N91" s="60"/>
      <c r="O91" s="60"/>
      <c r="P91" s="60"/>
      <c r="Q91" s="60"/>
      <c r="R91" s="60"/>
      <c r="S91" s="60"/>
      <c r="T91" s="60"/>
      <c r="U91" s="60"/>
      <c r="V91" s="60"/>
      <c r="W91" s="60"/>
      <c r="X91" s="60"/>
      <c r="AE91"/>
      <c r="AF91"/>
      <c r="AG91"/>
      <c r="AH91"/>
      <c r="AI91"/>
      <c r="AJ91"/>
      <c r="AK91"/>
      <c r="AL91"/>
      <c r="AM91"/>
      <c r="AN91"/>
      <c r="AO91"/>
      <c r="AP91"/>
      <c r="AQ91"/>
      <c r="AR91"/>
      <c r="AS91"/>
      <c r="AT91"/>
      <c r="AU91"/>
      <c r="AV91"/>
    </row>
    <row r="92" spans="1:48">
      <c r="A92" s="75">
        <v>2</v>
      </c>
      <c r="B92" s="83" t="s">
        <v>130</v>
      </c>
      <c r="C92" s="81"/>
      <c r="D92" s="81"/>
      <c r="E92" s="82"/>
      <c r="F92" s="78">
        <f>(A92/SUM($A$22:$A$23))*$F$21</f>
        <v>0.1</v>
      </c>
      <c r="G92" s="60">
        <v>2</v>
      </c>
      <c r="H92" s="60">
        <v>3</v>
      </c>
      <c r="I92" s="60"/>
      <c r="J92" s="60"/>
      <c r="K92" s="60"/>
      <c r="L92" s="60"/>
      <c r="M92" s="60"/>
      <c r="N92" s="60"/>
      <c r="O92" s="60"/>
      <c r="P92" s="60"/>
      <c r="Q92" s="60"/>
      <c r="R92" s="60"/>
      <c r="S92" s="60"/>
      <c r="T92" s="60"/>
      <c r="U92" s="60"/>
      <c r="V92" s="60"/>
      <c r="W92" s="60"/>
      <c r="X92" s="60"/>
      <c r="AE92"/>
      <c r="AF92"/>
      <c r="AG92"/>
      <c r="AH92"/>
      <c r="AI92"/>
      <c r="AJ92"/>
      <c r="AK92"/>
      <c r="AL92"/>
      <c r="AM92"/>
      <c r="AN92"/>
      <c r="AO92"/>
      <c r="AP92"/>
      <c r="AQ92"/>
      <c r="AR92"/>
      <c r="AS92"/>
      <c r="AT92"/>
      <c r="AU92"/>
      <c r="AV92"/>
    </row>
    <row r="93" spans="1:48">
      <c r="A93" s="75">
        <v>2</v>
      </c>
      <c r="B93" s="80" t="s">
        <v>134</v>
      </c>
      <c r="C93" s="81"/>
      <c r="D93" s="81"/>
      <c r="E93" s="82"/>
      <c r="F93" s="79">
        <f>(A93/SUM($A$20,$A$21,$A$24))*$G$4</f>
        <v>0.25</v>
      </c>
      <c r="G93" s="60">
        <v>1</v>
      </c>
      <c r="H93" s="60">
        <v>1</v>
      </c>
      <c r="I93" s="60" t="s">
        <v>24</v>
      </c>
      <c r="J93" s="60" t="s">
        <v>24</v>
      </c>
      <c r="K93" s="60">
        <v>1</v>
      </c>
      <c r="L93" s="60">
        <v>3</v>
      </c>
      <c r="M93" s="60"/>
      <c r="N93" s="60"/>
      <c r="O93" s="60"/>
      <c r="P93" s="60"/>
      <c r="Q93" s="60"/>
      <c r="R93" s="60"/>
      <c r="S93" s="60"/>
      <c r="T93" s="60"/>
      <c r="U93" s="60"/>
      <c r="V93" s="60"/>
      <c r="W93" s="60"/>
      <c r="X93" s="60"/>
      <c r="AE93"/>
      <c r="AF93"/>
      <c r="AG93"/>
      <c r="AH93"/>
      <c r="AI93"/>
      <c r="AJ93"/>
      <c r="AK93"/>
      <c r="AL93"/>
      <c r="AM93"/>
      <c r="AN93"/>
      <c r="AO93"/>
      <c r="AP93"/>
      <c r="AQ93"/>
      <c r="AR93"/>
      <c r="AS93"/>
      <c r="AT93"/>
      <c r="AU93"/>
      <c r="AV93"/>
    </row>
    <row r="94" spans="1:48">
      <c r="A94" s="87">
        <v>4</v>
      </c>
      <c r="B94" s="85" t="s">
        <v>133</v>
      </c>
      <c r="C94" s="81"/>
      <c r="D94" s="81"/>
      <c r="E94" s="82"/>
      <c r="F94" s="79">
        <f>(A94/SUM($A$25))*$G$5</f>
        <v>0.25</v>
      </c>
      <c r="G94" s="60"/>
      <c r="H94" s="60"/>
      <c r="I94" s="60"/>
      <c r="J94" s="60"/>
      <c r="K94" s="60"/>
      <c r="L94" s="60"/>
      <c r="M94" s="60"/>
      <c r="N94" s="60"/>
      <c r="O94" s="60"/>
      <c r="P94" s="60"/>
      <c r="Q94" s="60"/>
      <c r="R94" s="60"/>
      <c r="S94" s="60"/>
      <c r="T94" s="60"/>
      <c r="U94" s="60"/>
      <c r="V94" s="60"/>
      <c r="W94" s="60"/>
      <c r="X94" s="60"/>
      <c r="AE94"/>
      <c r="AF94"/>
      <c r="AG94"/>
      <c r="AH94"/>
      <c r="AI94"/>
      <c r="AJ94"/>
      <c r="AK94"/>
      <c r="AL94"/>
      <c r="AM94"/>
      <c r="AN94"/>
      <c r="AO94"/>
      <c r="AP94"/>
      <c r="AQ94"/>
      <c r="AR94"/>
      <c r="AS94"/>
      <c r="AT94"/>
      <c r="AU94"/>
      <c r="AV94"/>
    </row>
    <row r="95" spans="1:48">
      <c r="A95" s="88">
        <v>2</v>
      </c>
      <c r="B95" s="86" t="s">
        <v>144</v>
      </c>
      <c r="C95" s="81"/>
      <c r="D95" s="81"/>
      <c r="E95" s="82"/>
      <c r="F95" s="79">
        <f>(A95/SUM($A$25))*$G$5</f>
        <v>0.125</v>
      </c>
      <c r="G95" s="60"/>
      <c r="H95" s="60"/>
      <c r="I95" s="60"/>
      <c r="J95" s="60"/>
      <c r="K95" s="60"/>
      <c r="L95" s="60"/>
      <c r="M95" s="60"/>
      <c r="N95" s="60"/>
      <c r="O95" s="60">
        <v>2</v>
      </c>
      <c r="P95" s="60">
        <v>3</v>
      </c>
      <c r="Q95" s="60">
        <v>2</v>
      </c>
      <c r="R95" s="60">
        <v>2</v>
      </c>
      <c r="S95" s="60">
        <v>3</v>
      </c>
      <c r="T95" s="60">
        <v>3</v>
      </c>
      <c r="U95" s="60">
        <v>4</v>
      </c>
      <c r="V95" s="60">
        <v>3</v>
      </c>
      <c r="W95" s="60">
        <v>3</v>
      </c>
      <c r="X95" s="60">
        <v>3</v>
      </c>
      <c r="AE95"/>
      <c r="AF95"/>
      <c r="AG95"/>
      <c r="AH95"/>
      <c r="AI95"/>
      <c r="AJ95"/>
      <c r="AK95"/>
      <c r="AL95"/>
      <c r="AM95"/>
      <c r="AN95"/>
      <c r="AO95"/>
      <c r="AP95"/>
      <c r="AQ95"/>
      <c r="AR95"/>
      <c r="AS95"/>
      <c r="AT95"/>
      <c r="AU95"/>
      <c r="AV95"/>
    </row>
    <row r="96" spans="1:48">
      <c r="B96" s="148" t="s">
        <v>131</v>
      </c>
      <c r="C96" s="149"/>
      <c r="D96" s="149"/>
      <c r="E96" s="149"/>
      <c r="F96" s="150"/>
      <c r="G96" s="91">
        <f>SUMPRODUCT(G89:G95,AE122:AE128)/SUM(AE122:AE128)</f>
        <v>1.5714285714285716</v>
      </c>
      <c r="H96" s="91">
        <f t="shared" ref="H96:X96" si="65">SUMPRODUCT(H89:H95,AF122:AF128)/SUM(AF122:AF128)</f>
        <v>1.8</v>
      </c>
      <c r="I96" s="91"/>
      <c r="J96" s="91"/>
      <c r="K96" s="91">
        <f t="shared" si="65"/>
        <v>1</v>
      </c>
      <c r="L96" s="91">
        <f t="shared" si="65"/>
        <v>3</v>
      </c>
      <c r="M96" s="91"/>
      <c r="N96" s="91"/>
      <c r="O96" s="91">
        <f t="shared" si="65"/>
        <v>1.1111111111111112</v>
      </c>
      <c r="P96" s="91">
        <f t="shared" si="65"/>
        <v>2.1111111111111112</v>
      </c>
      <c r="Q96" s="91">
        <f t="shared" si="65"/>
        <v>2</v>
      </c>
      <c r="R96" s="91">
        <f t="shared" si="65"/>
        <v>2</v>
      </c>
      <c r="S96" s="91">
        <f t="shared" si="65"/>
        <v>3</v>
      </c>
      <c r="T96" s="91">
        <f t="shared" si="65"/>
        <v>3</v>
      </c>
      <c r="U96" s="91">
        <f t="shared" si="65"/>
        <v>4</v>
      </c>
      <c r="V96" s="91">
        <f t="shared" si="65"/>
        <v>3</v>
      </c>
      <c r="W96" s="91">
        <f t="shared" si="65"/>
        <v>3</v>
      </c>
      <c r="X96" s="91">
        <f t="shared" si="65"/>
        <v>3</v>
      </c>
      <c r="AE96"/>
      <c r="AF96"/>
      <c r="AG96"/>
      <c r="AH96"/>
      <c r="AI96"/>
      <c r="AJ96"/>
      <c r="AK96"/>
      <c r="AL96"/>
      <c r="AM96"/>
      <c r="AN96"/>
      <c r="AO96"/>
      <c r="AP96"/>
      <c r="AQ96"/>
      <c r="AR96"/>
      <c r="AS96"/>
      <c r="AT96"/>
      <c r="AU96"/>
      <c r="AV96"/>
    </row>
    <row r="97" spans="1:48">
      <c r="B97" s="151"/>
      <c r="C97" s="152"/>
      <c r="D97" s="152"/>
      <c r="E97" s="152"/>
      <c r="F97" s="153"/>
      <c r="G97" s="147">
        <f>G96*$N$4+H96*$N$5</f>
        <v>1.6971428571428575</v>
      </c>
      <c r="H97" s="147"/>
      <c r="I97" s="147"/>
      <c r="J97" s="147"/>
      <c r="K97" s="147">
        <f>K96*$N$4+L96*$N$5</f>
        <v>2.1</v>
      </c>
      <c r="L97" s="147"/>
      <c r="M97" s="154"/>
      <c r="N97" s="154"/>
      <c r="O97" s="147">
        <f>O96*$N$4+P96*$N$5</f>
        <v>1.6611111111111112</v>
      </c>
      <c r="P97" s="147"/>
      <c r="Q97" s="147">
        <f>Q96*$N$4+R96*$N$5</f>
        <v>2</v>
      </c>
      <c r="R97" s="147"/>
      <c r="S97" s="147">
        <f>S96*$N$4+T96*$N$5</f>
        <v>3</v>
      </c>
      <c r="T97" s="147"/>
      <c r="U97" s="147">
        <f>U96*$N$4+V96*$N$5</f>
        <v>3.45</v>
      </c>
      <c r="V97" s="147"/>
      <c r="W97" s="147">
        <f>W96*$N$4+X96*$N$5</f>
        <v>3</v>
      </c>
      <c r="X97" s="147"/>
      <c r="AE97"/>
      <c r="AF97"/>
      <c r="AG97"/>
      <c r="AH97"/>
      <c r="AI97"/>
      <c r="AJ97"/>
      <c r="AK97"/>
      <c r="AL97"/>
      <c r="AM97"/>
      <c r="AN97"/>
      <c r="AO97"/>
      <c r="AP97"/>
      <c r="AQ97"/>
      <c r="AR97"/>
      <c r="AS97"/>
      <c r="AT97"/>
      <c r="AU97"/>
      <c r="AV97"/>
    </row>
    <row r="99" spans="1:48">
      <c r="B99" s="106" t="s">
        <v>112</v>
      </c>
      <c r="C99" s="107"/>
      <c r="D99" s="107"/>
      <c r="E99" s="107"/>
      <c r="F99" s="107"/>
      <c r="G99" s="107"/>
      <c r="H99" s="107"/>
      <c r="I99" s="107"/>
      <c r="J99" s="107"/>
      <c r="K99" s="107"/>
      <c r="L99" s="107"/>
      <c r="M99" s="107"/>
      <c r="N99" s="107"/>
      <c r="O99" s="107"/>
      <c r="P99" s="107"/>
      <c r="Q99" s="107"/>
      <c r="R99" s="107"/>
      <c r="S99" s="107"/>
      <c r="T99" s="107"/>
      <c r="U99" s="107"/>
      <c r="V99" s="107"/>
      <c r="W99" s="107"/>
      <c r="X99" s="130"/>
      <c r="AE99"/>
      <c r="AF99"/>
      <c r="AG99"/>
      <c r="AH99"/>
      <c r="AI99"/>
      <c r="AJ99"/>
      <c r="AK99"/>
      <c r="AL99"/>
      <c r="AM99"/>
      <c r="AN99"/>
      <c r="AO99"/>
      <c r="AP99"/>
      <c r="AQ99"/>
      <c r="AR99"/>
      <c r="AS99"/>
      <c r="AT99"/>
      <c r="AU99"/>
      <c r="AV99"/>
    </row>
    <row r="100" spans="1:48">
      <c r="B100" s="110" t="s">
        <v>65</v>
      </c>
      <c r="C100" s="65"/>
      <c r="D100" s="65"/>
      <c r="E100" s="65"/>
      <c r="F100" s="65"/>
      <c r="G100" s="65"/>
      <c r="H100" s="65"/>
      <c r="I100" s="65"/>
      <c r="J100" s="65"/>
      <c r="K100" s="65"/>
      <c r="L100" s="65"/>
      <c r="M100" s="65"/>
      <c r="N100" s="65"/>
      <c r="O100" s="65"/>
      <c r="P100" s="65"/>
      <c r="Q100" s="65"/>
      <c r="R100" s="65"/>
      <c r="S100" s="65"/>
      <c r="T100" s="65"/>
      <c r="U100" s="65"/>
      <c r="V100" s="65"/>
      <c r="W100" s="65"/>
      <c r="X100" s="131"/>
      <c r="AE100"/>
      <c r="AF100"/>
      <c r="AG100"/>
      <c r="AH100"/>
      <c r="AI100"/>
      <c r="AJ100"/>
      <c r="AK100"/>
      <c r="AL100"/>
      <c r="AM100"/>
      <c r="AN100"/>
      <c r="AO100"/>
      <c r="AP100"/>
      <c r="AQ100"/>
      <c r="AR100"/>
      <c r="AS100"/>
      <c r="AT100"/>
      <c r="AU100"/>
      <c r="AV100"/>
    </row>
    <row r="101" spans="1:48">
      <c r="B101" s="112"/>
      <c r="C101" s="113" t="s">
        <v>113</v>
      </c>
      <c r="D101" s="67"/>
      <c r="E101" s="114"/>
      <c r="F101" s="114"/>
      <c r="G101" s="114"/>
      <c r="H101" s="113" t="s">
        <v>114</v>
      </c>
      <c r="I101" s="68"/>
      <c r="J101" s="114" t="s">
        <v>116</v>
      </c>
      <c r="K101" s="114"/>
      <c r="L101" s="114"/>
      <c r="M101" s="113" t="s">
        <v>115</v>
      </c>
      <c r="N101" s="68"/>
      <c r="O101" s="114"/>
      <c r="P101" s="114"/>
      <c r="Q101" s="114"/>
      <c r="R101" s="114"/>
      <c r="S101" s="114"/>
      <c r="T101" s="114"/>
      <c r="U101" s="114"/>
      <c r="V101" s="114"/>
      <c r="W101" s="114"/>
      <c r="X101" s="132"/>
      <c r="AE101"/>
      <c r="AF101"/>
      <c r="AG101"/>
      <c r="AH101"/>
      <c r="AI101"/>
      <c r="AJ101"/>
      <c r="AK101"/>
      <c r="AL101"/>
      <c r="AM101"/>
      <c r="AN101"/>
      <c r="AO101"/>
      <c r="AP101"/>
      <c r="AQ101"/>
      <c r="AR101"/>
      <c r="AS101"/>
      <c r="AT101"/>
      <c r="AU101"/>
      <c r="AV101"/>
    </row>
    <row r="102" spans="1:48">
      <c r="B102" s="110" t="s">
        <v>58</v>
      </c>
      <c r="C102" s="65"/>
      <c r="D102" s="65"/>
      <c r="E102" s="65"/>
      <c r="F102" s="65"/>
      <c r="G102" s="65"/>
      <c r="H102" s="65"/>
      <c r="I102" s="65"/>
      <c r="J102" s="65"/>
      <c r="K102" s="65"/>
      <c r="L102" s="65"/>
      <c r="M102" s="65"/>
      <c r="N102" s="65"/>
      <c r="O102" s="65"/>
      <c r="P102" s="65"/>
      <c r="Q102" s="65"/>
      <c r="R102" s="65"/>
      <c r="S102" s="65"/>
      <c r="T102" s="65"/>
      <c r="U102" s="65"/>
      <c r="V102" s="65"/>
      <c r="W102" s="65"/>
      <c r="X102" s="131"/>
      <c r="AE102"/>
      <c r="AF102"/>
      <c r="AG102"/>
      <c r="AH102"/>
      <c r="AI102"/>
      <c r="AJ102"/>
      <c r="AK102"/>
      <c r="AL102"/>
      <c r="AM102"/>
      <c r="AN102"/>
      <c r="AO102"/>
      <c r="AP102"/>
      <c r="AQ102"/>
      <c r="AR102"/>
      <c r="AS102"/>
      <c r="AT102"/>
      <c r="AU102"/>
      <c r="AV102"/>
    </row>
    <row r="103" spans="1:48">
      <c r="B103" s="118"/>
      <c r="C103" s="119"/>
      <c r="D103" s="119"/>
      <c r="E103" s="119"/>
      <c r="F103" s="119"/>
      <c r="G103" s="145" t="s">
        <v>118</v>
      </c>
      <c r="H103" s="145"/>
      <c r="I103" s="145" t="s">
        <v>119</v>
      </c>
      <c r="J103" s="145"/>
      <c r="K103" s="145" t="s">
        <v>120</v>
      </c>
      <c r="L103" s="145"/>
      <c r="M103" s="145" t="s">
        <v>121</v>
      </c>
      <c r="N103" s="145"/>
      <c r="O103" s="145" t="s">
        <v>122</v>
      </c>
      <c r="P103" s="145"/>
      <c r="Q103" s="145" t="s">
        <v>123</v>
      </c>
      <c r="R103" s="145"/>
      <c r="S103" s="145" t="s">
        <v>124</v>
      </c>
      <c r="T103" s="145"/>
      <c r="U103" s="145" t="s">
        <v>125</v>
      </c>
      <c r="V103" s="145"/>
      <c r="W103" s="145" t="s">
        <v>128</v>
      </c>
      <c r="X103" s="146"/>
      <c r="AE103"/>
      <c r="AF103"/>
      <c r="AG103"/>
      <c r="AH103"/>
      <c r="AI103"/>
      <c r="AJ103"/>
      <c r="AK103"/>
      <c r="AL103"/>
      <c r="AM103"/>
      <c r="AN103"/>
      <c r="AO103"/>
      <c r="AP103"/>
      <c r="AQ103"/>
      <c r="AR103"/>
      <c r="AS103"/>
      <c r="AT103"/>
      <c r="AU103"/>
      <c r="AV103"/>
    </row>
    <row r="104" spans="1:48">
      <c r="B104" s="118"/>
      <c r="C104" s="119"/>
      <c r="D104" s="119"/>
      <c r="E104" s="119"/>
      <c r="F104" s="119"/>
      <c r="G104" s="143">
        <f>SUM(H106:H112)</f>
        <v>0.34375</v>
      </c>
      <c r="H104" s="143"/>
      <c r="I104" s="143">
        <f>SUM(J106:J112)</f>
        <v>0.125</v>
      </c>
      <c r="J104" s="143"/>
      <c r="K104" s="143">
        <f>SUM(L106:L112)</f>
        <v>3.125E-2</v>
      </c>
      <c r="L104" s="143"/>
      <c r="M104" s="143">
        <f>SUM(N106:N112)</f>
        <v>0</v>
      </c>
      <c r="N104" s="143"/>
      <c r="O104" s="143">
        <f>SUM(P106:P112)</f>
        <v>0.28125</v>
      </c>
      <c r="P104" s="143"/>
      <c r="Q104" s="143">
        <f>SUM(R106:R112)</f>
        <v>6.25E-2</v>
      </c>
      <c r="R104" s="143"/>
      <c r="S104" s="143">
        <f>SUM(T106:T112)</f>
        <v>6.25E-2</v>
      </c>
      <c r="T104" s="143"/>
      <c r="U104" s="143">
        <f>SUM(V106:V112)</f>
        <v>3.125E-2</v>
      </c>
      <c r="V104" s="143"/>
      <c r="W104" s="143">
        <f>SUM(X106:X112)</f>
        <v>6.25E-2</v>
      </c>
      <c r="X104" s="144"/>
      <c r="AE104"/>
      <c r="AF104"/>
      <c r="AG104"/>
      <c r="AH104"/>
      <c r="AI104"/>
      <c r="AJ104"/>
      <c r="AK104"/>
      <c r="AL104"/>
      <c r="AM104"/>
      <c r="AN104"/>
      <c r="AO104"/>
      <c r="AP104"/>
      <c r="AQ104"/>
      <c r="AR104"/>
      <c r="AS104"/>
      <c r="AT104"/>
      <c r="AU104"/>
      <c r="AV104"/>
    </row>
    <row r="105" spans="1:48">
      <c r="A105" t="s">
        <v>139</v>
      </c>
      <c r="B105" s="118"/>
      <c r="C105" s="119"/>
      <c r="D105" s="119"/>
      <c r="E105" s="119"/>
      <c r="F105" s="119"/>
      <c r="G105" s="96" t="s">
        <v>142</v>
      </c>
      <c r="H105" s="96" t="s">
        <v>143</v>
      </c>
      <c r="I105" s="96" t="s">
        <v>142</v>
      </c>
      <c r="J105" s="96" t="s">
        <v>143</v>
      </c>
      <c r="K105" s="96" t="s">
        <v>142</v>
      </c>
      <c r="L105" s="96" t="s">
        <v>143</v>
      </c>
      <c r="M105" s="96" t="s">
        <v>142</v>
      </c>
      <c r="N105" s="96" t="s">
        <v>143</v>
      </c>
      <c r="O105" s="96" t="s">
        <v>142</v>
      </c>
      <c r="P105" s="96" t="s">
        <v>143</v>
      </c>
      <c r="Q105" s="96" t="s">
        <v>142</v>
      </c>
      <c r="R105" s="96" t="s">
        <v>143</v>
      </c>
      <c r="S105" s="96" t="s">
        <v>142</v>
      </c>
      <c r="T105" s="96" t="s">
        <v>143</v>
      </c>
      <c r="U105" s="96" t="s">
        <v>142</v>
      </c>
      <c r="V105" s="96" t="s">
        <v>143</v>
      </c>
      <c r="W105" s="96" t="s">
        <v>142</v>
      </c>
      <c r="X105" s="133" t="s">
        <v>143</v>
      </c>
      <c r="AE105"/>
      <c r="AF105"/>
      <c r="AG105"/>
      <c r="AH105"/>
      <c r="AI105"/>
      <c r="AJ105"/>
      <c r="AK105"/>
      <c r="AL105"/>
      <c r="AM105"/>
      <c r="AN105"/>
      <c r="AO105"/>
      <c r="AP105"/>
      <c r="AQ105"/>
      <c r="AR105"/>
      <c r="AS105"/>
      <c r="AT105"/>
      <c r="AU105"/>
      <c r="AV105"/>
    </row>
    <row r="106" spans="1:48">
      <c r="A106" s="125">
        <v>2</v>
      </c>
      <c r="B106" s="80" t="s">
        <v>135</v>
      </c>
      <c r="C106" s="81"/>
      <c r="D106" s="81"/>
      <c r="E106" s="82"/>
      <c r="F106" s="79">
        <f>(A106/SUM(A106,A107,A110))*$G$4</f>
        <v>0.25</v>
      </c>
      <c r="G106" s="60"/>
      <c r="H106" s="84" t="str">
        <f>IF(G106,(G106/SUM($G106,$I106,$K106,$M106,$O106,$Q106,$S106,$U106,$W106)*$F106),"")</f>
        <v/>
      </c>
      <c r="I106" s="60"/>
      <c r="J106" s="84" t="str">
        <f t="shared" ref="J106:J112" si="66">IF(I106,(I106/SUM($G106,$I106,$K106,$M106,$O106,$Q106,$S106,$U106,$W106)*$F106),"")</f>
        <v/>
      </c>
      <c r="K106" s="60"/>
      <c r="L106" s="84" t="str">
        <f t="shared" ref="L106:L112" si="67">IF(K106,(K106/SUM($G106,$I106,$K106,$M106,$O106,$Q106,$S106,$U106,$W106)*$F106),"")</f>
        <v/>
      </c>
      <c r="M106" s="60"/>
      <c r="N106" s="84" t="str">
        <f t="shared" ref="N106:N112" si="68">IF(M106,(M106/SUM($G106,$I106,$K106,$M106,$O106,$Q106,$S106,$U106,$W106)*$F106),"")</f>
        <v/>
      </c>
      <c r="O106" s="60">
        <v>2</v>
      </c>
      <c r="P106" s="84">
        <f t="shared" ref="P106:P112" si="69">IF(O106,(O106/SUM($G106,$I106,$K106,$M106,$O106,$Q106,$S106,$U106,$W106)*$F106),"")</f>
        <v>0.25</v>
      </c>
      <c r="Q106" s="60"/>
      <c r="R106" s="84" t="str">
        <f t="shared" ref="R106:R112" si="70">IF(Q106,(Q106/SUM($G106,$I106,$K106,$M106,$O106,$Q106,$S106,$U106,$W106)*$F106),"")</f>
        <v/>
      </c>
      <c r="S106" s="60"/>
      <c r="T106" s="84" t="str">
        <f t="shared" ref="T106:T112" si="71">IF(S106,(S106/SUM($G106,$I106,$K106,$M106,$O106,$Q106,$S106,$U106,$W106)*$F106),"")</f>
        <v/>
      </c>
      <c r="U106" s="60"/>
      <c r="V106" s="84" t="str">
        <f t="shared" ref="V106:V112" si="72">IF(U106,(U106/SUM($G106,$I106,$K106,$M106,$O106,$Q106,$S106,$U106,$W106)*$F106),"")</f>
        <v/>
      </c>
      <c r="W106" s="60"/>
      <c r="X106" s="84" t="str">
        <f t="shared" ref="X106:X112" si="73">IF(W106,(W106/SUM($G106,$I106,$K106,$M106,$O106,$Q106,$S106,$U106,$W106)*$F106),"")</f>
        <v/>
      </c>
      <c r="AE106"/>
      <c r="AF106"/>
      <c r="AG106"/>
      <c r="AH106"/>
      <c r="AI106"/>
      <c r="AJ106"/>
      <c r="AK106"/>
      <c r="AL106"/>
      <c r="AM106"/>
      <c r="AN106"/>
      <c r="AO106"/>
      <c r="AP106"/>
      <c r="AQ106"/>
      <c r="AR106"/>
      <c r="AS106"/>
      <c r="AT106"/>
      <c r="AU106"/>
      <c r="AV106"/>
    </row>
    <row r="107" spans="1:48">
      <c r="A107" s="126">
        <v>2</v>
      </c>
      <c r="B107" s="80" t="s">
        <v>136</v>
      </c>
      <c r="C107" s="81"/>
      <c r="D107" s="81"/>
      <c r="E107" s="82"/>
      <c r="F107" s="79">
        <f>(A107/SUM(A106,A107,A110))*$G$4</f>
        <v>0.25</v>
      </c>
      <c r="G107" s="60"/>
      <c r="H107" s="84" t="str">
        <f t="shared" ref="H107:H112" si="74">IF(G107,(G107/SUM($G107,$I107,$K107,$M107,$O107,$Q107,$S107,$U107,$W107)*$F107),"")</f>
        <v/>
      </c>
      <c r="I107" s="60"/>
      <c r="J107" s="84" t="str">
        <f t="shared" si="66"/>
        <v/>
      </c>
      <c r="K107" s="60"/>
      <c r="L107" s="84" t="str">
        <f t="shared" si="67"/>
        <v/>
      </c>
      <c r="M107" s="60"/>
      <c r="N107" s="84" t="str">
        <f t="shared" si="68"/>
        <v/>
      </c>
      <c r="O107" s="60"/>
      <c r="P107" s="84" t="str">
        <f t="shared" si="69"/>
        <v/>
      </c>
      <c r="Q107" s="60"/>
      <c r="R107" s="84" t="str">
        <f t="shared" si="70"/>
        <v/>
      </c>
      <c r="S107" s="60"/>
      <c r="T107" s="84" t="str">
        <f t="shared" si="71"/>
        <v/>
      </c>
      <c r="U107" s="60"/>
      <c r="V107" s="84" t="str">
        <f t="shared" si="72"/>
        <v/>
      </c>
      <c r="W107" s="60"/>
      <c r="X107" s="84" t="str">
        <f t="shared" si="73"/>
        <v/>
      </c>
      <c r="AE107"/>
      <c r="AF107"/>
      <c r="AG107"/>
      <c r="AH107"/>
      <c r="AI107"/>
      <c r="AJ107"/>
      <c r="AK107"/>
      <c r="AL107"/>
      <c r="AM107"/>
      <c r="AN107"/>
      <c r="AO107"/>
      <c r="AP107"/>
      <c r="AQ107"/>
      <c r="AR107"/>
      <c r="AS107"/>
      <c r="AT107"/>
      <c r="AU107"/>
      <c r="AV107"/>
    </row>
    <row r="108" spans="1:48">
      <c r="A108" s="126">
        <v>3</v>
      </c>
      <c r="B108" s="83" t="s">
        <v>129</v>
      </c>
      <c r="C108" s="81"/>
      <c r="D108" s="81"/>
      <c r="E108" s="82"/>
      <c r="F108" s="78">
        <f>(A108/SUM(A108:A109))*$F$38</f>
        <v>0.15</v>
      </c>
      <c r="G108" s="60">
        <v>4</v>
      </c>
      <c r="H108" s="84">
        <f t="shared" si="74"/>
        <v>0.15</v>
      </c>
      <c r="I108" s="60"/>
      <c r="J108" s="84" t="str">
        <f t="shared" si="66"/>
        <v/>
      </c>
      <c r="K108" s="60"/>
      <c r="L108" s="84" t="str">
        <f t="shared" si="67"/>
        <v/>
      </c>
      <c r="M108" s="60"/>
      <c r="N108" s="84" t="str">
        <f t="shared" si="68"/>
        <v/>
      </c>
      <c r="O108" s="60"/>
      <c r="P108" s="84" t="str">
        <f t="shared" si="69"/>
        <v/>
      </c>
      <c r="Q108" s="60"/>
      <c r="R108" s="84" t="str">
        <f t="shared" si="70"/>
        <v/>
      </c>
      <c r="S108" s="60"/>
      <c r="T108" s="84" t="str">
        <f t="shared" si="71"/>
        <v/>
      </c>
      <c r="U108" s="60"/>
      <c r="V108" s="84" t="str">
        <f t="shared" si="72"/>
        <v/>
      </c>
      <c r="W108" s="60"/>
      <c r="X108" s="84" t="str">
        <f t="shared" si="73"/>
        <v/>
      </c>
      <c r="AE108"/>
      <c r="AF108"/>
      <c r="AG108"/>
      <c r="AH108"/>
      <c r="AI108"/>
      <c r="AJ108"/>
      <c r="AK108"/>
      <c r="AL108"/>
      <c r="AM108"/>
      <c r="AN108"/>
      <c r="AO108"/>
      <c r="AP108"/>
      <c r="AQ108"/>
      <c r="AR108"/>
      <c r="AS108"/>
      <c r="AT108"/>
      <c r="AU108"/>
      <c r="AV108"/>
    </row>
    <row r="109" spans="1:48">
      <c r="A109" s="126">
        <v>2</v>
      </c>
      <c r="B109" s="83" t="s">
        <v>130</v>
      </c>
      <c r="C109" s="81"/>
      <c r="D109" s="81"/>
      <c r="E109" s="82"/>
      <c r="F109" s="78">
        <f>(A109/SUM(A108:A109))*$F$21</f>
        <v>0.1</v>
      </c>
      <c r="G109" s="60">
        <v>4</v>
      </c>
      <c r="H109" s="84">
        <f t="shared" si="74"/>
        <v>0.1</v>
      </c>
      <c r="I109" s="60"/>
      <c r="J109" s="84" t="str">
        <f t="shared" si="66"/>
        <v/>
      </c>
      <c r="K109" s="60"/>
      <c r="L109" s="84" t="str">
        <f t="shared" si="67"/>
        <v/>
      </c>
      <c r="M109" s="60"/>
      <c r="N109" s="84" t="str">
        <f t="shared" si="68"/>
        <v/>
      </c>
      <c r="O109" s="60"/>
      <c r="P109" s="84" t="str">
        <f t="shared" si="69"/>
        <v/>
      </c>
      <c r="Q109" s="60"/>
      <c r="R109" s="84" t="str">
        <f t="shared" si="70"/>
        <v/>
      </c>
      <c r="S109" s="60"/>
      <c r="T109" s="84" t="str">
        <f t="shared" si="71"/>
        <v/>
      </c>
      <c r="U109" s="60"/>
      <c r="V109" s="84" t="str">
        <f t="shared" si="72"/>
        <v/>
      </c>
      <c r="W109" s="60"/>
      <c r="X109" s="84" t="str">
        <f t="shared" si="73"/>
        <v/>
      </c>
      <c r="AE109"/>
      <c r="AF109"/>
      <c r="AG109"/>
      <c r="AH109"/>
      <c r="AI109"/>
      <c r="AJ109"/>
      <c r="AK109"/>
      <c r="AL109"/>
      <c r="AM109"/>
      <c r="AN109"/>
      <c r="AO109"/>
      <c r="AP109"/>
      <c r="AQ109"/>
      <c r="AR109"/>
      <c r="AS109"/>
      <c r="AT109"/>
      <c r="AU109"/>
      <c r="AV109"/>
    </row>
    <row r="110" spans="1:48">
      <c r="A110" s="126">
        <v>2</v>
      </c>
      <c r="B110" s="80" t="s">
        <v>134</v>
      </c>
      <c r="C110" s="81"/>
      <c r="D110" s="81"/>
      <c r="E110" s="82"/>
      <c r="F110" s="79">
        <f>(A110/SUM(A106,A107,A110))*$G$4</f>
        <v>0.25</v>
      </c>
      <c r="G110" s="60">
        <v>3</v>
      </c>
      <c r="H110" s="84">
        <f t="shared" si="74"/>
        <v>9.375E-2</v>
      </c>
      <c r="I110" s="60">
        <v>4</v>
      </c>
      <c r="J110" s="84">
        <f t="shared" si="66"/>
        <v>0.125</v>
      </c>
      <c r="K110" s="60">
        <v>1</v>
      </c>
      <c r="L110" s="84">
        <f t="shared" si="67"/>
        <v>3.125E-2</v>
      </c>
      <c r="M110" s="60"/>
      <c r="N110" s="84" t="str">
        <f t="shared" si="68"/>
        <v/>
      </c>
      <c r="O110" s="60"/>
      <c r="P110" s="84" t="str">
        <f t="shared" si="69"/>
        <v/>
      </c>
      <c r="Q110" s="60"/>
      <c r="R110" s="84" t="str">
        <f t="shared" si="70"/>
        <v/>
      </c>
      <c r="S110" s="60"/>
      <c r="T110" s="84" t="str">
        <f t="shared" si="71"/>
        <v/>
      </c>
      <c r="U110" s="60"/>
      <c r="V110" s="84" t="str">
        <f t="shared" si="72"/>
        <v/>
      </c>
      <c r="W110" s="60"/>
      <c r="X110" s="84" t="str">
        <f t="shared" si="73"/>
        <v/>
      </c>
      <c r="AE110"/>
      <c r="AF110"/>
      <c r="AG110"/>
      <c r="AH110"/>
      <c r="AI110"/>
      <c r="AJ110"/>
      <c r="AK110"/>
      <c r="AL110"/>
      <c r="AM110"/>
      <c r="AN110"/>
      <c r="AO110"/>
      <c r="AP110"/>
      <c r="AQ110"/>
      <c r="AR110"/>
      <c r="AS110"/>
      <c r="AT110"/>
      <c r="AU110"/>
      <c r="AV110"/>
    </row>
    <row r="111" spans="1:48">
      <c r="A111" s="127">
        <v>4</v>
      </c>
      <c r="B111" s="80" t="s">
        <v>133</v>
      </c>
      <c r="C111" s="81"/>
      <c r="D111" s="81"/>
      <c r="E111" s="82"/>
      <c r="F111" s="79">
        <f>(A111/SUM(A111))*$G$5</f>
        <v>0.25</v>
      </c>
      <c r="G111" s="60"/>
      <c r="H111" s="84" t="str">
        <f t="shared" si="74"/>
        <v/>
      </c>
      <c r="I111" s="60"/>
      <c r="J111" s="84" t="str">
        <f t="shared" si="66"/>
        <v/>
      </c>
      <c r="K111" s="60"/>
      <c r="L111" s="84" t="str">
        <f t="shared" si="67"/>
        <v/>
      </c>
      <c r="M111" s="60"/>
      <c r="N111" s="84" t="str">
        <f t="shared" si="68"/>
        <v/>
      </c>
      <c r="O111" s="60"/>
      <c r="P111" s="84" t="str">
        <f t="shared" si="69"/>
        <v/>
      </c>
      <c r="Q111" s="60"/>
      <c r="R111" s="84" t="str">
        <f t="shared" si="70"/>
        <v/>
      </c>
      <c r="S111" s="60"/>
      <c r="T111" s="84" t="str">
        <f t="shared" si="71"/>
        <v/>
      </c>
      <c r="U111" s="60"/>
      <c r="V111" s="84" t="str">
        <f t="shared" si="72"/>
        <v/>
      </c>
      <c r="W111" s="60"/>
      <c r="X111" s="84" t="str">
        <f t="shared" si="73"/>
        <v/>
      </c>
      <c r="AE111"/>
      <c r="AF111"/>
      <c r="AG111"/>
      <c r="AH111"/>
      <c r="AI111"/>
      <c r="AJ111"/>
      <c r="AK111"/>
      <c r="AL111"/>
      <c r="AM111"/>
      <c r="AN111"/>
      <c r="AO111"/>
      <c r="AP111"/>
      <c r="AQ111"/>
      <c r="AR111"/>
      <c r="AS111"/>
      <c r="AT111"/>
      <c r="AU111"/>
      <c r="AV111"/>
    </row>
    <row r="112" spans="1:48">
      <c r="A112" s="128">
        <v>2</v>
      </c>
      <c r="B112" s="83" t="s">
        <v>144</v>
      </c>
      <c r="C112" s="81"/>
      <c r="D112" s="81"/>
      <c r="E112" s="82"/>
      <c r="F112" s="79">
        <f>(A112/SUM(A112))*$G$5</f>
        <v>0.25</v>
      </c>
      <c r="G112" s="60"/>
      <c r="H112" s="84" t="str">
        <f t="shared" si="74"/>
        <v/>
      </c>
      <c r="I112" s="60"/>
      <c r="J112" s="84" t="str">
        <f t="shared" si="66"/>
        <v/>
      </c>
      <c r="K112" s="60"/>
      <c r="L112" s="84" t="str">
        <f t="shared" si="67"/>
        <v/>
      </c>
      <c r="M112" s="60"/>
      <c r="N112" s="84" t="str">
        <f t="shared" si="68"/>
        <v/>
      </c>
      <c r="O112" s="60">
        <v>2</v>
      </c>
      <c r="P112" s="84">
        <f t="shared" si="69"/>
        <v>3.125E-2</v>
      </c>
      <c r="Q112" s="60">
        <v>4</v>
      </c>
      <c r="R112" s="84">
        <f t="shared" si="70"/>
        <v>6.25E-2</v>
      </c>
      <c r="S112" s="60">
        <v>4</v>
      </c>
      <c r="T112" s="84">
        <f t="shared" si="71"/>
        <v>6.25E-2</v>
      </c>
      <c r="U112" s="60">
        <v>2</v>
      </c>
      <c r="V112" s="84">
        <f t="shared" si="72"/>
        <v>3.125E-2</v>
      </c>
      <c r="W112" s="60">
        <v>4</v>
      </c>
      <c r="X112" s="84">
        <f t="shared" si="73"/>
        <v>6.25E-2</v>
      </c>
      <c r="AE112"/>
      <c r="AF112"/>
      <c r="AG112"/>
      <c r="AH112"/>
      <c r="AI112"/>
      <c r="AJ112"/>
      <c r="AK112"/>
      <c r="AL112"/>
      <c r="AM112"/>
      <c r="AN112"/>
      <c r="AO112"/>
      <c r="AP112"/>
      <c r="AQ112"/>
      <c r="AR112"/>
      <c r="AS112"/>
      <c r="AT112"/>
      <c r="AU112"/>
      <c r="AV112"/>
    </row>
    <row r="113" spans="1:48">
      <c r="B113" s="140"/>
      <c r="C113" s="141"/>
      <c r="D113" s="141"/>
      <c r="E113" s="141"/>
      <c r="F113" s="142"/>
      <c r="G113" s="134"/>
      <c r="H113" s="134"/>
      <c r="I113" s="134"/>
      <c r="J113" s="134"/>
      <c r="K113" s="134"/>
      <c r="L113" s="134"/>
      <c r="M113" s="134"/>
      <c r="N113" s="134"/>
      <c r="O113" s="134"/>
      <c r="P113" s="134"/>
      <c r="Q113" s="134"/>
      <c r="R113" s="134"/>
      <c r="S113" s="134"/>
      <c r="T113" s="134"/>
      <c r="U113" s="134"/>
      <c r="V113" s="134"/>
      <c r="W113" s="134"/>
      <c r="X113" s="135"/>
      <c r="AE113"/>
      <c r="AF113"/>
      <c r="AG113"/>
      <c r="AH113"/>
      <c r="AI113"/>
      <c r="AJ113"/>
      <c r="AK113"/>
      <c r="AL113"/>
      <c r="AM113"/>
      <c r="AN113"/>
      <c r="AO113"/>
      <c r="AP113"/>
      <c r="AQ113"/>
      <c r="AR113"/>
      <c r="AS113"/>
      <c r="AT113"/>
      <c r="AU113"/>
      <c r="AV113"/>
    </row>
    <row r="115" spans="1:48">
      <c r="B115" s="106" t="s">
        <v>112</v>
      </c>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30"/>
      <c r="Z115" s="106" t="s">
        <v>112</v>
      </c>
      <c r="AA115" s="107"/>
      <c r="AB115" s="107"/>
      <c r="AC115" s="107"/>
      <c r="AD115" s="107"/>
      <c r="AE115" s="108"/>
      <c r="AF115" s="108"/>
      <c r="AG115" s="108"/>
      <c r="AH115" s="108"/>
      <c r="AI115" s="108"/>
      <c r="AJ115" s="108"/>
      <c r="AK115" s="108"/>
      <c r="AL115" s="108"/>
      <c r="AM115" s="108"/>
      <c r="AN115" s="108"/>
      <c r="AO115" s="108"/>
      <c r="AP115" s="108"/>
      <c r="AQ115" s="108"/>
      <c r="AR115" s="108"/>
      <c r="AS115" s="108"/>
      <c r="AT115" s="108"/>
      <c r="AU115" s="108"/>
      <c r="AV115" s="109"/>
    </row>
    <row r="116" spans="1:48">
      <c r="B116" s="110" t="s">
        <v>65</v>
      </c>
      <c r="C116" s="65"/>
      <c r="D116" s="65"/>
      <c r="E116" s="65"/>
      <c r="F116" s="65"/>
      <c r="G116" s="65"/>
      <c r="H116" s="65"/>
      <c r="I116" s="65"/>
      <c r="J116" s="65"/>
      <c r="K116" s="65"/>
      <c r="L116" s="65"/>
      <c r="M116" s="65"/>
      <c r="N116" s="65"/>
      <c r="O116" s="65"/>
      <c r="P116" s="65"/>
      <c r="Q116" s="65"/>
      <c r="R116" s="65"/>
      <c r="S116" s="65"/>
      <c r="T116" s="65"/>
      <c r="U116" s="65"/>
      <c r="V116" s="65"/>
      <c r="W116" s="65"/>
      <c r="X116" s="131"/>
      <c r="Z116" s="110" t="s">
        <v>65</v>
      </c>
      <c r="AA116" s="65"/>
      <c r="AB116" s="65"/>
      <c r="AC116" s="65"/>
      <c r="AD116" s="65"/>
      <c r="AE116" s="103"/>
      <c r="AF116" s="103"/>
      <c r="AG116" s="103"/>
      <c r="AH116" s="103"/>
      <c r="AI116" s="103"/>
      <c r="AJ116" s="103"/>
      <c r="AK116" s="103"/>
      <c r="AL116" s="103"/>
      <c r="AM116" s="103"/>
      <c r="AN116" s="103"/>
      <c r="AO116" s="103"/>
      <c r="AP116" s="103"/>
      <c r="AQ116" s="103"/>
      <c r="AR116" s="103"/>
      <c r="AS116" s="103"/>
      <c r="AT116" s="103"/>
      <c r="AU116" s="103"/>
      <c r="AV116" s="111"/>
    </row>
    <row r="117" spans="1:48">
      <c r="B117" s="112"/>
      <c r="C117" s="113" t="s">
        <v>113</v>
      </c>
      <c r="D117" s="67"/>
      <c r="E117" s="114"/>
      <c r="F117" s="114"/>
      <c r="G117" s="114"/>
      <c r="H117" s="113" t="s">
        <v>114</v>
      </c>
      <c r="I117" s="68"/>
      <c r="J117" s="114" t="s">
        <v>116</v>
      </c>
      <c r="K117" s="114"/>
      <c r="L117" s="114"/>
      <c r="M117" s="113" t="s">
        <v>115</v>
      </c>
      <c r="N117" s="68"/>
      <c r="O117" s="114"/>
      <c r="P117" s="114"/>
      <c r="Q117" s="114"/>
      <c r="R117" s="114"/>
      <c r="S117" s="114"/>
      <c r="T117" s="114"/>
      <c r="U117" s="114"/>
      <c r="V117" s="114"/>
      <c r="W117" s="114"/>
      <c r="X117" s="132"/>
      <c r="Z117" s="112"/>
      <c r="AA117" s="113" t="s">
        <v>113</v>
      </c>
      <c r="AB117" s="67"/>
      <c r="AC117" s="114"/>
      <c r="AD117" s="114"/>
      <c r="AE117" s="115"/>
      <c r="AF117" s="116" t="s">
        <v>114</v>
      </c>
      <c r="AG117" s="104"/>
      <c r="AH117" s="115" t="s">
        <v>116</v>
      </c>
      <c r="AI117" s="115"/>
      <c r="AJ117" s="115"/>
      <c r="AK117" s="116" t="s">
        <v>115</v>
      </c>
      <c r="AL117" s="104"/>
      <c r="AM117" s="115"/>
      <c r="AN117" s="115"/>
      <c r="AO117" s="115"/>
      <c r="AP117" s="115"/>
      <c r="AQ117" s="115"/>
      <c r="AR117" s="115"/>
      <c r="AS117" s="115"/>
      <c r="AT117" s="115"/>
      <c r="AU117" s="115"/>
      <c r="AV117" s="117"/>
    </row>
    <row r="118" spans="1:48">
      <c r="B118" s="110" t="s">
        <v>58</v>
      </c>
      <c r="C118" s="65"/>
      <c r="D118" s="65"/>
      <c r="E118" s="65"/>
      <c r="F118" s="65"/>
      <c r="G118" s="65"/>
      <c r="H118" s="65"/>
      <c r="I118" s="65"/>
      <c r="J118" s="65"/>
      <c r="K118" s="65"/>
      <c r="L118" s="65"/>
      <c r="M118" s="65"/>
      <c r="N118" s="65"/>
      <c r="O118" s="65"/>
      <c r="P118" s="65"/>
      <c r="Q118" s="65"/>
      <c r="R118" s="65"/>
      <c r="S118" s="65"/>
      <c r="T118" s="65"/>
      <c r="U118" s="65"/>
      <c r="V118" s="65"/>
      <c r="W118" s="65"/>
      <c r="X118" s="131"/>
      <c r="Z118" s="110" t="s">
        <v>58</v>
      </c>
      <c r="AA118" s="65"/>
      <c r="AB118" s="65"/>
      <c r="AC118" s="65"/>
      <c r="AD118" s="65"/>
      <c r="AE118" s="103"/>
      <c r="AF118" s="103"/>
      <c r="AG118" s="103"/>
      <c r="AH118" s="103"/>
      <c r="AI118" s="103"/>
      <c r="AJ118" s="103"/>
      <c r="AK118" s="103"/>
      <c r="AL118" s="103"/>
      <c r="AM118" s="103"/>
      <c r="AN118" s="103"/>
      <c r="AO118" s="103"/>
      <c r="AP118" s="103"/>
      <c r="AQ118" s="103"/>
      <c r="AR118" s="103"/>
      <c r="AS118" s="103"/>
      <c r="AT118" s="103"/>
      <c r="AU118" s="103"/>
      <c r="AV118" s="111"/>
    </row>
    <row r="119" spans="1:48">
      <c r="B119" s="118"/>
      <c r="C119" s="119"/>
      <c r="D119" s="119"/>
      <c r="E119" s="119"/>
      <c r="F119" s="119"/>
      <c r="G119" s="145" t="s">
        <v>118</v>
      </c>
      <c r="H119" s="145"/>
      <c r="I119" s="145" t="s">
        <v>119</v>
      </c>
      <c r="J119" s="145"/>
      <c r="K119" s="145" t="s">
        <v>120</v>
      </c>
      <c r="L119" s="145"/>
      <c r="M119" s="145" t="s">
        <v>121</v>
      </c>
      <c r="N119" s="145"/>
      <c r="O119" s="145" t="s">
        <v>122</v>
      </c>
      <c r="P119" s="145"/>
      <c r="Q119" s="145" t="s">
        <v>123</v>
      </c>
      <c r="R119" s="145"/>
      <c r="S119" s="145" t="s">
        <v>124</v>
      </c>
      <c r="T119" s="145"/>
      <c r="U119" s="145" t="s">
        <v>125</v>
      </c>
      <c r="V119" s="145"/>
      <c r="W119" s="145" t="s">
        <v>128</v>
      </c>
      <c r="X119" s="146"/>
      <c r="Z119" s="118"/>
      <c r="AA119" s="119"/>
      <c r="AB119" s="119"/>
      <c r="AC119" s="119"/>
      <c r="AD119" s="119"/>
      <c r="AE119" s="143" t="s">
        <v>118</v>
      </c>
      <c r="AF119" s="143"/>
      <c r="AG119" s="143" t="s">
        <v>119</v>
      </c>
      <c r="AH119" s="143"/>
      <c r="AI119" s="143" t="s">
        <v>120</v>
      </c>
      <c r="AJ119" s="143"/>
      <c r="AK119" s="143" t="s">
        <v>121</v>
      </c>
      <c r="AL119" s="143"/>
      <c r="AM119" s="143" t="s">
        <v>122</v>
      </c>
      <c r="AN119" s="143"/>
      <c r="AO119" s="143" t="s">
        <v>123</v>
      </c>
      <c r="AP119" s="143"/>
      <c r="AQ119" s="143" t="s">
        <v>124</v>
      </c>
      <c r="AR119" s="143"/>
      <c r="AS119" s="143" t="s">
        <v>125</v>
      </c>
      <c r="AT119" s="143"/>
      <c r="AU119" s="143" t="s">
        <v>128</v>
      </c>
      <c r="AV119" s="144"/>
    </row>
    <row r="120" spans="1:48">
      <c r="B120" s="118"/>
      <c r="C120" s="119"/>
      <c r="D120" s="119"/>
      <c r="E120" s="119"/>
      <c r="F120" s="119"/>
      <c r="G120" s="143"/>
      <c r="H120" s="143"/>
      <c r="I120" s="143"/>
      <c r="J120" s="143"/>
      <c r="K120" s="143"/>
      <c r="L120" s="143"/>
      <c r="M120" s="143"/>
      <c r="N120" s="143"/>
      <c r="O120" s="143"/>
      <c r="P120" s="143"/>
      <c r="Q120" s="143"/>
      <c r="R120" s="143"/>
      <c r="S120" s="143"/>
      <c r="T120" s="143"/>
      <c r="U120" s="143"/>
      <c r="V120" s="143"/>
      <c r="W120" s="143"/>
      <c r="X120" s="144"/>
      <c r="Z120" s="118"/>
      <c r="AA120" s="119"/>
      <c r="AB120" s="119"/>
      <c r="AC120" s="119"/>
      <c r="AD120" s="119"/>
      <c r="AE120" s="143">
        <f>SUM(AE122:AF128)</f>
        <v>0.43750000000000011</v>
      </c>
      <c r="AF120" s="143"/>
      <c r="AG120" s="143">
        <f>SUM(AG122:AH128)</f>
        <v>0</v>
      </c>
      <c r="AH120" s="143"/>
      <c r="AI120" s="143">
        <f>SUM(AI122:AJ128)</f>
        <v>6.25E-2</v>
      </c>
      <c r="AJ120" s="143"/>
      <c r="AK120" s="143">
        <f>SUM(AK122:AL128)</f>
        <v>0</v>
      </c>
      <c r="AL120" s="143"/>
      <c r="AM120" s="143">
        <f>SUM(AM122:AN128)</f>
        <v>0.28125</v>
      </c>
      <c r="AN120" s="143"/>
      <c r="AO120" s="143">
        <f>SUM(AO122:AP128)</f>
        <v>6.25E-2</v>
      </c>
      <c r="AP120" s="143"/>
      <c r="AQ120" s="143">
        <f>SUM(AQ122:AR128)</f>
        <v>6.25E-2</v>
      </c>
      <c r="AR120" s="143"/>
      <c r="AS120" s="143">
        <f>SUM(AS122:AT128)</f>
        <v>3.125E-2</v>
      </c>
      <c r="AT120" s="143"/>
      <c r="AU120" s="143">
        <f>SUM(AU122:AV128)</f>
        <v>6.25E-2</v>
      </c>
      <c r="AV120" s="143"/>
    </row>
    <row r="121" spans="1:48">
      <c r="A121" t="s">
        <v>139</v>
      </c>
      <c r="B121" s="118"/>
      <c r="C121" s="119"/>
      <c r="D121" s="119"/>
      <c r="E121" s="119"/>
      <c r="F121" s="119"/>
      <c r="G121" s="97" t="s">
        <v>126</v>
      </c>
      <c r="H121" s="97" t="s">
        <v>127</v>
      </c>
      <c r="I121" s="97" t="s">
        <v>126</v>
      </c>
      <c r="J121" s="97" t="s">
        <v>127</v>
      </c>
      <c r="K121" s="97" t="s">
        <v>126</v>
      </c>
      <c r="L121" s="97" t="s">
        <v>127</v>
      </c>
      <c r="M121" s="97" t="s">
        <v>126</v>
      </c>
      <c r="N121" s="97" t="s">
        <v>127</v>
      </c>
      <c r="O121" s="97" t="s">
        <v>126</v>
      </c>
      <c r="P121" s="97" t="s">
        <v>127</v>
      </c>
      <c r="Q121" s="97" t="s">
        <v>126</v>
      </c>
      <c r="R121" s="97" t="s">
        <v>127</v>
      </c>
      <c r="S121" s="97" t="s">
        <v>126</v>
      </c>
      <c r="T121" s="97" t="s">
        <v>127</v>
      </c>
      <c r="U121" s="97" t="s">
        <v>126</v>
      </c>
      <c r="V121" s="97" t="s">
        <v>127</v>
      </c>
      <c r="W121" s="97" t="s">
        <v>126</v>
      </c>
      <c r="X121" s="120" t="s">
        <v>127</v>
      </c>
      <c r="Z121" s="118"/>
      <c r="AA121" s="119"/>
      <c r="AB121" s="119"/>
      <c r="AC121" s="119"/>
      <c r="AD121" s="119"/>
      <c r="AE121" s="97" t="s">
        <v>126</v>
      </c>
      <c r="AF121" s="97" t="s">
        <v>127</v>
      </c>
      <c r="AG121" s="97" t="s">
        <v>126</v>
      </c>
      <c r="AH121" s="97" t="s">
        <v>127</v>
      </c>
      <c r="AI121" s="97" t="s">
        <v>126</v>
      </c>
      <c r="AJ121" s="97" t="s">
        <v>127</v>
      </c>
      <c r="AK121" s="97" t="s">
        <v>126</v>
      </c>
      <c r="AL121" s="97" t="s">
        <v>127</v>
      </c>
      <c r="AM121" s="97" t="s">
        <v>126</v>
      </c>
      <c r="AN121" s="97" t="s">
        <v>127</v>
      </c>
      <c r="AO121" s="97" t="s">
        <v>126</v>
      </c>
      <c r="AP121" s="97" t="s">
        <v>127</v>
      </c>
      <c r="AQ121" s="97" t="s">
        <v>126</v>
      </c>
      <c r="AR121" s="97" t="s">
        <v>127</v>
      </c>
      <c r="AS121" s="97" t="s">
        <v>126</v>
      </c>
      <c r="AT121" s="97" t="s">
        <v>127</v>
      </c>
      <c r="AU121" s="97" t="s">
        <v>126</v>
      </c>
      <c r="AV121" s="120" t="s">
        <v>127</v>
      </c>
    </row>
    <row r="122" spans="1:48">
      <c r="A122" s="125">
        <v>2</v>
      </c>
      <c r="B122" s="80" t="s">
        <v>135</v>
      </c>
      <c r="C122" s="81"/>
      <c r="D122" s="81"/>
      <c r="E122" s="82"/>
      <c r="F122" s="79">
        <f>(A122/SUM(A122,A123,A126))*$G$4</f>
        <v>0.25</v>
      </c>
      <c r="G122" s="60"/>
      <c r="H122" s="84" t="str">
        <f>IF(G122,(G122/SUM($G122,$I122,$K122,$M122,$O122,$Q122,$S122,$U122,$W122)*$F122),"")</f>
        <v/>
      </c>
      <c r="I122" s="60"/>
      <c r="J122" s="84" t="str">
        <f t="shared" ref="J122:J128" si="75">IF(I122,(I122/SUM($G122,$I122,$K122,$M122,$O122,$Q122,$S122,$U122,$W122)*$F122),"")</f>
        <v/>
      </c>
      <c r="K122" s="60"/>
      <c r="L122" s="84" t="str">
        <f t="shared" ref="L122:L128" si="76">IF(K122,(K122/SUM($G122,$I122,$K122,$M122,$O122,$Q122,$S122,$U122,$W122)*$F122),"")</f>
        <v/>
      </c>
      <c r="M122" s="60"/>
      <c r="N122" s="84" t="str">
        <f t="shared" ref="N122:N128" si="77">IF(M122,(M122/SUM($G122,$I122,$K122,$M122,$O122,$Q122,$S122,$U122,$W122)*$F122),"")</f>
        <v/>
      </c>
      <c r="O122" s="60">
        <v>2</v>
      </c>
      <c r="P122" s="84">
        <f t="shared" ref="P122:P128" si="78">IF(O122,(O122/SUM($G122,$I122,$K122,$M122,$O122,$Q122,$S122,$U122,$W122)*$F122),"")</f>
        <v>0.25</v>
      </c>
      <c r="Q122" s="60"/>
      <c r="R122" s="84" t="str">
        <f t="shared" ref="R122:R128" si="79">IF(Q122,(Q122/SUM($G122,$I122,$K122,$M122,$O122,$Q122,$S122,$U122,$W122)*$F122),"")</f>
        <v/>
      </c>
      <c r="S122" s="60"/>
      <c r="T122" s="84" t="str">
        <f t="shared" ref="T122:T128" si="80">IF(S122,(S122/SUM($G122,$I122,$K122,$M122,$O122,$Q122,$S122,$U122,$W122)*$F122),"")</f>
        <v/>
      </c>
      <c r="U122" s="60"/>
      <c r="V122" s="84" t="str">
        <f t="shared" ref="V122:V128" si="81">IF(U122,(U122/SUM($G122,$I122,$K122,$M122,$O122,$Q122,$S122,$U122,$W122)*$F122),"")</f>
        <v/>
      </c>
      <c r="W122" s="60"/>
      <c r="X122" s="84" t="str">
        <f t="shared" ref="X122:X128" si="82">IF(W122,(W122/SUM($G122,$I122,$K122,$M122,$O122,$Q122,$S122,$U122,$W122)*$F122),"")</f>
        <v/>
      </c>
      <c r="Z122" s="80" t="s">
        <v>135</v>
      </c>
      <c r="AA122" s="81"/>
      <c r="AB122" s="81"/>
      <c r="AC122" s="82"/>
      <c r="AD122" s="79">
        <f t="shared" ref="AD122:AD128" si="83">F122</f>
        <v>0.25</v>
      </c>
      <c r="AE122" s="100"/>
      <c r="AF122" s="100"/>
      <c r="AG122" s="100"/>
      <c r="AH122" s="100"/>
      <c r="AI122" s="100"/>
      <c r="AJ122" s="100"/>
      <c r="AK122" s="100"/>
      <c r="AL122" s="100"/>
      <c r="AM122" s="84">
        <f>P122*$N$4</f>
        <v>0.1125</v>
      </c>
      <c r="AN122" s="84">
        <f>P122*$N$5</f>
        <v>0.13750000000000001</v>
      </c>
      <c r="AO122" s="100"/>
      <c r="AP122" s="100"/>
      <c r="AQ122" s="100"/>
      <c r="AR122" s="100"/>
      <c r="AS122" s="100"/>
      <c r="AT122" s="100"/>
      <c r="AU122" s="100"/>
      <c r="AV122" s="121"/>
    </row>
    <row r="123" spans="1:48">
      <c r="A123" s="126">
        <v>2</v>
      </c>
      <c r="B123" s="80" t="s">
        <v>136</v>
      </c>
      <c r="C123" s="81"/>
      <c r="D123" s="81"/>
      <c r="E123" s="82"/>
      <c r="F123" s="79">
        <f>(A123/SUM(A122,A123,A126))*$G$4</f>
        <v>0.25</v>
      </c>
      <c r="G123" s="60"/>
      <c r="H123" s="84" t="str">
        <f t="shared" ref="H123:J128" si="84">IF(G123,(G123/SUM($G123,$I123,$K123,$M123,$O123,$Q123,$S123,$U123,$W123)*$F123),"")</f>
        <v/>
      </c>
      <c r="I123" s="60"/>
      <c r="J123" s="84" t="str">
        <f t="shared" si="75"/>
        <v/>
      </c>
      <c r="K123" s="60"/>
      <c r="L123" s="84" t="str">
        <f t="shared" si="76"/>
        <v/>
      </c>
      <c r="M123" s="60"/>
      <c r="N123" s="84" t="str">
        <f t="shared" si="77"/>
        <v/>
      </c>
      <c r="O123" s="60"/>
      <c r="P123" s="84" t="str">
        <f t="shared" si="78"/>
        <v/>
      </c>
      <c r="Q123" s="60"/>
      <c r="R123" s="84" t="str">
        <f t="shared" si="79"/>
        <v/>
      </c>
      <c r="S123" s="60"/>
      <c r="T123" s="84" t="str">
        <f t="shared" si="80"/>
        <v/>
      </c>
      <c r="U123" s="60"/>
      <c r="V123" s="84" t="str">
        <f t="shared" si="81"/>
        <v/>
      </c>
      <c r="W123" s="60"/>
      <c r="X123" s="84" t="str">
        <f t="shared" si="82"/>
        <v/>
      </c>
      <c r="Z123" s="80" t="s">
        <v>136</v>
      </c>
      <c r="AA123" s="81"/>
      <c r="AB123" s="81"/>
      <c r="AC123" s="82"/>
      <c r="AD123" s="79">
        <f t="shared" si="83"/>
        <v>0.25</v>
      </c>
      <c r="AE123" s="100"/>
      <c r="AF123" s="100"/>
      <c r="AG123" s="100"/>
      <c r="AH123" s="100"/>
      <c r="AI123" s="100"/>
      <c r="AJ123" s="100"/>
      <c r="AK123" s="100"/>
      <c r="AL123" s="100"/>
      <c r="AM123" s="100"/>
      <c r="AN123" s="100"/>
      <c r="AO123" s="100"/>
      <c r="AP123" s="100"/>
      <c r="AQ123" s="100"/>
      <c r="AR123" s="100"/>
      <c r="AS123" s="100"/>
      <c r="AT123" s="100"/>
      <c r="AU123" s="100"/>
      <c r="AV123" s="121"/>
    </row>
    <row r="124" spans="1:48">
      <c r="A124" s="126">
        <v>3</v>
      </c>
      <c r="B124" s="83" t="s">
        <v>129</v>
      </c>
      <c r="C124" s="81"/>
      <c r="D124" s="81"/>
      <c r="E124" s="82"/>
      <c r="F124" s="78">
        <f>(A124/SUM(A124:A125))*$F$38</f>
        <v>0.15</v>
      </c>
      <c r="G124" s="60">
        <v>4</v>
      </c>
      <c r="H124" s="84">
        <f t="shared" si="84"/>
        <v>0.15</v>
      </c>
      <c r="I124" s="60"/>
      <c r="J124" s="84" t="str">
        <f t="shared" si="75"/>
        <v/>
      </c>
      <c r="K124" s="60"/>
      <c r="L124" s="84" t="str">
        <f t="shared" si="76"/>
        <v/>
      </c>
      <c r="M124" s="60"/>
      <c r="N124" s="84" t="str">
        <f t="shared" si="77"/>
        <v/>
      </c>
      <c r="O124" s="60"/>
      <c r="P124" s="84" t="str">
        <f t="shared" si="78"/>
        <v/>
      </c>
      <c r="Q124" s="60"/>
      <c r="R124" s="84" t="str">
        <f t="shared" si="79"/>
        <v/>
      </c>
      <c r="S124" s="60"/>
      <c r="T124" s="84" t="str">
        <f t="shared" si="80"/>
        <v/>
      </c>
      <c r="U124" s="60"/>
      <c r="V124" s="84" t="str">
        <f t="shared" si="81"/>
        <v/>
      </c>
      <c r="W124" s="60"/>
      <c r="X124" s="84" t="str">
        <f t="shared" si="82"/>
        <v/>
      </c>
      <c r="Z124" s="83" t="s">
        <v>129</v>
      </c>
      <c r="AA124" s="81"/>
      <c r="AB124" s="81"/>
      <c r="AC124" s="82"/>
      <c r="AD124" s="105">
        <f t="shared" si="83"/>
        <v>0.15</v>
      </c>
      <c r="AE124" s="84">
        <f>H124*$N$4</f>
        <v>6.7500000000000004E-2</v>
      </c>
      <c r="AF124" s="84">
        <f>H124*$N$5</f>
        <v>8.2500000000000004E-2</v>
      </c>
      <c r="AG124" s="84"/>
      <c r="AH124" s="84"/>
      <c r="AI124" s="84"/>
      <c r="AJ124" s="84"/>
      <c r="AK124" s="100"/>
      <c r="AL124" s="100"/>
      <c r="AM124" s="100"/>
      <c r="AN124" s="100"/>
      <c r="AO124" s="100"/>
      <c r="AP124" s="100"/>
      <c r="AQ124" s="100"/>
      <c r="AR124" s="100"/>
      <c r="AS124" s="100"/>
      <c r="AT124" s="100"/>
      <c r="AU124" s="100"/>
      <c r="AV124" s="121"/>
    </row>
    <row r="125" spans="1:48">
      <c r="A125" s="126">
        <v>2</v>
      </c>
      <c r="B125" s="83" t="s">
        <v>130</v>
      </c>
      <c r="C125" s="81"/>
      <c r="D125" s="81"/>
      <c r="E125" s="82"/>
      <c r="F125" s="78">
        <f>(A125/SUM(A124:A125))*$F$21</f>
        <v>0.1</v>
      </c>
      <c r="G125" s="60">
        <v>4</v>
      </c>
      <c r="H125" s="84">
        <f t="shared" si="84"/>
        <v>0.1</v>
      </c>
      <c r="I125" s="60"/>
      <c r="J125" s="84" t="str">
        <f t="shared" si="75"/>
        <v/>
      </c>
      <c r="K125" s="60"/>
      <c r="L125" s="84" t="str">
        <f t="shared" si="76"/>
        <v/>
      </c>
      <c r="M125" s="60"/>
      <c r="N125" s="84" t="str">
        <f t="shared" si="77"/>
        <v/>
      </c>
      <c r="O125" s="60"/>
      <c r="P125" s="84" t="str">
        <f t="shared" si="78"/>
        <v/>
      </c>
      <c r="Q125" s="60"/>
      <c r="R125" s="84" t="str">
        <f t="shared" si="79"/>
        <v/>
      </c>
      <c r="S125" s="60"/>
      <c r="T125" s="84" t="str">
        <f t="shared" si="80"/>
        <v/>
      </c>
      <c r="U125" s="60"/>
      <c r="V125" s="84" t="str">
        <f t="shared" si="81"/>
        <v/>
      </c>
      <c r="W125" s="60"/>
      <c r="X125" s="84" t="str">
        <f t="shared" si="82"/>
        <v/>
      </c>
      <c r="Z125" s="83" t="s">
        <v>130</v>
      </c>
      <c r="AA125" s="81"/>
      <c r="AB125" s="81"/>
      <c r="AC125" s="82"/>
      <c r="AD125" s="105">
        <f t="shared" si="83"/>
        <v>0.1</v>
      </c>
      <c r="AE125" s="84">
        <f>H125*$N$4</f>
        <v>4.5000000000000005E-2</v>
      </c>
      <c r="AF125" s="84">
        <f>H125*$N$5</f>
        <v>5.5000000000000007E-2</v>
      </c>
      <c r="AG125" s="84"/>
      <c r="AH125" s="84"/>
      <c r="AI125" s="84"/>
      <c r="AJ125" s="84"/>
      <c r="AK125" s="100"/>
      <c r="AL125" s="100"/>
      <c r="AM125" s="100"/>
      <c r="AN125" s="100"/>
      <c r="AO125" s="100"/>
      <c r="AP125" s="100"/>
      <c r="AQ125" s="100"/>
      <c r="AR125" s="100"/>
      <c r="AS125" s="100"/>
      <c r="AT125" s="100"/>
      <c r="AU125" s="100"/>
      <c r="AV125" s="121"/>
    </row>
    <row r="126" spans="1:48">
      <c r="A126" s="126">
        <v>2</v>
      </c>
      <c r="B126" s="80" t="s">
        <v>134</v>
      </c>
      <c r="C126" s="81"/>
      <c r="D126" s="81"/>
      <c r="E126" s="82"/>
      <c r="F126" s="79">
        <f>(A126/SUM(A122,A123,A126))*$G$4</f>
        <v>0.25</v>
      </c>
      <c r="G126" s="60">
        <v>3</v>
      </c>
      <c r="H126" s="84">
        <f t="shared" si="84"/>
        <v>0.1875</v>
      </c>
      <c r="I126" s="60"/>
      <c r="J126" s="84" t="str">
        <f t="shared" si="84"/>
        <v/>
      </c>
      <c r="K126" s="60">
        <v>1</v>
      </c>
      <c r="L126" s="84">
        <f t="shared" si="76"/>
        <v>6.25E-2</v>
      </c>
      <c r="M126" s="60"/>
      <c r="N126" s="84" t="str">
        <f t="shared" si="77"/>
        <v/>
      </c>
      <c r="O126" s="60"/>
      <c r="P126" s="84" t="str">
        <f t="shared" si="78"/>
        <v/>
      </c>
      <c r="Q126" s="60"/>
      <c r="R126" s="84" t="str">
        <f t="shared" si="79"/>
        <v/>
      </c>
      <c r="S126" s="60"/>
      <c r="T126" s="84" t="str">
        <f t="shared" si="80"/>
        <v/>
      </c>
      <c r="U126" s="60"/>
      <c r="V126" s="84" t="str">
        <f t="shared" si="81"/>
        <v/>
      </c>
      <c r="W126" s="60"/>
      <c r="X126" s="84" t="str">
        <f t="shared" si="82"/>
        <v/>
      </c>
      <c r="Z126" s="80" t="s">
        <v>134</v>
      </c>
      <c r="AA126" s="81"/>
      <c r="AB126" s="81"/>
      <c r="AC126" s="82"/>
      <c r="AD126" s="79">
        <f t="shared" si="83"/>
        <v>0.25</v>
      </c>
      <c r="AE126" s="84">
        <f>H126*$N$4</f>
        <v>8.4375000000000006E-2</v>
      </c>
      <c r="AF126" s="84">
        <f>H126*$N$5</f>
        <v>0.10312500000000001</v>
      </c>
      <c r="AG126" s="84"/>
      <c r="AH126" s="84"/>
      <c r="AI126" s="84">
        <f>L126*$N$4</f>
        <v>2.8125000000000001E-2</v>
      </c>
      <c r="AJ126" s="84">
        <f>L126*$N$5</f>
        <v>3.4375000000000003E-2</v>
      </c>
      <c r="AK126" s="100"/>
      <c r="AL126" s="100"/>
      <c r="AM126" s="100"/>
      <c r="AN126" s="100"/>
      <c r="AO126" s="100"/>
      <c r="AP126" s="100"/>
      <c r="AQ126" s="100"/>
      <c r="AR126" s="100"/>
      <c r="AS126" s="100"/>
      <c r="AT126" s="100"/>
      <c r="AU126" s="100"/>
      <c r="AV126" s="121"/>
    </row>
    <row r="127" spans="1:48">
      <c r="A127" s="127">
        <v>4</v>
      </c>
      <c r="B127" s="80" t="s">
        <v>133</v>
      </c>
      <c r="C127" s="81"/>
      <c r="D127" s="81"/>
      <c r="E127" s="82"/>
      <c r="F127" s="79">
        <f>(A127/SUM(A127))*$G$5</f>
        <v>0.25</v>
      </c>
      <c r="G127" s="60"/>
      <c r="H127" s="84" t="str">
        <f t="shared" si="84"/>
        <v/>
      </c>
      <c r="I127" s="60"/>
      <c r="J127" s="84" t="str">
        <f t="shared" si="75"/>
        <v/>
      </c>
      <c r="K127" s="60"/>
      <c r="L127" s="84" t="str">
        <f t="shared" si="76"/>
        <v/>
      </c>
      <c r="M127" s="60"/>
      <c r="N127" s="84" t="str">
        <f t="shared" si="77"/>
        <v/>
      </c>
      <c r="O127" s="60"/>
      <c r="P127" s="84" t="str">
        <f t="shared" si="78"/>
        <v/>
      </c>
      <c r="Q127" s="60"/>
      <c r="R127" s="84" t="str">
        <f t="shared" si="79"/>
        <v/>
      </c>
      <c r="S127" s="60"/>
      <c r="T127" s="84" t="str">
        <f t="shared" si="80"/>
        <v/>
      </c>
      <c r="U127" s="60"/>
      <c r="V127" s="84" t="str">
        <f t="shared" si="81"/>
        <v/>
      </c>
      <c r="W127" s="60"/>
      <c r="X127" s="84" t="str">
        <f t="shared" si="82"/>
        <v/>
      </c>
      <c r="Z127" s="80" t="s">
        <v>133</v>
      </c>
      <c r="AA127" s="81"/>
      <c r="AB127" s="81"/>
      <c r="AC127" s="82"/>
      <c r="AD127" s="79">
        <f t="shared" si="83"/>
        <v>0.25</v>
      </c>
      <c r="AE127" s="100"/>
      <c r="AF127" s="100"/>
      <c r="AG127" s="100"/>
      <c r="AH127" s="100"/>
      <c r="AI127" s="100"/>
      <c r="AJ127" s="100"/>
      <c r="AK127" s="100"/>
      <c r="AL127" s="100"/>
      <c r="AM127" s="100"/>
      <c r="AN127" s="84"/>
      <c r="AO127" s="100"/>
      <c r="AP127" s="84"/>
      <c r="AQ127" s="100"/>
      <c r="AR127" s="84"/>
      <c r="AS127" s="100"/>
      <c r="AT127" s="84"/>
      <c r="AU127" s="100"/>
      <c r="AV127" s="122"/>
    </row>
    <row r="128" spans="1:48">
      <c r="A128" s="128">
        <v>2</v>
      </c>
      <c r="B128" s="83" t="s">
        <v>144</v>
      </c>
      <c r="C128" s="81"/>
      <c r="D128" s="81"/>
      <c r="E128" s="82"/>
      <c r="F128" s="79">
        <f>(A128/SUM(A128))*$G$5</f>
        <v>0.25</v>
      </c>
      <c r="G128" s="60"/>
      <c r="H128" s="84" t="str">
        <f t="shared" si="84"/>
        <v/>
      </c>
      <c r="I128" s="60"/>
      <c r="J128" s="84" t="str">
        <f t="shared" si="75"/>
        <v/>
      </c>
      <c r="K128" s="60"/>
      <c r="L128" s="84" t="str">
        <f t="shared" si="76"/>
        <v/>
      </c>
      <c r="M128" s="60"/>
      <c r="N128" s="84" t="str">
        <f t="shared" si="77"/>
        <v/>
      </c>
      <c r="O128" s="60">
        <v>2</v>
      </c>
      <c r="P128" s="84">
        <f t="shared" si="78"/>
        <v>3.125E-2</v>
      </c>
      <c r="Q128" s="60">
        <v>4</v>
      </c>
      <c r="R128" s="84">
        <f t="shared" si="79"/>
        <v>6.25E-2</v>
      </c>
      <c r="S128" s="60">
        <v>4</v>
      </c>
      <c r="T128" s="84">
        <f t="shared" si="80"/>
        <v>6.25E-2</v>
      </c>
      <c r="U128" s="60">
        <v>2</v>
      </c>
      <c r="V128" s="84">
        <f t="shared" si="81"/>
        <v>3.125E-2</v>
      </c>
      <c r="W128" s="60">
        <v>4</v>
      </c>
      <c r="X128" s="84">
        <f t="shared" si="82"/>
        <v>6.25E-2</v>
      </c>
      <c r="Z128" s="83" t="s">
        <v>144</v>
      </c>
      <c r="AA128" s="81"/>
      <c r="AB128" s="81"/>
      <c r="AC128" s="82"/>
      <c r="AD128" s="105">
        <f t="shared" si="83"/>
        <v>0.25</v>
      </c>
      <c r="AE128" s="100"/>
      <c r="AF128" s="100"/>
      <c r="AG128" s="100"/>
      <c r="AH128" s="100"/>
      <c r="AI128" s="100"/>
      <c r="AJ128" s="100"/>
      <c r="AK128" s="100"/>
      <c r="AL128" s="100"/>
      <c r="AM128" s="84">
        <f>P128*$N$4</f>
        <v>1.40625E-2</v>
      </c>
      <c r="AN128" s="84">
        <f>P128*$N$5</f>
        <v>1.7187500000000001E-2</v>
      </c>
      <c r="AO128" s="84">
        <f>R128*$N$4</f>
        <v>2.8125000000000001E-2</v>
      </c>
      <c r="AP128" s="84">
        <f>R128*$N$5</f>
        <v>3.4375000000000003E-2</v>
      </c>
      <c r="AQ128" s="84">
        <f>T128*$N$4</f>
        <v>2.8125000000000001E-2</v>
      </c>
      <c r="AR128" s="84">
        <f>T128*$N$5</f>
        <v>3.4375000000000003E-2</v>
      </c>
      <c r="AS128" s="84">
        <f>V128*$N$4</f>
        <v>1.40625E-2</v>
      </c>
      <c r="AT128" s="84">
        <f>V128*$N$5</f>
        <v>1.7187500000000001E-2</v>
      </c>
      <c r="AU128" s="84">
        <f>X128*$N$4</f>
        <v>2.8125000000000001E-2</v>
      </c>
      <c r="AV128" s="122">
        <f>X128*$N$5</f>
        <v>3.4375000000000003E-2</v>
      </c>
    </row>
    <row r="129" spans="1:48">
      <c r="B129" s="140"/>
      <c r="C129" s="141"/>
      <c r="D129" s="141"/>
      <c r="E129" s="141"/>
      <c r="F129" s="142"/>
      <c r="G129" s="134"/>
      <c r="H129" s="134"/>
      <c r="I129" s="134"/>
      <c r="J129" s="134"/>
      <c r="K129" s="134"/>
      <c r="L129" s="134"/>
      <c r="M129" s="134"/>
      <c r="N129" s="134"/>
      <c r="O129" s="134"/>
      <c r="P129" s="134"/>
      <c r="Q129" s="134"/>
      <c r="R129" s="134"/>
      <c r="S129" s="134"/>
      <c r="T129" s="134"/>
      <c r="U129" s="134"/>
      <c r="V129" s="134"/>
      <c r="W129" s="134"/>
      <c r="X129" s="135"/>
      <c r="Z129" s="140"/>
      <c r="AA129" s="141"/>
      <c r="AB129" s="141"/>
      <c r="AC129" s="141"/>
      <c r="AD129" s="142"/>
      <c r="AE129" s="123"/>
      <c r="AF129" s="123"/>
      <c r="AG129" s="123"/>
      <c r="AH129" s="123"/>
      <c r="AI129" s="123"/>
      <c r="AJ129" s="123"/>
      <c r="AK129" s="123"/>
      <c r="AL129" s="123"/>
      <c r="AM129" s="123"/>
      <c r="AN129" s="123"/>
      <c r="AO129" s="123"/>
      <c r="AP129" s="123"/>
      <c r="AQ129" s="123"/>
      <c r="AR129" s="123"/>
      <c r="AS129" s="123"/>
      <c r="AT129" s="123"/>
      <c r="AU129" s="123"/>
      <c r="AV129" s="124"/>
    </row>
    <row r="132" spans="1:48" s="138" customFormat="1" ht="26.25">
      <c r="A132" s="137" t="s">
        <v>227</v>
      </c>
      <c r="AE132" s="139"/>
      <c r="AF132" s="139"/>
      <c r="AG132" s="139"/>
      <c r="AH132" s="139"/>
      <c r="AI132" s="139"/>
      <c r="AJ132" s="139"/>
      <c r="AK132" s="139"/>
      <c r="AL132" s="139"/>
      <c r="AM132" s="139"/>
      <c r="AN132" s="139"/>
      <c r="AO132" s="139"/>
      <c r="AP132" s="139"/>
      <c r="AQ132" s="139"/>
      <c r="AR132" s="139"/>
      <c r="AS132" s="139"/>
      <c r="AT132" s="139"/>
      <c r="AU132" s="139"/>
      <c r="AV132" s="139"/>
    </row>
    <row r="133" spans="1:48">
      <c r="B133" s="61" t="s">
        <v>112</v>
      </c>
      <c r="C133" s="62"/>
      <c r="D133" s="62"/>
      <c r="E133" s="62"/>
      <c r="F133" s="62"/>
      <c r="G133" s="62"/>
      <c r="H133" s="62"/>
      <c r="I133" s="62"/>
      <c r="J133" s="62"/>
      <c r="K133" s="62"/>
      <c r="L133" s="62"/>
      <c r="M133" s="62"/>
      <c r="N133" s="62"/>
      <c r="O133" s="62"/>
      <c r="P133" s="62"/>
      <c r="Q133" s="62"/>
      <c r="R133" s="62"/>
      <c r="S133" s="62"/>
      <c r="T133" s="62"/>
      <c r="U133" s="62"/>
      <c r="V133" s="62"/>
      <c r="W133" s="62"/>
      <c r="X133" s="63"/>
      <c r="AE133"/>
      <c r="AF133"/>
      <c r="AG133"/>
      <c r="AH133"/>
      <c r="AI133"/>
      <c r="AJ133"/>
      <c r="AK133"/>
      <c r="AL133"/>
      <c r="AM133"/>
      <c r="AN133"/>
      <c r="AO133"/>
      <c r="AP133"/>
      <c r="AQ133"/>
      <c r="AR133"/>
      <c r="AS133"/>
      <c r="AT133"/>
      <c r="AU133"/>
      <c r="AV133"/>
    </row>
    <row r="134" spans="1:48">
      <c r="B134" s="64" t="s">
        <v>65</v>
      </c>
      <c r="C134" s="65"/>
      <c r="D134" s="65"/>
      <c r="E134" s="65"/>
      <c r="F134" s="65"/>
      <c r="G134" s="65"/>
      <c r="H134" s="65"/>
      <c r="I134" s="65"/>
      <c r="J134" s="65"/>
      <c r="K134" s="65"/>
      <c r="L134" s="65"/>
      <c r="M134" s="65"/>
      <c r="N134" s="65"/>
      <c r="O134" s="65"/>
      <c r="P134" s="65"/>
      <c r="Q134" s="65"/>
      <c r="R134" s="65"/>
      <c r="S134" s="65"/>
      <c r="T134" s="65"/>
      <c r="U134" s="65"/>
      <c r="V134" s="65"/>
      <c r="W134" s="65"/>
      <c r="X134" s="66"/>
      <c r="AE134"/>
      <c r="AF134"/>
      <c r="AG134"/>
      <c r="AH134"/>
      <c r="AI134"/>
      <c r="AJ134"/>
      <c r="AK134"/>
      <c r="AL134"/>
      <c r="AM134"/>
      <c r="AN134"/>
      <c r="AO134"/>
      <c r="AP134"/>
      <c r="AQ134"/>
      <c r="AR134"/>
      <c r="AS134"/>
      <c r="AT134"/>
      <c r="AU134"/>
      <c r="AV134"/>
    </row>
    <row r="135" spans="1:48">
      <c r="B135" s="57"/>
      <c r="C135" s="58" t="s">
        <v>113</v>
      </c>
      <c r="D135" s="136">
        <f>SUMPRODUCT(G140:X146,AE173:AV179)</f>
        <v>2.026875</v>
      </c>
      <c r="E135" s="93"/>
      <c r="F135" s="57"/>
      <c r="G135" s="57"/>
      <c r="H135" s="58" t="s">
        <v>114</v>
      </c>
      <c r="I135" s="94">
        <v>2</v>
      </c>
      <c r="J135" s="57" t="s">
        <v>116</v>
      </c>
      <c r="K135" s="57"/>
      <c r="L135" s="57"/>
      <c r="M135" s="58" t="s">
        <v>115</v>
      </c>
      <c r="N135" s="68"/>
      <c r="O135" s="57"/>
      <c r="P135" s="57"/>
      <c r="Q135" s="57"/>
      <c r="R135" s="57"/>
      <c r="S135" s="57"/>
      <c r="T135" s="57"/>
      <c r="U135" s="57"/>
      <c r="V135" s="57"/>
      <c r="W135" s="57"/>
      <c r="X135" s="57"/>
      <c r="AE135"/>
      <c r="AF135"/>
      <c r="AG135"/>
      <c r="AH135"/>
      <c r="AI135"/>
      <c r="AJ135"/>
      <c r="AK135"/>
      <c r="AL135"/>
      <c r="AM135"/>
      <c r="AN135"/>
      <c r="AO135"/>
      <c r="AP135"/>
      <c r="AQ135"/>
      <c r="AR135"/>
      <c r="AS135"/>
      <c r="AT135"/>
      <c r="AU135"/>
      <c r="AV135"/>
    </row>
    <row r="136" spans="1:48">
      <c r="B136" s="64" t="s">
        <v>58</v>
      </c>
      <c r="C136" s="65"/>
      <c r="D136" s="65"/>
      <c r="E136" s="65"/>
      <c r="F136" s="65"/>
      <c r="G136" s="65"/>
      <c r="H136" s="65"/>
      <c r="I136" s="65"/>
      <c r="J136" s="65"/>
      <c r="K136" s="65"/>
      <c r="L136" s="65"/>
      <c r="M136" s="65"/>
      <c r="N136" s="65"/>
      <c r="O136" s="65"/>
      <c r="P136" s="65"/>
      <c r="Q136" s="65"/>
      <c r="R136" s="65"/>
      <c r="S136" s="65"/>
      <c r="T136" s="65"/>
      <c r="U136" s="65"/>
      <c r="V136" s="65"/>
      <c r="W136" s="65"/>
      <c r="X136" s="66"/>
      <c r="AE136"/>
      <c r="AF136"/>
      <c r="AG136"/>
      <c r="AH136"/>
      <c r="AI136"/>
      <c r="AJ136"/>
      <c r="AK136"/>
      <c r="AL136"/>
      <c r="AM136"/>
      <c r="AN136"/>
      <c r="AO136"/>
      <c r="AP136"/>
      <c r="AQ136"/>
      <c r="AR136"/>
      <c r="AS136"/>
      <c r="AT136"/>
      <c r="AU136"/>
      <c r="AV136"/>
    </row>
    <row r="137" spans="1:48">
      <c r="B137" s="59"/>
      <c r="C137" s="59"/>
      <c r="D137" s="59"/>
      <c r="E137" s="59"/>
      <c r="F137" s="59"/>
      <c r="G137" s="145" t="s">
        <v>118</v>
      </c>
      <c r="H137" s="145"/>
      <c r="I137" s="145" t="s">
        <v>119</v>
      </c>
      <c r="J137" s="145"/>
      <c r="K137" s="145" t="s">
        <v>120</v>
      </c>
      <c r="L137" s="145"/>
      <c r="M137" s="145" t="s">
        <v>121</v>
      </c>
      <c r="N137" s="145"/>
      <c r="O137" s="145" t="s">
        <v>122</v>
      </c>
      <c r="P137" s="145"/>
      <c r="Q137" s="145" t="s">
        <v>123</v>
      </c>
      <c r="R137" s="145"/>
      <c r="S137" s="145" t="s">
        <v>124</v>
      </c>
      <c r="T137" s="145"/>
      <c r="U137" s="145" t="s">
        <v>125</v>
      </c>
      <c r="V137" s="145"/>
      <c r="W137" s="145" t="s">
        <v>128</v>
      </c>
      <c r="X137" s="145"/>
      <c r="AE137"/>
      <c r="AF137"/>
      <c r="AG137"/>
      <c r="AH137"/>
      <c r="AI137"/>
      <c r="AJ137"/>
      <c r="AK137"/>
      <c r="AL137"/>
      <c r="AM137"/>
      <c r="AN137"/>
      <c r="AO137"/>
      <c r="AP137"/>
      <c r="AQ137"/>
      <c r="AR137"/>
      <c r="AS137"/>
      <c r="AT137"/>
      <c r="AU137"/>
      <c r="AV137"/>
    </row>
    <row r="138" spans="1:48">
      <c r="B138" s="59"/>
      <c r="C138" s="59"/>
      <c r="D138" s="59"/>
      <c r="E138" s="59"/>
      <c r="F138" s="59"/>
      <c r="G138" s="155">
        <f>G155</f>
        <v>0.34375</v>
      </c>
      <c r="H138" s="145"/>
      <c r="I138" s="155">
        <f t="shared" ref="I138:X138" si="85">I155</f>
        <v>0.125</v>
      </c>
      <c r="J138" s="145"/>
      <c r="K138" s="155">
        <f t="shared" ref="K138:X138" si="86">K155</f>
        <v>3.125E-2</v>
      </c>
      <c r="L138" s="145"/>
      <c r="M138" s="155">
        <f t="shared" ref="M138:X138" si="87">M155</f>
        <v>0</v>
      </c>
      <c r="N138" s="145"/>
      <c r="O138" s="155">
        <f t="shared" ref="O138:X138" si="88">O155</f>
        <v>0.28125</v>
      </c>
      <c r="P138" s="145"/>
      <c r="Q138" s="155">
        <f t="shared" ref="Q138:X138" si="89">Q155</f>
        <v>6.25E-2</v>
      </c>
      <c r="R138" s="145"/>
      <c r="S138" s="155">
        <f t="shared" ref="S138:X138" si="90">S155</f>
        <v>6.25E-2</v>
      </c>
      <c r="T138" s="145"/>
      <c r="U138" s="155">
        <f t="shared" ref="U138:X138" si="91">U155</f>
        <v>3.125E-2</v>
      </c>
      <c r="V138" s="145"/>
      <c r="W138" s="155">
        <f t="shared" ref="W138:X138" si="92">W155</f>
        <v>6.25E-2</v>
      </c>
      <c r="X138" s="145"/>
      <c r="AE138"/>
      <c r="AF138"/>
      <c r="AG138"/>
      <c r="AH138"/>
      <c r="AI138"/>
      <c r="AJ138"/>
      <c r="AK138"/>
      <c r="AL138"/>
      <c r="AM138"/>
      <c r="AN138"/>
      <c r="AO138"/>
      <c r="AP138"/>
      <c r="AQ138"/>
      <c r="AR138"/>
      <c r="AS138"/>
      <c r="AT138"/>
      <c r="AU138"/>
      <c r="AV138"/>
    </row>
    <row r="139" spans="1:48">
      <c r="A139" t="s">
        <v>139</v>
      </c>
      <c r="B139" s="59"/>
      <c r="C139" s="59"/>
      <c r="D139" s="59"/>
      <c r="E139" s="59"/>
      <c r="F139" s="59"/>
      <c r="G139" s="98" t="s">
        <v>126</v>
      </c>
      <c r="H139" s="98" t="s">
        <v>127</v>
      </c>
      <c r="I139" s="98" t="s">
        <v>126</v>
      </c>
      <c r="J139" s="98" t="s">
        <v>127</v>
      </c>
      <c r="K139" s="98" t="s">
        <v>126</v>
      </c>
      <c r="L139" s="98" t="s">
        <v>127</v>
      </c>
      <c r="M139" s="98" t="s">
        <v>126</v>
      </c>
      <c r="N139" s="98" t="s">
        <v>127</v>
      </c>
      <c r="O139" s="98" t="s">
        <v>126</v>
      </c>
      <c r="P139" s="98" t="s">
        <v>127</v>
      </c>
      <c r="Q139" s="98" t="s">
        <v>126</v>
      </c>
      <c r="R139" s="98" t="s">
        <v>127</v>
      </c>
      <c r="S139" s="98" t="s">
        <v>126</v>
      </c>
      <c r="T139" s="98" t="s">
        <v>127</v>
      </c>
      <c r="U139" s="98" t="s">
        <v>126</v>
      </c>
      <c r="V139" s="98" t="s">
        <v>127</v>
      </c>
      <c r="W139" s="98" t="s">
        <v>126</v>
      </c>
      <c r="X139" s="98" t="s">
        <v>127</v>
      </c>
      <c r="AE139"/>
      <c r="AF139"/>
      <c r="AG139"/>
      <c r="AH139"/>
      <c r="AI139"/>
      <c r="AJ139"/>
      <c r="AK139"/>
      <c r="AL139"/>
      <c r="AM139"/>
      <c r="AN139"/>
      <c r="AO139"/>
      <c r="AP139"/>
      <c r="AQ139"/>
      <c r="AR139"/>
      <c r="AS139"/>
      <c r="AT139"/>
      <c r="AU139"/>
      <c r="AV139"/>
    </row>
    <row r="140" spans="1:48">
      <c r="A140" s="74">
        <v>2</v>
      </c>
      <c r="B140" s="80" t="s">
        <v>135</v>
      </c>
      <c r="C140" s="81"/>
      <c r="D140" s="81"/>
      <c r="E140" s="82"/>
      <c r="F140" s="79">
        <f>(A140/SUM($A$20,$A$21,$A$24))*$G$4</f>
        <v>0.25</v>
      </c>
      <c r="G140" s="60"/>
      <c r="H140" s="60"/>
      <c r="I140" s="60"/>
      <c r="J140" s="60"/>
      <c r="K140" s="60"/>
      <c r="L140" s="60"/>
      <c r="M140" s="60"/>
      <c r="N140" s="60"/>
      <c r="O140" s="60" t="s">
        <v>24</v>
      </c>
      <c r="P140" s="60">
        <v>2</v>
      </c>
      <c r="Q140" s="60"/>
      <c r="R140" s="60"/>
      <c r="S140" s="60"/>
      <c r="T140" s="60"/>
      <c r="U140" s="60"/>
      <c r="V140" s="60"/>
      <c r="W140" s="60"/>
      <c r="X140" s="60"/>
      <c r="AE140"/>
      <c r="AF140"/>
      <c r="AG140"/>
      <c r="AH140"/>
      <c r="AI140"/>
      <c r="AJ140"/>
      <c r="AK140"/>
      <c r="AL140"/>
      <c r="AM140"/>
      <c r="AN140"/>
      <c r="AO140"/>
      <c r="AP140"/>
      <c r="AQ140"/>
      <c r="AR140"/>
      <c r="AS140"/>
      <c r="AT140"/>
      <c r="AU140"/>
      <c r="AV140"/>
    </row>
    <row r="141" spans="1:48">
      <c r="A141" s="75">
        <v>2</v>
      </c>
      <c r="B141" s="80" t="s">
        <v>136</v>
      </c>
      <c r="C141" s="81"/>
      <c r="D141" s="81"/>
      <c r="E141" s="82"/>
      <c r="F141" s="79">
        <f>(A141/SUM($A$20,$A$21,$A$24))*$G$4</f>
        <v>0.25</v>
      </c>
      <c r="G141" s="60"/>
      <c r="H141" s="60"/>
      <c r="I141" s="60"/>
      <c r="J141" s="60"/>
      <c r="K141" s="60"/>
      <c r="L141" s="60"/>
      <c r="M141" s="60"/>
      <c r="N141" s="60"/>
      <c r="O141" s="60"/>
      <c r="P141" s="60"/>
      <c r="Q141" s="60"/>
      <c r="R141" s="60"/>
      <c r="S141" s="60"/>
      <c r="T141" s="60"/>
      <c r="U141" s="60"/>
      <c r="V141" s="60"/>
      <c r="W141" s="60"/>
      <c r="X141" s="60"/>
      <c r="AE141"/>
      <c r="AF141"/>
      <c r="AG141"/>
      <c r="AH141"/>
      <c r="AI141"/>
      <c r="AJ141"/>
      <c r="AK141"/>
      <c r="AL141"/>
      <c r="AM141"/>
      <c r="AN141"/>
      <c r="AO141"/>
      <c r="AP141"/>
      <c r="AQ141"/>
      <c r="AR141"/>
      <c r="AS141"/>
      <c r="AT141"/>
      <c r="AU141"/>
      <c r="AV141"/>
    </row>
    <row r="142" spans="1:48">
      <c r="A142" s="75">
        <v>3</v>
      </c>
      <c r="B142" s="83" t="s">
        <v>129</v>
      </c>
      <c r="C142" s="81"/>
      <c r="D142" s="81"/>
      <c r="E142" s="82"/>
      <c r="F142" s="78">
        <f>(A142/SUM($A$22:$A$23))*$F$21</f>
        <v>0.15</v>
      </c>
      <c r="G142" s="60">
        <v>2</v>
      </c>
      <c r="H142" s="60">
        <v>2</v>
      </c>
      <c r="I142" s="60"/>
      <c r="J142" s="60"/>
      <c r="K142" s="60"/>
      <c r="L142" s="60"/>
      <c r="M142" s="60"/>
      <c r="N142" s="60"/>
      <c r="O142" s="60"/>
      <c r="P142" s="60"/>
      <c r="Q142" s="60"/>
      <c r="R142" s="60"/>
      <c r="S142" s="60"/>
      <c r="T142" s="60"/>
      <c r="U142" s="60"/>
      <c r="V142" s="60"/>
      <c r="W142" s="60"/>
      <c r="X142" s="60"/>
      <c r="AE142"/>
      <c r="AF142"/>
      <c r="AG142"/>
      <c r="AH142"/>
      <c r="AI142"/>
      <c r="AJ142"/>
      <c r="AK142"/>
      <c r="AL142"/>
      <c r="AM142"/>
      <c r="AN142"/>
      <c r="AO142"/>
      <c r="AP142"/>
      <c r="AQ142"/>
      <c r="AR142"/>
      <c r="AS142"/>
      <c r="AT142"/>
      <c r="AU142"/>
      <c r="AV142"/>
    </row>
    <row r="143" spans="1:48">
      <c r="A143" s="75">
        <v>2</v>
      </c>
      <c r="B143" s="83" t="s">
        <v>130</v>
      </c>
      <c r="C143" s="81"/>
      <c r="D143" s="81"/>
      <c r="E143" s="82"/>
      <c r="F143" s="78">
        <f>(A143/SUM($A$22:$A$23))*$F$21</f>
        <v>0.1</v>
      </c>
      <c r="G143" s="60">
        <v>2</v>
      </c>
      <c r="H143" s="60">
        <v>3</v>
      </c>
      <c r="I143" s="60"/>
      <c r="J143" s="60"/>
      <c r="K143" s="60"/>
      <c r="L143" s="60"/>
      <c r="M143" s="60"/>
      <c r="N143" s="60"/>
      <c r="O143" s="60"/>
      <c r="P143" s="60"/>
      <c r="Q143" s="60"/>
      <c r="R143" s="60"/>
      <c r="S143" s="60"/>
      <c r="T143" s="60"/>
      <c r="U143" s="60"/>
      <c r="V143" s="60"/>
      <c r="W143" s="60"/>
      <c r="X143" s="60"/>
      <c r="AE143"/>
      <c r="AF143"/>
      <c r="AG143"/>
      <c r="AH143"/>
      <c r="AI143"/>
      <c r="AJ143"/>
      <c r="AK143"/>
      <c r="AL143"/>
      <c r="AM143"/>
      <c r="AN143"/>
      <c r="AO143"/>
      <c r="AP143"/>
      <c r="AQ143"/>
      <c r="AR143"/>
      <c r="AS143"/>
      <c r="AT143"/>
      <c r="AU143"/>
      <c r="AV143"/>
    </row>
    <row r="144" spans="1:48">
      <c r="A144" s="75">
        <v>2</v>
      </c>
      <c r="B144" s="80" t="s">
        <v>134</v>
      </c>
      <c r="C144" s="81"/>
      <c r="D144" s="81"/>
      <c r="E144" s="82"/>
      <c r="F144" s="79">
        <f>(A144/SUM($A$20,$A$21,$A$24))*$G$4</f>
        <v>0.25</v>
      </c>
      <c r="G144" s="60">
        <v>1</v>
      </c>
      <c r="H144" s="60">
        <v>1</v>
      </c>
      <c r="I144" s="60">
        <v>1</v>
      </c>
      <c r="J144" s="60">
        <v>1</v>
      </c>
      <c r="K144" s="60">
        <v>1</v>
      </c>
      <c r="L144" s="60">
        <v>3</v>
      </c>
      <c r="M144" s="60"/>
      <c r="N144" s="60"/>
      <c r="O144" s="60"/>
      <c r="P144" s="60"/>
      <c r="Q144" s="60"/>
      <c r="R144" s="60"/>
      <c r="S144" s="60"/>
      <c r="T144" s="60"/>
      <c r="U144" s="60"/>
      <c r="V144" s="60"/>
      <c r="W144" s="60"/>
      <c r="X144" s="60"/>
      <c r="AE144"/>
      <c r="AF144"/>
      <c r="AG144"/>
      <c r="AH144"/>
      <c r="AI144"/>
      <c r="AJ144"/>
      <c r="AK144"/>
      <c r="AL144"/>
      <c r="AM144"/>
      <c r="AN144"/>
      <c r="AO144"/>
      <c r="AP144"/>
      <c r="AQ144"/>
      <c r="AR144"/>
      <c r="AS144"/>
      <c r="AT144"/>
      <c r="AU144"/>
      <c r="AV144"/>
    </row>
    <row r="145" spans="1:48">
      <c r="A145" s="87">
        <v>4</v>
      </c>
      <c r="B145" s="85" t="s">
        <v>133</v>
      </c>
      <c r="C145" s="81"/>
      <c r="D145" s="81"/>
      <c r="E145" s="82"/>
      <c r="F145" s="79">
        <f>(A145/SUM($A$25))*$G$5</f>
        <v>0.25</v>
      </c>
      <c r="G145" s="60"/>
      <c r="H145" s="60"/>
      <c r="I145" s="60"/>
      <c r="J145" s="60"/>
      <c r="K145" s="60"/>
      <c r="L145" s="60"/>
      <c r="M145" s="60"/>
      <c r="N145" s="60"/>
      <c r="O145" s="60"/>
      <c r="P145" s="60"/>
      <c r="Q145" s="60"/>
      <c r="R145" s="60"/>
      <c r="S145" s="60"/>
      <c r="T145" s="60"/>
      <c r="U145" s="60"/>
      <c r="V145" s="60"/>
      <c r="W145" s="60"/>
      <c r="X145" s="60"/>
      <c r="AE145"/>
      <c r="AF145"/>
      <c r="AG145"/>
      <c r="AH145"/>
      <c r="AI145"/>
      <c r="AJ145"/>
      <c r="AK145"/>
      <c r="AL145"/>
      <c r="AM145"/>
      <c r="AN145"/>
      <c r="AO145"/>
      <c r="AP145"/>
      <c r="AQ145"/>
      <c r="AR145"/>
      <c r="AS145"/>
      <c r="AT145"/>
      <c r="AU145"/>
      <c r="AV145"/>
    </row>
    <row r="146" spans="1:48">
      <c r="A146" s="88">
        <v>2</v>
      </c>
      <c r="B146" s="86" t="s">
        <v>144</v>
      </c>
      <c r="C146" s="81"/>
      <c r="D146" s="81"/>
      <c r="E146" s="82"/>
      <c r="F146" s="79">
        <f>(A146/SUM($A$25))*$G$5</f>
        <v>0.125</v>
      </c>
      <c r="G146" s="60"/>
      <c r="H146" s="60"/>
      <c r="I146" s="60"/>
      <c r="J146" s="60"/>
      <c r="K146" s="60"/>
      <c r="L146" s="60"/>
      <c r="M146" s="60"/>
      <c r="N146" s="60"/>
      <c r="O146" s="60">
        <v>2</v>
      </c>
      <c r="P146" s="60">
        <v>3</v>
      </c>
      <c r="Q146" s="60">
        <v>2</v>
      </c>
      <c r="R146" s="60">
        <v>2</v>
      </c>
      <c r="S146" s="60">
        <v>3</v>
      </c>
      <c r="T146" s="60">
        <v>3</v>
      </c>
      <c r="U146" s="60">
        <v>4</v>
      </c>
      <c r="V146" s="60">
        <v>3</v>
      </c>
      <c r="W146" s="60">
        <v>3</v>
      </c>
      <c r="X146" s="60">
        <v>3</v>
      </c>
      <c r="AE146"/>
      <c r="AF146"/>
      <c r="AG146"/>
      <c r="AH146"/>
      <c r="AI146"/>
      <c r="AJ146"/>
      <c r="AK146"/>
      <c r="AL146"/>
      <c r="AM146"/>
      <c r="AN146"/>
      <c r="AO146"/>
      <c r="AP146"/>
      <c r="AQ146"/>
      <c r="AR146"/>
      <c r="AS146"/>
      <c r="AT146"/>
      <c r="AU146"/>
      <c r="AV146"/>
    </row>
    <row r="147" spans="1:48">
      <c r="B147" s="148" t="s">
        <v>131</v>
      </c>
      <c r="C147" s="149"/>
      <c r="D147" s="149"/>
      <c r="E147" s="149"/>
      <c r="F147" s="150"/>
      <c r="G147" s="91">
        <f>SUMPRODUCT(G140:G146,AE173:AE179)/SUM(AE173:AE179)</f>
        <v>1.7272727272727271</v>
      </c>
      <c r="H147" s="91">
        <f t="shared" ref="H147" si="93">SUMPRODUCT(H140:H146,AF173:AF179)/SUM(AF173:AF179)</f>
        <v>2.0181818181818185</v>
      </c>
      <c r="I147" s="91"/>
      <c r="J147" s="91"/>
      <c r="K147" s="91">
        <f t="shared" ref="K147" si="94">SUMPRODUCT(K140:K146,AI173:AI179)/SUM(AI173:AI179)</f>
        <v>1</v>
      </c>
      <c r="L147" s="91">
        <f t="shared" ref="L147" si="95">SUMPRODUCT(L140:L146,AJ173:AJ179)/SUM(AJ173:AJ179)</f>
        <v>3</v>
      </c>
      <c r="M147" s="91"/>
      <c r="N147" s="91"/>
      <c r="O147" s="91">
        <f t="shared" ref="O147" si="96">SUMPRODUCT(O140:O146,AM173:AM179)/SUM(AM173:AM179)</f>
        <v>2</v>
      </c>
      <c r="P147" s="91">
        <f t="shared" ref="P147" si="97">SUMPRODUCT(P140:P146,AN173:AN179)/SUM(AN173:AN179)</f>
        <v>2.0643274853801166</v>
      </c>
      <c r="Q147" s="91">
        <f t="shared" ref="Q147" si="98">SUMPRODUCT(Q140:Q146,AO173:AO179)/SUM(AO173:AO179)</f>
        <v>2</v>
      </c>
      <c r="R147" s="91">
        <f t="shared" ref="R147" si="99">SUMPRODUCT(R140:R146,AP173:AP179)/SUM(AP173:AP179)</f>
        <v>2</v>
      </c>
      <c r="S147" s="91">
        <f t="shared" ref="S147" si="100">SUMPRODUCT(S140:S146,AQ173:AQ179)/SUM(AQ173:AQ179)</f>
        <v>3</v>
      </c>
      <c r="T147" s="91">
        <f t="shared" ref="T147" si="101">SUMPRODUCT(T140:T146,AR173:AR179)/SUM(AR173:AR179)</f>
        <v>3</v>
      </c>
      <c r="U147" s="91">
        <f t="shared" ref="U147" si="102">SUMPRODUCT(U140:U146,AS173:AS179)/SUM(AS173:AS179)</f>
        <v>4</v>
      </c>
      <c r="V147" s="91">
        <f t="shared" ref="V147" si="103">SUMPRODUCT(V140:V146,AT173:AT179)/SUM(AT173:AT179)</f>
        <v>3</v>
      </c>
      <c r="W147" s="91">
        <f t="shared" ref="W147" si="104">SUMPRODUCT(W140:W146,AU173:AU179)/SUM(AU173:AU179)</f>
        <v>3</v>
      </c>
      <c r="X147" s="91">
        <f t="shared" ref="X147" si="105">SUMPRODUCT(X140:X146,AV173:AV179)/SUM(AV173:AV179)</f>
        <v>3</v>
      </c>
      <c r="AE147"/>
      <c r="AF147"/>
      <c r="AG147"/>
      <c r="AH147"/>
      <c r="AI147"/>
      <c r="AJ147"/>
      <c r="AK147"/>
      <c r="AL147"/>
      <c r="AM147"/>
      <c r="AN147"/>
      <c r="AO147"/>
      <c r="AP147"/>
      <c r="AQ147"/>
      <c r="AR147"/>
      <c r="AS147"/>
      <c r="AT147"/>
      <c r="AU147"/>
      <c r="AV147"/>
    </row>
    <row r="148" spans="1:48">
      <c r="B148" s="151"/>
      <c r="C148" s="152"/>
      <c r="D148" s="152"/>
      <c r="E148" s="152"/>
      <c r="F148" s="153"/>
      <c r="G148" s="147">
        <f>G147*$N$4+H147*$N$5</f>
        <v>1.8872727272727277</v>
      </c>
      <c r="H148" s="147"/>
      <c r="I148" s="147"/>
      <c r="J148" s="147"/>
      <c r="K148" s="147">
        <f>K147*$N$4+L147*$N$5</f>
        <v>2.1</v>
      </c>
      <c r="L148" s="147"/>
      <c r="M148" s="154"/>
      <c r="N148" s="154"/>
      <c r="O148" s="147">
        <f>O147*$N$4+P147*$N$5</f>
        <v>2.0353801169590642</v>
      </c>
      <c r="P148" s="147"/>
      <c r="Q148" s="147">
        <f>Q147*$N$4+R147*$N$5</f>
        <v>2</v>
      </c>
      <c r="R148" s="147"/>
      <c r="S148" s="147">
        <f>S147*$N$4+T147*$N$5</f>
        <v>3</v>
      </c>
      <c r="T148" s="147"/>
      <c r="U148" s="147">
        <f>U147*$N$4+V147*$N$5</f>
        <v>3.45</v>
      </c>
      <c r="V148" s="147"/>
      <c r="W148" s="147">
        <f>W147*$N$4+X147*$N$5</f>
        <v>3</v>
      </c>
      <c r="X148" s="147"/>
      <c r="AE148"/>
      <c r="AF148"/>
      <c r="AG148"/>
      <c r="AH148"/>
      <c r="AI148"/>
      <c r="AJ148"/>
      <c r="AK148"/>
      <c r="AL148"/>
      <c r="AM148"/>
      <c r="AN148"/>
      <c r="AO148"/>
      <c r="AP148"/>
      <c r="AQ148"/>
      <c r="AR148"/>
      <c r="AS148"/>
      <c r="AT148"/>
      <c r="AU148"/>
      <c r="AV148"/>
    </row>
    <row r="150" spans="1:48">
      <c r="B150" s="106" t="s">
        <v>112</v>
      </c>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30"/>
      <c r="AE150"/>
      <c r="AF150"/>
      <c r="AG150"/>
      <c r="AH150"/>
      <c r="AI150"/>
      <c r="AJ150"/>
      <c r="AK150"/>
      <c r="AL150"/>
      <c r="AM150"/>
      <c r="AN150"/>
      <c r="AO150"/>
      <c r="AP150"/>
      <c r="AQ150"/>
      <c r="AR150"/>
      <c r="AS150"/>
      <c r="AT150"/>
      <c r="AU150"/>
      <c r="AV150"/>
    </row>
    <row r="151" spans="1:48">
      <c r="B151" s="110" t="s">
        <v>65</v>
      </c>
      <c r="C151" s="65"/>
      <c r="D151" s="65"/>
      <c r="E151" s="65"/>
      <c r="F151" s="65"/>
      <c r="G151" s="65"/>
      <c r="H151" s="65"/>
      <c r="I151" s="65"/>
      <c r="J151" s="65"/>
      <c r="K151" s="65"/>
      <c r="L151" s="65"/>
      <c r="M151" s="65"/>
      <c r="N151" s="65"/>
      <c r="O151" s="65"/>
      <c r="P151" s="65"/>
      <c r="Q151" s="65"/>
      <c r="R151" s="65"/>
      <c r="S151" s="65"/>
      <c r="T151" s="65"/>
      <c r="U151" s="65"/>
      <c r="V151" s="65"/>
      <c r="W151" s="65"/>
      <c r="X151" s="131"/>
      <c r="AE151"/>
      <c r="AF151"/>
      <c r="AG151"/>
      <c r="AH151"/>
      <c r="AI151"/>
      <c r="AJ151"/>
      <c r="AK151"/>
      <c r="AL151"/>
      <c r="AM151"/>
      <c r="AN151"/>
      <c r="AO151"/>
      <c r="AP151"/>
      <c r="AQ151"/>
      <c r="AR151"/>
      <c r="AS151"/>
      <c r="AT151"/>
      <c r="AU151"/>
      <c r="AV151"/>
    </row>
    <row r="152" spans="1:48">
      <c r="B152" s="112"/>
      <c r="C152" s="113" t="s">
        <v>113</v>
      </c>
      <c r="D152" s="67"/>
      <c r="E152" s="114"/>
      <c r="F152" s="114"/>
      <c r="G152" s="114"/>
      <c r="H152" s="113" t="s">
        <v>114</v>
      </c>
      <c r="I152" s="68"/>
      <c r="J152" s="114" t="s">
        <v>116</v>
      </c>
      <c r="K152" s="114"/>
      <c r="L152" s="114"/>
      <c r="M152" s="113" t="s">
        <v>115</v>
      </c>
      <c r="N152" s="68"/>
      <c r="O152" s="114"/>
      <c r="P152" s="114"/>
      <c r="Q152" s="114"/>
      <c r="R152" s="114"/>
      <c r="S152" s="114"/>
      <c r="T152" s="114"/>
      <c r="U152" s="114"/>
      <c r="V152" s="114"/>
      <c r="W152" s="114"/>
      <c r="X152" s="132"/>
      <c r="AE152"/>
      <c r="AF152"/>
      <c r="AG152"/>
      <c r="AH152"/>
      <c r="AI152"/>
      <c r="AJ152"/>
      <c r="AK152"/>
      <c r="AL152"/>
      <c r="AM152"/>
      <c r="AN152"/>
      <c r="AO152"/>
      <c r="AP152"/>
      <c r="AQ152"/>
      <c r="AR152"/>
      <c r="AS152"/>
      <c r="AT152"/>
      <c r="AU152"/>
      <c r="AV152"/>
    </row>
    <row r="153" spans="1:48">
      <c r="B153" s="110" t="s">
        <v>58</v>
      </c>
      <c r="C153" s="65"/>
      <c r="D153" s="65"/>
      <c r="E153" s="65"/>
      <c r="F153" s="65"/>
      <c r="G153" s="65"/>
      <c r="H153" s="65"/>
      <c r="I153" s="65"/>
      <c r="J153" s="65"/>
      <c r="K153" s="65"/>
      <c r="L153" s="65"/>
      <c r="M153" s="65"/>
      <c r="N153" s="65"/>
      <c r="O153" s="65"/>
      <c r="P153" s="65"/>
      <c r="Q153" s="65"/>
      <c r="R153" s="65"/>
      <c r="S153" s="65"/>
      <c r="T153" s="65"/>
      <c r="U153" s="65"/>
      <c r="V153" s="65"/>
      <c r="W153" s="65"/>
      <c r="X153" s="131"/>
      <c r="AE153"/>
      <c r="AF153"/>
      <c r="AG153"/>
      <c r="AH153"/>
      <c r="AI153"/>
      <c r="AJ153"/>
      <c r="AK153"/>
      <c r="AL153"/>
      <c r="AM153"/>
      <c r="AN153"/>
      <c r="AO153"/>
      <c r="AP153"/>
      <c r="AQ153"/>
      <c r="AR153"/>
      <c r="AS153"/>
      <c r="AT153"/>
      <c r="AU153"/>
      <c r="AV153"/>
    </row>
    <row r="154" spans="1:48">
      <c r="B154" s="118"/>
      <c r="C154" s="119"/>
      <c r="D154" s="119"/>
      <c r="E154" s="119"/>
      <c r="F154" s="119"/>
      <c r="G154" s="145" t="s">
        <v>118</v>
      </c>
      <c r="H154" s="145"/>
      <c r="I154" s="145" t="s">
        <v>119</v>
      </c>
      <c r="J154" s="145"/>
      <c r="K154" s="145" t="s">
        <v>120</v>
      </c>
      <c r="L154" s="145"/>
      <c r="M154" s="145" t="s">
        <v>121</v>
      </c>
      <c r="N154" s="145"/>
      <c r="O154" s="145" t="s">
        <v>122</v>
      </c>
      <c r="P154" s="145"/>
      <c r="Q154" s="145" t="s">
        <v>123</v>
      </c>
      <c r="R154" s="145"/>
      <c r="S154" s="145" t="s">
        <v>124</v>
      </c>
      <c r="T154" s="145"/>
      <c r="U154" s="145" t="s">
        <v>125</v>
      </c>
      <c r="V154" s="145"/>
      <c r="W154" s="145" t="s">
        <v>128</v>
      </c>
      <c r="X154" s="146"/>
      <c r="AE154"/>
      <c r="AF154"/>
      <c r="AG154"/>
      <c r="AH154"/>
      <c r="AI154"/>
      <c r="AJ154"/>
      <c r="AK154"/>
      <c r="AL154"/>
      <c r="AM154"/>
      <c r="AN154"/>
      <c r="AO154"/>
      <c r="AP154"/>
      <c r="AQ154"/>
      <c r="AR154"/>
      <c r="AS154"/>
      <c r="AT154"/>
      <c r="AU154"/>
      <c r="AV154"/>
    </row>
    <row r="155" spans="1:48">
      <c r="B155" s="118"/>
      <c r="C155" s="119"/>
      <c r="D155" s="119"/>
      <c r="E155" s="119"/>
      <c r="F155" s="119"/>
      <c r="G155" s="143">
        <f>SUM(H157:H163)</f>
        <v>0.34375</v>
      </c>
      <c r="H155" s="143"/>
      <c r="I155" s="143">
        <f>SUM(J157:J163)</f>
        <v>0.125</v>
      </c>
      <c r="J155" s="143"/>
      <c r="K155" s="143">
        <f>SUM(L157:L163)</f>
        <v>3.125E-2</v>
      </c>
      <c r="L155" s="143"/>
      <c r="M155" s="143">
        <f>SUM(N157:N163)</f>
        <v>0</v>
      </c>
      <c r="N155" s="143"/>
      <c r="O155" s="143">
        <f>SUM(P157:P163)</f>
        <v>0.28125</v>
      </c>
      <c r="P155" s="143"/>
      <c r="Q155" s="143">
        <f>SUM(R157:R163)</f>
        <v>6.25E-2</v>
      </c>
      <c r="R155" s="143"/>
      <c r="S155" s="143">
        <f>SUM(T157:T163)</f>
        <v>6.25E-2</v>
      </c>
      <c r="T155" s="143"/>
      <c r="U155" s="143">
        <f>SUM(V157:V163)</f>
        <v>3.125E-2</v>
      </c>
      <c r="V155" s="143"/>
      <c r="W155" s="143">
        <f>SUM(X157:X163)</f>
        <v>6.25E-2</v>
      </c>
      <c r="X155" s="144"/>
      <c r="AE155"/>
      <c r="AF155"/>
      <c r="AG155"/>
      <c r="AH155"/>
      <c r="AI155"/>
      <c r="AJ155"/>
      <c r="AK155"/>
      <c r="AL155"/>
      <c r="AM155"/>
      <c r="AN155"/>
      <c r="AO155"/>
      <c r="AP155"/>
      <c r="AQ155"/>
      <c r="AR155"/>
      <c r="AS155"/>
      <c r="AT155"/>
      <c r="AU155"/>
      <c r="AV155"/>
    </row>
    <row r="156" spans="1:48">
      <c r="A156" t="s">
        <v>139</v>
      </c>
      <c r="B156" s="118"/>
      <c r="C156" s="119"/>
      <c r="D156" s="119"/>
      <c r="E156" s="119"/>
      <c r="F156" s="119"/>
      <c r="G156" s="98" t="s">
        <v>142</v>
      </c>
      <c r="H156" s="98" t="s">
        <v>143</v>
      </c>
      <c r="I156" s="98" t="s">
        <v>142</v>
      </c>
      <c r="J156" s="98" t="s">
        <v>143</v>
      </c>
      <c r="K156" s="98" t="s">
        <v>142</v>
      </c>
      <c r="L156" s="98" t="s">
        <v>143</v>
      </c>
      <c r="M156" s="98" t="s">
        <v>142</v>
      </c>
      <c r="N156" s="98" t="s">
        <v>143</v>
      </c>
      <c r="O156" s="98" t="s">
        <v>142</v>
      </c>
      <c r="P156" s="98" t="s">
        <v>143</v>
      </c>
      <c r="Q156" s="98" t="s">
        <v>142</v>
      </c>
      <c r="R156" s="98" t="s">
        <v>143</v>
      </c>
      <c r="S156" s="98" t="s">
        <v>142</v>
      </c>
      <c r="T156" s="98" t="s">
        <v>143</v>
      </c>
      <c r="U156" s="98" t="s">
        <v>142</v>
      </c>
      <c r="V156" s="98" t="s">
        <v>143</v>
      </c>
      <c r="W156" s="98" t="s">
        <v>142</v>
      </c>
      <c r="X156" s="133" t="s">
        <v>143</v>
      </c>
      <c r="AE156"/>
      <c r="AF156"/>
      <c r="AG156"/>
      <c r="AH156"/>
      <c r="AI156"/>
      <c r="AJ156"/>
      <c r="AK156"/>
      <c r="AL156"/>
      <c r="AM156"/>
      <c r="AN156"/>
      <c r="AO156"/>
      <c r="AP156"/>
      <c r="AQ156"/>
      <c r="AR156"/>
      <c r="AS156"/>
      <c r="AT156"/>
      <c r="AU156"/>
      <c r="AV156"/>
    </row>
    <row r="157" spans="1:48">
      <c r="A157" s="125">
        <v>2</v>
      </c>
      <c r="B157" s="80" t="s">
        <v>135</v>
      </c>
      <c r="C157" s="81"/>
      <c r="D157" s="81"/>
      <c r="E157" s="82"/>
      <c r="F157" s="79">
        <f>(A157/SUM(A157,A158,A161))*$G$4</f>
        <v>0.25</v>
      </c>
      <c r="G157" s="60"/>
      <c r="H157" s="84" t="str">
        <f>IF(G157,(G157/SUM($G157,$I157,$K157,$M157,$O157,$Q157,$S157,$U157,$W157)*$F157),"")</f>
        <v/>
      </c>
      <c r="I157" s="60"/>
      <c r="J157" s="84" t="str">
        <f t="shared" ref="J157:J163" si="106">IF(I157,(I157/SUM($G157,$I157,$K157,$M157,$O157,$Q157,$S157,$U157,$W157)*$F157),"")</f>
        <v/>
      </c>
      <c r="K157" s="60"/>
      <c r="L157" s="84" t="str">
        <f t="shared" ref="L157:L163" si="107">IF(K157,(K157/SUM($G157,$I157,$K157,$M157,$O157,$Q157,$S157,$U157,$W157)*$F157),"")</f>
        <v/>
      </c>
      <c r="M157" s="60"/>
      <c r="N157" s="84" t="str">
        <f t="shared" ref="N157:N163" si="108">IF(M157,(M157/SUM($G157,$I157,$K157,$M157,$O157,$Q157,$S157,$U157,$W157)*$F157),"")</f>
        <v/>
      </c>
      <c r="O157" s="60">
        <v>2</v>
      </c>
      <c r="P157" s="84">
        <f t="shared" ref="P157:P163" si="109">IF(O157,(O157/SUM($G157,$I157,$K157,$M157,$O157,$Q157,$S157,$U157,$W157)*$F157),"")</f>
        <v>0.25</v>
      </c>
      <c r="Q157" s="60"/>
      <c r="R157" s="84" t="str">
        <f t="shared" ref="R157:R163" si="110">IF(Q157,(Q157/SUM($G157,$I157,$K157,$M157,$O157,$Q157,$S157,$U157,$W157)*$F157),"")</f>
        <v/>
      </c>
      <c r="S157" s="60"/>
      <c r="T157" s="84" t="str">
        <f t="shared" ref="T157:T163" si="111">IF(S157,(S157/SUM($G157,$I157,$K157,$M157,$O157,$Q157,$S157,$U157,$W157)*$F157),"")</f>
        <v/>
      </c>
      <c r="U157" s="60"/>
      <c r="V157" s="84" t="str">
        <f t="shared" ref="V157:V163" si="112">IF(U157,(U157/SUM($G157,$I157,$K157,$M157,$O157,$Q157,$S157,$U157,$W157)*$F157),"")</f>
        <v/>
      </c>
      <c r="W157" s="60"/>
      <c r="X157" s="84" t="str">
        <f t="shared" ref="X157:X163" si="113">IF(W157,(W157/SUM($G157,$I157,$K157,$M157,$O157,$Q157,$S157,$U157,$W157)*$F157),"")</f>
        <v/>
      </c>
      <c r="AE157"/>
      <c r="AF157"/>
      <c r="AG157"/>
      <c r="AH157"/>
      <c r="AI157"/>
      <c r="AJ157"/>
      <c r="AK157"/>
      <c r="AL157"/>
      <c r="AM157"/>
      <c r="AN157"/>
      <c r="AO157"/>
      <c r="AP157"/>
      <c r="AQ157"/>
      <c r="AR157"/>
      <c r="AS157"/>
      <c r="AT157"/>
      <c r="AU157"/>
      <c r="AV157"/>
    </row>
    <row r="158" spans="1:48">
      <c r="A158" s="126">
        <v>2</v>
      </c>
      <c r="B158" s="80" t="s">
        <v>136</v>
      </c>
      <c r="C158" s="81"/>
      <c r="D158" s="81"/>
      <c r="E158" s="82"/>
      <c r="F158" s="79">
        <f>(A158/SUM(A157,A158,A161))*$G$4</f>
        <v>0.25</v>
      </c>
      <c r="G158" s="60"/>
      <c r="H158" s="84" t="str">
        <f t="shared" ref="H158:H163" si="114">IF(G158,(G158/SUM($G158,$I158,$K158,$M158,$O158,$Q158,$S158,$U158,$W158)*$F158),"")</f>
        <v/>
      </c>
      <c r="I158" s="60"/>
      <c r="J158" s="84" t="str">
        <f t="shared" si="106"/>
        <v/>
      </c>
      <c r="K158" s="60"/>
      <c r="L158" s="84" t="str">
        <f t="shared" si="107"/>
        <v/>
      </c>
      <c r="M158" s="60"/>
      <c r="N158" s="84" t="str">
        <f t="shared" si="108"/>
        <v/>
      </c>
      <c r="O158" s="60"/>
      <c r="P158" s="84" t="str">
        <f t="shared" si="109"/>
        <v/>
      </c>
      <c r="Q158" s="60"/>
      <c r="R158" s="84" t="str">
        <f t="shared" si="110"/>
        <v/>
      </c>
      <c r="S158" s="60"/>
      <c r="T158" s="84" t="str">
        <f t="shared" si="111"/>
        <v/>
      </c>
      <c r="U158" s="60"/>
      <c r="V158" s="84" t="str">
        <f t="shared" si="112"/>
        <v/>
      </c>
      <c r="W158" s="60"/>
      <c r="X158" s="84" t="str">
        <f t="shared" si="113"/>
        <v/>
      </c>
      <c r="AE158"/>
      <c r="AF158"/>
      <c r="AG158"/>
      <c r="AH158"/>
      <c r="AI158"/>
      <c r="AJ158"/>
      <c r="AK158"/>
      <c r="AL158"/>
      <c r="AM158"/>
      <c r="AN158"/>
      <c r="AO158"/>
      <c r="AP158"/>
      <c r="AQ158"/>
      <c r="AR158"/>
      <c r="AS158"/>
      <c r="AT158"/>
      <c r="AU158"/>
      <c r="AV158"/>
    </row>
    <row r="159" spans="1:48">
      <c r="A159" s="126">
        <v>3</v>
      </c>
      <c r="B159" s="83" t="s">
        <v>129</v>
      </c>
      <c r="C159" s="81"/>
      <c r="D159" s="81"/>
      <c r="E159" s="82"/>
      <c r="F159" s="78">
        <f>(A159/SUM(A159:A160))*$F$38</f>
        <v>0.15</v>
      </c>
      <c r="G159" s="60">
        <v>4</v>
      </c>
      <c r="H159" s="84">
        <f t="shared" si="114"/>
        <v>0.15</v>
      </c>
      <c r="I159" s="60"/>
      <c r="J159" s="84" t="str">
        <f t="shared" si="106"/>
        <v/>
      </c>
      <c r="K159" s="60"/>
      <c r="L159" s="84" t="str">
        <f t="shared" si="107"/>
        <v/>
      </c>
      <c r="M159" s="60"/>
      <c r="N159" s="84" t="str">
        <f t="shared" si="108"/>
        <v/>
      </c>
      <c r="O159" s="60"/>
      <c r="P159" s="84" t="str">
        <f t="shared" si="109"/>
        <v/>
      </c>
      <c r="Q159" s="60"/>
      <c r="R159" s="84" t="str">
        <f t="shared" si="110"/>
        <v/>
      </c>
      <c r="S159" s="60"/>
      <c r="T159" s="84" t="str">
        <f t="shared" si="111"/>
        <v/>
      </c>
      <c r="U159" s="60"/>
      <c r="V159" s="84" t="str">
        <f t="shared" si="112"/>
        <v/>
      </c>
      <c r="W159" s="60"/>
      <c r="X159" s="84" t="str">
        <f t="shared" si="113"/>
        <v/>
      </c>
      <c r="AE159"/>
      <c r="AF159"/>
      <c r="AG159"/>
      <c r="AH159"/>
      <c r="AI159"/>
      <c r="AJ159"/>
      <c r="AK159"/>
      <c r="AL159"/>
      <c r="AM159"/>
      <c r="AN159"/>
      <c r="AO159"/>
      <c r="AP159"/>
      <c r="AQ159"/>
      <c r="AR159"/>
      <c r="AS159"/>
      <c r="AT159"/>
      <c r="AU159"/>
      <c r="AV159"/>
    </row>
    <row r="160" spans="1:48">
      <c r="A160" s="126">
        <v>2</v>
      </c>
      <c r="B160" s="83" t="s">
        <v>130</v>
      </c>
      <c r="C160" s="81"/>
      <c r="D160" s="81"/>
      <c r="E160" s="82"/>
      <c r="F160" s="78">
        <f>(A160/SUM(A159:A160))*$F$21</f>
        <v>0.1</v>
      </c>
      <c r="G160" s="60">
        <v>4</v>
      </c>
      <c r="H160" s="84">
        <f t="shared" si="114"/>
        <v>0.1</v>
      </c>
      <c r="I160" s="60"/>
      <c r="J160" s="84" t="str">
        <f t="shared" si="106"/>
        <v/>
      </c>
      <c r="K160" s="60"/>
      <c r="L160" s="84" t="str">
        <f t="shared" si="107"/>
        <v/>
      </c>
      <c r="M160" s="60"/>
      <c r="N160" s="84" t="str">
        <f t="shared" si="108"/>
        <v/>
      </c>
      <c r="O160" s="60"/>
      <c r="P160" s="84" t="str">
        <f t="shared" si="109"/>
        <v/>
      </c>
      <c r="Q160" s="60"/>
      <c r="R160" s="84" t="str">
        <f t="shared" si="110"/>
        <v/>
      </c>
      <c r="S160" s="60"/>
      <c r="T160" s="84" t="str">
        <f t="shared" si="111"/>
        <v/>
      </c>
      <c r="U160" s="60"/>
      <c r="V160" s="84" t="str">
        <f t="shared" si="112"/>
        <v/>
      </c>
      <c r="W160" s="60"/>
      <c r="X160" s="84" t="str">
        <f t="shared" si="113"/>
        <v/>
      </c>
      <c r="AE160"/>
      <c r="AF160"/>
      <c r="AG160"/>
      <c r="AH160"/>
      <c r="AI160"/>
      <c r="AJ160"/>
      <c r="AK160"/>
      <c r="AL160"/>
      <c r="AM160"/>
      <c r="AN160"/>
      <c r="AO160"/>
      <c r="AP160"/>
      <c r="AQ160"/>
      <c r="AR160"/>
      <c r="AS160"/>
      <c r="AT160"/>
      <c r="AU160"/>
      <c r="AV160"/>
    </row>
    <row r="161" spans="1:48">
      <c r="A161" s="126">
        <v>2</v>
      </c>
      <c r="B161" s="80" t="s">
        <v>134</v>
      </c>
      <c r="C161" s="81"/>
      <c r="D161" s="81"/>
      <c r="E161" s="82"/>
      <c r="F161" s="79">
        <f>(A161/SUM(A157,A158,A161))*$G$4</f>
        <v>0.25</v>
      </c>
      <c r="G161" s="60">
        <v>3</v>
      </c>
      <c r="H161" s="84">
        <f t="shared" si="114"/>
        <v>9.375E-2</v>
      </c>
      <c r="I161" s="60">
        <v>4</v>
      </c>
      <c r="J161" s="84">
        <f t="shared" si="106"/>
        <v>0.125</v>
      </c>
      <c r="K161" s="60">
        <v>1</v>
      </c>
      <c r="L161" s="84">
        <f t="shared" si="107"/>
        <v>3.125E-2</v>
      </c>
      <c r="M161" s="60"/>
      <c r="N161" s="84" t="str">
        <f t="shared" si="108"/>
        <v/>
      </c>
      <c r="O161" s="60"/>
      <c r="P161" s="84" t="str">
        <f t="shared" si="109"/>
        <v/>
      </c>
      <c r="Q161" s="60"/>
      <c r="R161" s="84" t="str">
        <f t="shared" si="110"/>
        <v/>
      </c>
      <c r="S161" s="60"/>
      <c r="T161" s="84" t="str">
        <f t="shared" si="111"/>
        <v/>
      </c>
      <c r="U161" s="60"/>
      <c r="V161" s="84" t="str">
        <f t="shared" si="112"/>
        <v/>
      </c>
      <c r="W161" s="60"/>
      <c r="X161" s="84" t="str">
        <f t="shared" si="113"/>
        <v/>
      </c>
      <c r="AE161"/>
      <c r="AF161"/>
      <c r="AG161"/>
      <c r="AH161"/>
      <c r="AI161"/>
      <c r="AJ161"/>
      <c r="AK161"/>
      <c r="AL161"/>
      <c r="AM161"/>
      <c r="AN161"/>
      <c r="AO161"/>
      <c r="AP161"/>
      <c r="AQ161"/>
      <c r="AR161"/>
      <c r="AS161"/>
      <c r="AT161"/>
      <c r="AU161"/>
      <c r="AV161"/>
    </row>
    <row r="162" spans="1:48">
      <c r="A162" s="127">
        <v>4</v>
      </c>
      <c r="B162" s="80" t="s">
        <v>133</v>
      </c>
      <c r="C162" s="81"/>
      <c r="D162" s="81"/>
      <c r="E162" s="82"/>
      <c r="F162" s="79">
        <f>(A162/SUM(A162))*$G$5</f>
        <v>0.25</v>
      </c>
      <c r="G162" s="60"/>
      <c r="H162" s="84" t="str">
        <f t="shared" si="114"/>
        <v/>
      </c>
      <c r="I162" s="60"/>
      <c r="J162" s="84" t="str">
        <f t="shared" si="106"/>
        <v/>
      </c>
      <c r="K162" s="60"/>
      <c r="L162" s="84" t="str">
        <f t="shared" si="107"/>
        <v/>
      </c>
      <c r="M162" s="60"/>
      <c r="N162" s="84" t="str">
        <f t="shared" si="108"/>
        <v/>
      </c>
      <c r="O162" s="60"/>
      <c r="P162" s="84" t="str">
        <f t="shared" si="109"/>
        <v/>
      </c>
      <c r="Q162" s="60"/>
      <c r="R162" s="84" t="str">
        <f t="shared" si="110"/>
        <v/>
      </c>
      <c r="S162" s="60"/>
      <c r="T162" s="84" t="str">
        <f t="shared" si="111"/>
        <v/>
      </c>
      <c r="U162" s="60"/>
      <c r="V162" s="84" t="str">
        <f t="shared" si="112"/>
        <v/>
      </c>
      <c r="W162" s="60"/>
      <c r="X162" s="84" t="str">
        <f t="shared" si="113"/>
        <v/>
      </c>
      <c r="AE162"/>
      <c r="AF162"/>
      <c r="AG162"/>
      <c r="AH162"/>
      <c r="AI162"/>
      <c r="AJ162"/>
      <c r="AK162"/>
      <c r="AL162"/>
      <c r="AM162"/>
      <c r="AN162"/>
      <c r="AO162"/>
      <c r="AP162"/>
      <c r="AQ162"/>
      <c r="AR162"/>
      <c r="AS162"/>
      <c r="AT162"/>
      <c r="AU162"/>
      <c r="AV162"/>
    </row>
    <row r="163" spans="1:48">
      <c r="A163" s="128">
        <v>2</v>
      </c>
      <c r="B163" s="83" t="s">
        <v>144</v>
      </c>
      <c r="C163" s="81"/>
      <c r="D163" s="81"/>
      <c r="E163" s="82"/>
      <c r="F163" s="79">
        <f>(A163/SUM(A163))*$G$5</f>
        <v>0.25</v>
      </c>
      <c r="G163" s="60"/>
      <c r="H163" s="84" t="str">
        <f t="shared" si="114"/>
        <v/>
      </c>
      <c r="I163" s="60"/>
      <c r="J163" s="84" t="str">
        <f t="shared" si="106"/>
        <v/>
      </c>
      <c r="K163" s="60"/>
      <c r="L163" s="84" t="str">
        <f t="shared" si="107"/>
        <v/>
      </c>
      <c r="M163" s="60"/>
      <c r="N163" s="84" t="str">
        <f t="shared" si="108"/>
        <v/>
      </c>
      <c r="O163" s="60">
        <v>2</v>
      </c>
      <c r="P163" s="84">
        <f t="shared" si="109"/>
        <v>3.125E-2</v>
      </c>
      <c r="Q163" s="60">
        <v>4</v>
      </c>
      <c r="R163" s="84">
        <f t="shared" si="110"/>
        <v>6.25E-2</v>
      </c>
      <c r="S163" s="60">
        <v>4</v>
      </c>
      <c r="T163" s="84">
        <f t="shared" si="111"/>
        <v>6.25E-2</v>
      </c>
      <c r="U163" s="60">
        <v>2</v>
      </c>
      <c r="V163" s="84">
        <f t="shared" si="112"/>
        <v>3.125E-2</v>
      </c>
      <c r="W163" s="60">
        <v>4</v>
      </c>
      <c r="X163" s="84">
        <f t="shared" si="113"/>
        <v>6.25E-2</v>
      </c>
      <c r="AE163"/>
      <c r="AF163"/>
      <c r="AG163"/>
      <c r="AH163"/>
      <c r="AI163"/>
      <c r="AJ163"/>
      <c r="AK163"/>
      <c r="AL163"/>
      <c r="AM163"/>
      <c r="AN163"/>
      <c r="AO163"/>
      <c r="AP163"/>
      <c r="AQ163"/>
      <c r="AR163"/>
      <c r="AS163"/>
      <c r="AT163"/>
      <c r="AU163"/>
      <c r="AV163"/>
    </row>
    <row r="164" spans="1:48">
      <c r="B164" s="140"/>
      <c r="C164" s="141"/>
      <c r="D164" s="141"/>
      <c r="E164" s="141"/>
      <c r="F164" s="142"/>
      <c r="G164" s="134"/>
      <c r="H164" s="134"/>
      <c r="I164" s="134"/>
      <c r="J164" s="134"/>
      <c r="K164" s="134"/>
      <c r="L164" s="134"/>
      <c r="M164" s="134"/>
      <c r="N164" s="134"/>
      <c r="O164" s="134"/>
      <c r="P164" s="134"/>
      <c r="Q164" s="134"/>
      <c r="R164" s="134"/>
      <c r="S164" s="134"/>
      <c r="T164" s="134"/>
      <c r="U164" s="134"/>
      <c r="V164" s="134"/>
      <c r="W164" s="134"/>
      <c r="X164" s="135"/>
      <c r="AE164"/>
      <c r="AF164"/>
      <c r="AG164"/>
      <c r="AH164"/>
      <c r="AI164"/>
      <c r="AJ164"/>
      <c r="AK164"/>
      <c r="AL164"/>
      <c r="AM164"/>
      <c r="AN164"/>
      <c r="AO164"/>
      <c r="AP164"/>
      <c r="AQ164"/>
      <c r="AR164"/>
      <c r="AS164"/>
      <c r="AT164"/>
      <c r="AU164"/>
      <c r="AV164"/>
    </row>
    <row r="166" spans="1:48">
      <c r="B166" s="106" t="s">
        <v>112</v>
      </c>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30"/>
      <c r="Z166" s="106" t="s">
        <v>112</v>
      </c>
      <c r="AA166" s="107"/>
      <c r="AB166" s="107"/>
      <c r="AC166" s="107"/>
      <c r="AD166" s="107"/>
      <c r="AE166" s="108"/>
      <c r="AF166" s="108"/>
      <c r="AG166" s="108"/>
      <c r="AH166" s="108"/>
      <c r="AI166" s="108"/>
      <c r="AJ166" s="108"/>
      <c r="AK166" s="108"/>
      <c r="AL166" s="108"/>
      <c r="AM166" s="108"/>
      <c r="AN166" s="108"/>
      <c r="AO166" s="108"/>
      <c r="AP166" s="108"/>
      <c r="AQ166" s="108"/>
      <c r="AR166" s="108"/>
      <c r="AS166" s="108"/>
      <c r="AT166" s="108"/>
      <c r="AU166" s="108"/>
      <c r="AV166" s="109"/>
    </row>
    <row r="167" spans="1:48">
      <c r="B167" s="110" t="s">
        <v>65</v>
      </c>
      <c r="C167" s="65"/>
      <c r="D167" s="65"/>
      <c r="E167" s="65"/>
      <c r="F167" s="65"/>
      <c r="G167" s="65"/>
      <c r="H167" s="65"/>
      <c r="I167" s="65"/>
      <c r="J167" s="65"/>
      <c r="K167" s="65"/>
      <c r="L167" s="65"/>
      <c r="M167" s="65"/>
      <c r="N167" s="65"/>
      <c r="O167" s="65"/>
      <c r="P167" s="65"/>
      <c r="Q167" s="65"/>
      <c r="R167" s="65"/>
      <c r="S167" s="65"/>
      <c r="T167" s="65"/>
      <c r="U167" s="65"/>
      <c r="V167" s="65"/>
      <c r="W167" s="65"/>
      <c r="X167" s="131"/>
      <c r="Z167" s="110" t="s">
        <v>65</v>
      </c>
      <c r="AA167" s="65"/>
      <c r="AB167" s="65"/>
      <c r="AC167" s="65"/>
      <c r="AD167" s="65"/>
      <c r="AE167" s="103"/>
      <c r="AF167" s="103"/>
      <c r="AG167" s="103"/>
      <c r="AH167" s="103"/>
      <c r="AI167" s="103"/>
      <c r="AJ167" s="103"/>
      <c r="AK167" s="103"/>
      <c r="AL167" s="103"/>
      <c r="AM167" s="103"/>
      <c r="AN167" s="103"/>
      <c r="AO167" s="103"/>
      <c r="AP167" s="103"/>
      <c r="AQ167" s="103"/>
      <c r="AR167" s="103"/>
      <c r="AS167" s="103"/>
      <c r="AT167" s="103"/>
      <c r="AU167" s="103"/>
      <c r="AV167" s="111"/>
    </row>
    <row r="168" spans="1:48">
      <c r="B168" s="112"/>
      <c r="C168" s="113" t="s">
        <v>113</v>
      </c>
      <c r="D168" s="67"/>
      <c r="E168" s="114"/>
      <c r="F168" s="114"/>
      <c r="G168" s="114"/>
      <c r="H168" s="113" t="s">
        <v>114</v>
      </c>
      <c r="I168" s="68"/>
      <c r="J168" s="114" t="s">
        <v>116</v>
      </c>
      <c r="K168" s="114"/>
      <c r="L168" s="114"/>
      <c r="M168" s="113" t="s">
        <v>115</v>
      </c>
      <c r="N168" s="68"/>
      <c r="O168" s="114"/>
      <c r="P168" s="114"/>
      <c r="Q168" s="114"/>
      <c r="R168" s="114"/>
      <c r="S168" s="114"/>
      <c r="T168" s="114"/>
      <c r="U168" s="114"/>
      <c r="V168" s="114"/>
      <c r="W168" s="114"/>
      <c r="X168" s="132"/>
      <c r="Z168" s="112"/>
      <c r="AA168" s="113" t="s">
        <v>113</v>
      </c>
      <c r="AB168" s="67"/>
      <c r="AC168" s="114"/>
      <c r="AD168" s="114"/>
      <c r="AE168" s="115"/>
      <c r="AF168" s="116" t="s">
        <v>114</v>
      </c>
      <c r="AG168" s="104"/>
      <c r="AH168" s="115" t="s">
        <v>116</v>
      </c>
      <c r="AI168" s="115"/>
      <c r="AJ168" s="115"/>
      <c r="AK168" s="116" t="s">
        <v>115</v>
      </c>
      <c r="AL168" s="104"/>
      <c r="AM168" s="115"/>
      <c r="AN168" s="115"/>
      <c r="AO168" s="115"/>
      <c r="AP168" s="115"/>
      <c r="AQ168" s="115"/>
      <c r="AR168" s="115"/>
      <c r="AS168" s="115"/>
      <c r="AT168" s="115"/>
      <c r="AU168" s="115"/>
      <c r="AV168" s="117"/>
    </row>
    <row r="169" spans="1:48">
      <c r="B169" s="110" t="s">
        <v>58</v>
      </c>
      <c r="C169" s="65"/>
      <c r="D169" s="65"/>
      <c r="E169" s="65"/>
      <c r="F169" s="65"/>
      <c r="G169" s="65"/>
      <c r="H169" s="65"/>
      <c r="I169" s="65"/>
      <c r="J169" s="65"/>
      <c r="K169" s="65"/>
      <c r="L169" s="65"/>
      <c r="M169" s="65"/>
      <c r="N169" s="65"/>
      <c r="O169" s="65"/>
      <c r="P169" s="65"/>
      <c r="Q169" s="65"/>
      <c r="R169" s="65"/>
      <c r="S169" s="65"/>
      <c r="T169" s="65"/>
      <c r="U169" s="65"/>
      <c r="V169" s="65"/>
      <c r="W169" s="65"/>
      <c r="X169" s="131"/>
      <c r="Z169" s="110" t="s">
        <v>58</v>
      </c>
      <c r="AA169" s="65"/>
      <c r="AB169" s="65"/>
      <c r="AC169" s="65"/>
      <c r="AD169" s="65"/>
      <c r="AE169" s="103"/>
      <c r="AF169" s="103"/>
      <c r="AG169" s="103"/>
      <c r="AH169" s="103"/>
      <c r="AI169" s="103"/>
      <c r="AJ169" s="103"/>
      <c r="AK169" s="103"/>
      <c r="AL169" s="103"/>
      <c r="AM169" s="103"/>
      <c r="AN169" s="103"/>
      <c r="AO169" s="103"/>
      <c r="AP169" s="103"/>
      <c r="AQ169" s="103"/>
      <c r="AR169" s="103"/>
      <c r="AS169" s="103"/>
      <c r="AT169" s="103"/>
      <c r="AU169" s="103"/>
      <c r="AV169" s="111"/>
    </row>
    <row r="170" spans="1:48">
      <c r="B170" s="118"/>
      <c r="C170" s="119"/>
      <c r="D170" s="119"/>
      <c r="E170" s="119"/>
      <c r="F170" s="119"/>
      <c r="G170" s="145" t="s">
        <v>118</v>
      </c>
      <c r="H170" s="145"/>
      <c r="I170" s="145" t="s">
        <v>119</v>
      </c>
      <c r="J170" s="145"/>
      <c r="K170" s="145" t="s">
        <v>120</v>
      </c>
      <c r="L170" s="145"/>
      <c r="M170" s="145" t="s">
        <v>121</v>
      </c>
      <c r="N170" s="145"/>
      <c r="O170" s="145" t="s">
        <v>122</v>
      </c>
      <c r="P170" s="145"/>
      <c r="Q170" s="145" t="s">
        <v>123</v>
      </c>
      <c r="R170" s="145"/>
      <c r="S170" s="145" t="s">
        <v>124</v>
      </c>
      <c r="T170" s="145"/>
      <c r="U170" s="145" t="s">
        <v>125</v>
      </c>
      <c r="V170" s="145"/>
      <c r="W170" s="145" t="s">
        <v>128</v>
      </c>
      <c r="X170" s="146"/>
      <c r="Z170" s="118"/>
      <c r="AA170" s="119"/>
      <c r="AB170" s="119"/>
      <c r="AC170" s="119"/>
      <c r="AD170" s="119"/>
      <c r="AE170" s="143" t="s">
        <v>118</v>
      </c>
      <c r="AF170" s="143"/>
      <c r="AG170" s="143" t="s">
        <v>119</v>
      </c>
      <c r="AH170" s="143"/>
      <c r="AI170" s="143" t="s">
        <v>120</v>
      </c>
      <c r="AJ170" s="143"/>
      <c r="AK170" s="143" t="s">
        <v>121</v>
      </c>
      <c r="AL170" s="143"/>
      <c r="AM170" s="143" t="s">
        <v>122</v>
      </c>
      <c r="AN170" s="143"/>
      <c r="AO170" s="143" t="s">
        <v>123</v>
      </c>
      <c r="AP170" s="143"/>
      <c r="AQ170" s="143" t="s">
        <v>124</v>
      </c>
      <c r="AR170" s="143"/>
      <c r="AS170" s="143" t="s">
        <v>125</v>
      </c>
      <c r="AT170" s="143"/>
      <c r="AU170" s="143" t="s">
        <v>128</v>
      </c>
      <c r="AV170" s="144"/>
    </row>
    <row r="171" spans="1:48">
      <c r="B171" s="118"/>
      <c r="C171" s="119"/>
      <c r="D171" s="119"/>
      <c r="E171" s="119"/>
      <c r="F171" s="119"/>
      <c r="G171" s="143"/>
      <c r="H171" s="143"/>
      <c r="I171" s="143"/>
      <c r="J171" s="143"/>
      <c r="K171" s="143"/>
      <c r="L171" s="143"/>
      <c r="M171" s="143"/>
      <c r="N171" s="143"/>
      <c r="O171" s="143"/>
      <c r="P171" s="143"/>
      <c r="Q171" s="143"/>
      <c r="R171" s="143"/>
      <c r="S171" s="143"/>
      <c r="T171" s="143"/>
      <c r="U171" s="143"/>
      <c r="V171" s="143"/>
      <c r="W171" s="143"/>
      <c r="X171" s="144"/>
      <c r="Z171" s="118"/>
      <c r="AA171" s="119"/>
      <c r="AB171" s="119"/>
      <c r="AC171" s="119"/>
      <c r="AD171" s="119"/>
      <c r="AE171" s="143">
        <f>SUM(AE173:AF179)</f>
        <v>0.34375000000000006</v>
      </c>
      <c r="AF171" s="143"/>
      <c r="AG171" s="143">
        <f>SUM(AG173:AH179)</f>
        <v>0.125</v>
      </c>
      <c r="AH171" s="143"/>
      <c r="AI171" s="143">
        <f>SUM(AI173:AJ179)</f>
        <v>3.125E-2</v>
      </c>
      <c r="AJ171" s="143"/>
      <c r="AK171" s="143">
        <f>SUM(AK173:AL179)</f>
        <v>0</v>
      </c>
      <c r="AL171" s="143"/>
      <c r="AM171" s="143">
        <f>SUM(AM173:AN179)</f>
        <v>0.28125</v>
      </c>
      <c r="AN171" s="143"/>
      <c r="AO171" s="143">
        <f>SUM(AO173:AP179)</f>
        <v>6.25E-2</v>
      </c>
      <c r="AP171" s="143"/>
      <c r="AQ171" s="143">
        <f>SUM(AQ173:AR179)</f>
        <v>6.25E-2</v>
      </c>
      <c r="AR171" s="143"/>
      <c r="AS171" s="143">
        <f>SUM(AS173:AT179)</f>
        <v>3.125E-2</v>
      </c>
      <c r="AT171" s="143"/>
      <c r="AU171" s="143">
        <f>SUM(AU173:AV179)</f>
        <v>6.25E-2</v>
      </c>
      <c r="AV171" s="143"/>
    </row>
    <row r="172" spans="1:48">
      <c r="A172" t="s">
        <v>139</v>
      </c>
      <c r="B172" s="118"/>
      <c r="C172" s="119"/>
      <c r="D172" s="119"/>
      <c r="E172" s="119"/>
      <c r="F172" s="119"/>
      <c r="G172" s="99" t="s">
        <v>126</v>
      </c>
      <c r="H172" s="99" t="s">
        <v>127</v>
      </c>
      <c r="I172" s="99" t="s">
        <v>126</v>
      </c>
      <c r="J172" s="99" t="s">
        <v>127</v>
      </c>
      <c r="K172" s="99" t="s">
        <v>126</v>
      </c>
      <c r="L172" s="99" t="s">
        <v>127</v>
      </c>
      <c r="M172" s="99" t="s">
        <v>126</v>
      </c>
      <c r="N172" s="99" t="s">
        <v>127</v>
      </c>
      <c r="O172" s="99" t="s">
        <v>126</v>
      </c>
      <c r="P172" s="99" t="s">
        <v>127</v>
      </c>
      <c r="Q172" s="99" t="s">
        <v>126</v>
      </c>
      <c r="R172" s="99" t="s">
        <v>127</v>
      </c>
      <c r="S172" s="99" t="s">
        <v>126</v>
      </c>
      <c r="T172" s="99" t="s">
        <v>127</v>
      </c>
      <c r="U172" s="99" t="s">
        <v>126</v>
      </c>
      <c r="V172" s="99" t="s">
        <v>127</v>
      </c>
      <c r="W172" s="99" t="s">
        <v>126</v>
      </c>
      <c r="X172" s="120" t="s">
        <v>127</v>
      </c>
      <c r="Z172" s="118"/>
      <c r="AA172" s="119"/>
      <c r="AB172" s="119"/>
      <c r="AC172" s="119"/>
      <c r="AD172" s="119"/>
      <c r="AE172" s="99" t="s">
        <v>126</v>
      </c>
      <c r="AF172" s="99" t="s">
        <v>127</v>
      </c>
      <c r="AG172" s="99" t="s">
        <v>126</v>
      </c>
      <c r="AH172" s="99" t="s">
        <v>127</v>
      </c>
      <c r="AI172" s="99" t="s">
        <v>126</v>
      </c>
      <c r="AJ172" s="99" t="s">
        <v>127</v>
      </c>
      <c r="AK172" s="99" t="s">
        <v>126</v>
      </c>
      <c r="AL172" s="99" t="s">
        <v>127</v>
      </c>
      <c r="AM172" s="99" t="s">
        <v>126</v>
      </c>
      <c r="AN172" s="99" t="s">
        <v>127</v>
      </c>
      <c r="AO172" s="99" t="s">
        <v>126</v>
      </c>
      <c r="AP172" s="99" t="s">
        <v>127</v>
      </c>
      <c r="AQ172" s="99" t="s">
        <v>126</v>
      </c>
      <c r="AR172" s="99" t="s">
        <v>127</v>
      </c>
      <c r="AS172" s="99" t="s">
        <v>126</v>
      </c>
      <c r="AT172" s="99" t="s">
        <v>127</v>
      </c>
      <c r="AU172" s="99" t="s">
        <v>126</v>
      </c>
      <c r="AV172" s="120" t="s">
        <v>127</v>
      </c>
    </row>
    <row r="173" spans="1:48">
      <c r="A173" s="125">
        <v>2</v>
      </c>
      <c r="B173" s="80" t="s">
        <v>135</v>
      </c>
      <c r="C173" s="81"/>
      <c r="D173" s="81"/>
      <c r="E173" s="82"/>
      <c r="F173" s="79">
        <f>(A173/SUM(A173,A174,A177))*$G$4</f>
        <v>0.25</v>
      </c>
      <c r="G173" s="60"/>
      <c r="H173" s="84" t="str">
        <f>IF(G173,(G173/SUM($G173,$I173,$K173,$M173,$O173,$Q173,$S173,$U173,$W173)*$F173),"")</f>
        <v/>
      </c>
      <c r="I173" s="60"/>
      <c r="J173" s="84" t="str">
        <f t="shared" ref="J173:J176" si="115">IF(I173,(I173/SUM($G173,$I173,$K173,$M173,$O173,$Q173,$S173,$U173,$W173)*$F173),"")</f>
        <v/>
      </c>
      <c r="K173" s="60"/>
      <c r="L173" s="84" t="str">
        <f t="shared" ref="L173:L179" si="116">IF(K173,(K173/SUM($G173,$I173,$K173,$M173,$O173,$Q173,$S173,$U173,$W173)*$F173),"")</f>
        <v/>
      </c>
      <c r="M173" s="60"/>
      <c r="N173" s="84" t="str">
        <f t="shared" ref="N173:N179" si="117">IF(M173,(M173/SUM($G173,$I173,$K173,$M173,$O173,$Q173,$S173,$U173,$W173)*$F173),"")</f>
        <v/>
      </c>
      <c r="O173" s="60">
        <v>2</v>
      </c>
      <c r="P173" s="84">
        <f t="shared" ref="P173:P179" si="118">IF(O173,(O173/SUM($G173,$I173,$K173,$M173,$O173,$Q173,$S173,$U173,$W173)*$F173),"")</f>
        <v>0.25</v>
      </c>
      <c r="Q173" s="60"/>
      <c r="R173" s="84" t="str">
        <f t="shared" ref="R173:R179" si="119">IF(Q173,(Q173/SUM($G173,$I173,$K173,$M173,$O173,$Q173,$S173,$U173,$W173)*$F173),"")</f>
        <v/>
      </c>
      <c r="S173" s="60"/>
      <c r="T173" s="84" t="str">
        <f t="shared" ref="T173:T179" si="120">IF(S173,(S173/SUM($G173,$I173,$K173,$M173,$O173,$Q173,$S173,$U173,$W173)*$F173),"")</f>
        <v/>
      </c>
      <c r="U173" s="60"/>
      <c r="V173" s="84" t="str">
        <f t="shared" ref="V173:V179" si="121">IF(U173,(U173/SUM($G173,$I173,$K173,$M173,$O173,$Q173,$S173,$U173,$W173)*$F173),"")</f>
        <v/>
      </c>
      <c r="W173" s="60"/>
      <c r="X173" s="84" t="str">
        <f t="shared" ref="X173:X179" si="122">IF(W173,(W173/SUM($G173,$I173,$K173,$M173,$O173,$Q173,$S173,$U173,$W173)*$F173),"")</f>
        <v/>
      </c>
      <c r="Z173" s="80" t="s">
        <v>135</v>
      </c>
      <c r="AA173" s="81"/>
      <c r="AB173" s="81"/>
      <c r="AC173" s="82"/>
      <c r="AD173" s="79">
        <f t="shared" ref="AD173:AD179" si="123">F173</f>
        <v>0.25</v>
      </c>
      <c r="AE173" s="100"/>
      <c r="AF173" s="100"/>
      <c r="AG173" s="100"/>
      <c r="AH173" s="100"/>
      <c r="AI173" s="100"/>
      <c r="AJ173" s="100"/>
      <c r="AK173" s="100"/>
      <c r="AL173" s="100"/>
      <c r="AM173" s="84"/>
      <c r="AN173" s="84">
        <f>P173</f>
        <v>0.25</v>
      </c>
      <c r="AO173" s="100"/>
      <c r="AP173" s="100"/>
      <c r="AQ173" s="100"/>
      <c r="AR173" s="100"/>
      <c r="AS173" s="100"/>
      <c r="AT173" s="100"/>
      <c r="AU173" s="100"/>
      <c r="AV173" s="121"/>
    </row>
    <row r="174" spans="1:48">
      <c r="A174" s="126">
        <v>2</v>
      </c>
      <c r="B174" s="80" t="s">
        <v>136</v>
      </c>
      <c r="C174" s="81"/>
      <c r="D174" s="81"/>
      <c r="E174" s="82"/>
      <c r="F174" s="79">
        <f>(A174/SUM(A173,A174,A177))*$G$4</f>
        <v>0.25</v>
      </c>
      <c r="G174" s="60"/>
      <c r="H174" s="84" t="str">
        <f t="shared" ref="H174:J179" si="124">IF(G174,(G174/SUM($G174,$I174,$K174,$M174,$O174,$Q174,$S174,$U174,$W174)*$F174),"")</f>
        <v/>
      </c>
      <c r="I174" s="60"/>
      <c r="J174" s="84" t="str">
        <f t="shared" si="115"/>
        <v/>
      </c>
      <c r="K174" s="60"/>
      <c r="L174" s="84" t="str">
        <f t="shared" si="116"/>
        <v/>
      </c>
      <c r="M174" s="60"/>
      <c r="N174" s="84" t="str">
        <f t="shared" si="117"/>
        <v/>
      </c>
      <c r="O174" s="60"/>
      <c r="P174" s="84" t="str">
        <f t="shared" si="118"/>
        <v/>
      </c>
      <c r="Q174" s="60"/>
      <c r="R174" s="84" t="str">
        <f t="shared" si="119"/>
        <v/>
      </c>
      <c r="S174" s="60"/>
      <c r="T174" s="84" t="str">
        <f t="shared" si="120"/>
        <v/>
      </c>
      <c r="U174" s="60"/>
      <c r="V174" s="84" t="str">
        <f t="shared" si="121"/>
        <v/>
      </c>
      <c r="W174" s="60"/>
      <c r="X174" s="84" t="str">
        <f t="shared" si="122"/>
        <v/>
      </c>
      <c r="Z174" s="80" t="s">
        <v>136</v>
      </c>
      <c r="AA174" s="81"/>
      <c r="AB174" s="81"/>
      <c r="AC174" s="82"/>
      <c r="AD174" s="79">
        <f t="shared" si="123"/>
        <v>0.25</v>
      </c>
      <c r="AE174" s="100"/>
      <c r="AF174" s="100"/>
      <c r="AG174" s="100"/>
      <c r="AH174" s="100"/>
      <c r="AI174" s="100"/>
      <c r="AJ174" s="100"/>
      <c r="AK174" s="100"/>
      <c r="AL174" s="100"/>
      <c r="AM174" s="100"/>
      <c r="AN174" s="100"/>
      <c r="AO174" s="100"/>
      <c r="AP174" s="100"/>
      <c r="AQ174" s="100"/>
      <c r="AR174" s="100"/>
      <c r="AS174" s="100"/>
      <c r="AT174" s="100"/>
      <c r="AU174" s="100"/>
      <c r="AV174" s="121"/>
    </row>
    <row r="175" spans="1:48">
      <c r="A175" s="126">
        <v>3</v>
      </c>
      <c r="B175" s="83" t="s">
        <v>129</v>
      </c>
      <c r="C175" s="81"/>
      <c r="D175" s="81"/>
      <c r="E175" s="82"/>
      <c r="F175" s="78">
        <f>(A175/SUM(A175:A176))*$F$38</f>
        <v>0.15</v>
      </c>
      <c r="G175" s="60">
        <v>4</v>
      </c>
      <c r="H175" s="84">
        <f t="shared" si="124"/>
        <v>0.15</v>
      </c>
      <c r="I175" s="60"/>
      <c r="J175" s="84" t="str">
        <f t="shared" si="115"/>
        <v/>
      </c>
      <c r="K175" s="60"/>
      <c r="L175" s="84" t="str">
        <f t="shared" si="116"/>
        <v/>
      </c>
      <c r="M175" s="60"/>
      <c r="N175" s="84" t="str">
        <f t="shared" si="117"/>
        <v/>
      </c>
      <c r="O175" s="60"/>
      <c r="P175" s="84" t="str">
        <f t="shared" si="118"/>
        <v/>
      </c>
      <c r="Q175" s="60"/>
      <c r="R175" s="84" t="str">
        <f t="shared" si="119"/>
        <v/>
      </c>
      <c r="S175" s="60"/>
      <c r="T175" s="84" t="str">
        <f t="shared" si="120"/>
        <v/>
      </c>
      <c r="U175" s="60"/>
      <c r="V175" s="84" t="str">
        <f t="shared" si="121"/>
        <v/>
      </c>
      <c r="W175" s="60"/>
      <c r="X175" s="84" t="str">
        <f t="shared" si="122"/>
        <v/>
      </c>
      <c r="Z175" s="83" t="s">
        <v>129</v>
      </c>
      <c r="AA175" s="81"/>
      <c r="AB175" s="81"/>
      <c r="AC175" s="82"/>
      <c r="AD175" s="105">
        <f t="shared" si="123"/>
        <v>0.15</v>
      </c>
      <c r="AE175" s="84">
        <f>H175*$N$4</f>
        <v>6.7500000000000004E-2</v>
      </c>
      <c r="AF175" s="84">
        <f>H175*$N$5</f>
        <v>8.2500000000000004E-2</v>
      </c>
      <c r="AG175" s="84"/>
      <c r="AH175" s="84"/>
      <c r="AI175" s="84"/>
      <c r="AJ175" s="84"/>
      <c r="AK175" s="100"/>
      <c r="AL175" s="100"/>
      <c r="AM175" s="100"/>
      <c r="AN175" s="100"/>
      <c r="AO175" s="100"/>
      <c r="AP175" s="100"/>
      <c r="AQ175" s="100"/>
      <c r="AR175" s="100"/>
      <c r="AS175" s="100"/>
      <c r="AT175" s="100"/>
      <c r="AU175" s="100"/>
      <c r="AV175" s="121"/>
    </row>
    <row r="176" spans="1:48">
      <c r="A176" s="126">
        <v>2</v>
      </c>
      <c r="B176" s="83" t="s">
        <v>130</v>
      </c>
      <c r="C176" s="81"/>
      <c r="D176" s="81"/>
      <c r="E176" s="82"/>
      <c r="F176" s="78">
        <f>(A176/SUM(A175:A176))*$F$21</f>
        <v>0.1</v>
      </c>
      <c r="G176" s="60">
        <v>4</v>
      </c>
      <c r="H176" s="84">
        <f t="shared" si="124"/>
        <v>0.1</v>
      </c>
      <c r="I176" s="60"/>
      <c r="J176" s="84" t="str">
        <f t="shared" si="115"/>
        <v/>
      </c>
      <c r="K176" s="60"/>
      <c r="L176" s="84" t="str">
        <f t="shared" si="116"/>
        <v/>
      </c>
      <c r="M176" s="60"/>
      <c r="N176" s="84" t="str">
        <f t="shared" si="117"/>
        <v/>
      </c>
      <c r="O176" s="60"/>
      <c r="P176" s="84" t="str">
        <f t="shared" si="118"/>
        <v/>
      </c>
      <c r="Q176" s="60"/>
      <c r="R176" s="84" t="str">
        <f t="shared" si="119"/>
        <v/>
      </c>
      <c r="S176" s="60"/>
      <c r="T176" s="84" t="str">
        <f t="shared" si="120"/>
        <v/>
      </c>
      <c r="U176" s="60"/>
      <c r="V176" s="84" t="str">
        <f t="shared" si="121"/>
        <v/>
      </c>
      <c r="W176" s="60"/>
      <c r="X176" s="84" t="str">
        <f t="shared" si="122"/>
        <v/>
      </c>
      <c r="Z176" s="83" t="s">
        <v>130</v>
      </c>
      <c r="AA176" s="81"/>
      <c r="AB176" s="81"/>
      <c r="AC176" s="82"/>
      <c r="AD176" s="105">
        <f t="shared" si="123"/>
        <v>0.1</v>
      </c>
      <c r="AE176" s="84">
        <f>H176*$N$4</f>
        <v>4.5000000000000005E-2</v>
      </c>
      <c r="AF176" s="84">
        <f>H176*$N$5</f>
        <v>5.5000000000000007E-2</v>
      </c>
      <c r="AG176" s="84"/>
      <c r="AH176" s="84"/>
      <c r="AI176" s="84"/>
      <c r="AJ176" s="84"/>
      <c r="AK176" s="100"/>
      <c r="AL176" s="100"/>
      <c r="AM176" s="100"/>
      <c r="AN176" s="100"/>
      <c r="AO176" s="100"/>
      <c r="AP176" s="100"/>
      <c r="AQ176" s="100"/>
      <c r="AR176" s="100"/>
      <c r="AS176" s="100"/>
      <c r="AT176" s="100"/>
      <c r="AU176" s="100"/>
      <c r="AV176" s="121"/>
    </row>
    <row r="177" spans="1:48">
      <c r="A177" s="126">
        <v>2</v>
      </c>
      <c r="B177" s="80" t="s">
        <v>134</v>
      </c>
      <c r="C177" s="81"/>
      <c r="D177" s="81"/>
      <c r="E177" s="82"/>
      <c r="F177" s="79">
        <f>(A177/SUM(A173,A174,A177))*$G$4</f>
        <v>0.25</v>
      </c>
      <c r="G177" s="60">
        <v>3</v>
      </c>
      <c r="H177" s="84">
        <f t="shared" si="124"/>
        <v>9.375E-2</v>
      </c>
      <c r="I177" s="60">
        <v>4</v>
      </c>
      <c r="J177" s="84">
        <f t="shared" si="124"/>
        <v>0.125</v>
      </c>
      <c r="K177" s="60">
        <v>1</v>
      </c>
      <c r="L177" s="84">
        <f t="shared" si="116"/>
        <v>3.125E-2</v>
      </c>
      <c r="M177" s="60"/>
      <c r="N177" s="84" t="str">
        <f t="shared" si="117"/>
        <v/>
      </c>
      <c r="O177" s="60"/>
      <c r="P177" s="84" t="str">
        <f t="shared" si="118"/>
        <v/>
      </c>
      <c r="Q177" s="60"/>
      <c r="R177" s="84" t="str">
        <f t="shared" si="119"/>
        <v/>
      </c>
      <c r="S177" s="60"/>
      <c r="T177" s="84" t="str">
        <f t="shared" si="120"/>
        <v/>
      </c>
      <c r="U177" s="60"/>
      <c r="V177" s="84" t="str">
        <f t="shared" si="121"/>
        <v/>
      </c>
      <c r="W177" s="60"/>
      <c r="X177" s="84" t="str">
        <f t="shared" si="122"/>
        <v/>
      </c>
      <c r="Z177" s="80" t="s">
        <v>134</v>
      </c>
      <c r="AA177" s="81"/>
      <c r="AB177" s="81"/>
      <c r="AC177" s="82"/>
      <c r="AD177" s="79">
        <f t="shared" si="123"/>
        <v>0.25</v>
      </c>
      <c r="AE177" s="84">
        <f>H177*$N$4</f>
        <v>4.2187500000000003E-2</v>
      </c>
      <c r="AF177" s="84">
        <f>H177*$N$5</f>
        <v>5.1562500000000004E-2</v>
      </c>
      <c r="AG177" s="84">
        <f>J177*$N$4</f>
        <v>5.6250000000000001E-2</v>
      </c>
      <c r="AH177" s="84">
        <f>J177*$N$5</f>
        <v>6.8750000000000006E-2</v>
      </c>
      <c r="AI177" s="84">
        <f>L177*$N$4</f>
        <v>1.40625E-2</v>
      </c>
      <c r="AJ177" s="84">
        <f>L177*$N$5</f>
        <v>1.7187500000000001E-2</v>
      </c>
      <c r="AK177" s="100"/>
      <c r="AL177" s="100"/>
      <c r="AM177" s="100"/>
      <c r="AN177" s="100"/>
      <c r="AO177" s="100"/>
      <c r="AP177" s="100"/>
      <c r="AQ177" s="100"/>
      <c r="AR177" s="100"/>
      <c r="AS177" s="100"/>
      <c r="AT177" s="100"/>
      <c r="AU177" s="100"/>
      <c r="AV177" s="121"/>
    </row>
    <row r="178" spans="1:48">
      <c r="A178" s="127">
        <v>4</v>
      </c>
      <c r="B178" s="80" t="s">
        <v>133</v>
      </c>
      <c r="C178" s="81"/>
      <c r="D178" s="81"/>
      <c r="E178" s="82"/>
      <c r="F178" s="79">
        <f>(A178/SUM(A178))*$G$5</f>
        <v>0.25</v>
      </c>
      <c r="G178" s="60"/>
      <c r="H178" s="84" t="str">
        <f t="shared" si="124"/>
        <v/>
      </c>
      <c r="I178" s="60"/>
      <c r="J178" s="84" t="str">
        <f t="shared" ref="J178:J179" si="125">IF(I178,(I178/SUM($G178,$I178,$K178,$M178,$O178,$Q178,$S178,$U178,$W178)*$F178),"")</f>
        <v/>
      </c>
      <c r="K178" s="60"/>
      <c r="L178" s="84" t="str">
        <f t="shared" si="116"/>
        <v/>
      </c>
      <c r="M178" s="60"/>
      <c r="N178" s="84" t="str">
        <f t="shared" si="117"/>
        <v/>
      </c>
      <c r="O178" s="60"/>
      <c r="P178" s="84" t="str">
        <f t="shared" si="118"/>
        <v/>
      </c>
      <c r="Q178" s="60"/>
      <c r="R178" s="84" t="str">
        <f t="shared" si="119"/>
        <v/>
      </c>
      <c r="S178" s="60"/>
      <c r="T178" s="84" t="str">
        <f t="shared" si="120"/>
        <v/>
      </c>
      <c r="U178" s="60"/>
      <c r="V178" s="84" t="str">
        <f t="shared" si="121"/>
        <v/>
      </c>
      <c r="W178" s="60"/>
      <c r="X178" s="84" t="str">
        <f t="shared" si="122"/>
        <v/>
      </c>
      <c r="Z178" s="80" t="s">
        <v>133</v>
      </c>
      <c r="AA178" s="81"/>
      <c r="AB178" s="81"/>
      <c r="AC178" s="82"/>
      <c r="AD178" s="79">
        <f t="shared" si="123"/>
        <v>0.25</v>
      </c>
      <c r="AE178" s="100"/>
      <c r="AF178" s="100"/>
      <c r="AG178" s="100"/>
      <c r="AH178" s="100"/>
      <c r="AI178" s="100"/>
      <c r="AJ178" s="100"/>
      <c r="AK178" s="100"/>
      <c r="AL178" s="100"/>
      <c r="AM178" s="100"/>
      <c r="AN178" s="84"/>
      <c r="AO178" s="100"/>
      <c r="AP178" s="84"/>
      <c r="AQ178" s="100"/>
      <c r="AR178" s="84"/>
      <c r="AS178" s="100"/>
      <c r="AT178" s="84"/>
      <c r="AU178" s="100"/>
      <c r="AV178" s="122"/>
    </row>
    <row r="179" spans="1:48">
      <c r="A179" s="128">
        <v>2</v>
      </c>
      <c r="B179" s="83" t="s">
        <v>144</v>
      </c>
      <c r="C179" s="81"/>
      <c r="D179" s="81"/>
      <c r="E179" s="82"/>
      <c r="F179" s="79">
        <f>(A179/SUM(A179))*$G$5</f>
        <v>0.25</v>
      </c>
      <c r="G179" s="60"/>
      <c r="H179" s="84" t="str">
        <f t="shared" si="124"/>
        <v/>
      </c>
      <c r="I179" s="60"/>
      <c r="J179" s="84" t="str">
        <f t="shared" si="125"/>
        <v/>
      </c>
      <c r="K179" s="60"/>
      <c r="L179" s="84" t="str">
        <f t="shared" si="116"/>
        <v/>
      </c>
      <c r="M179" s="60"/>
      <c r="N179" s="84" t="str">
        <f t="shared" si="117"/>
        <v/>
      </c>
      <c r="O179" s="60">
        <v>2</v>
      </c>
      <c r="P179" s="84">
        <f t="shared" si="118"/>
        <v>3.125E-2</v>
      </c>
      <c r="Q179" s="60">
        <v>4</v>
      </c>
      <c r="R179" s="84">
        <f t="shared" si="119"/>
        <v>6.25E-2</v>
      </c>
      <c r="S179" s="60">
        <v>4</v>
      </c>
      <c r="T179" s="84">
        <f t="shared" si="120"/>
        <v>6.25E-2</v>
      </c>
      <c r="U179" s="60">
        <v>2</v>
      </c>
      <c r="V179" s="84">
        <f t="shared" si="121"/>
        <v>3.125E-2</v>
      </c>
      <c r="W179" s="60">
        <v>4</v>
      </c>
      <c r="X179" s="84">
        <f t="shared" si="122"/>
        <v>6.25E-2</v>
      </c>
      <c r="Z179" s="83" t="s">
        <v>144</v>
      </c>
      <c r="AA179" s="81"/>
      <c r="AB179" s="81"/>
      <c r="AC179" s="82"/>
      <c r="AD179" s="105">
        <f t="shared" si="123"/>
        <v>0.25</v>
      </c>
      <c r="AE179" s="100"/>
      <c r="AF179" s="100"/>
      <c r="AG179" s="100"/>
      <c r="AH179" s="100"/>
      <c r="AI179" s="100"/>
      <c r="AJ179" s="100"/>
      <c r="AK179" s="100"/>
      <c r="AL179" s="100"/>
      <c r="AM179" s="84">
        <f>P179*$N$4</f>
        <v>1.40625E-2</v>
      </c>
      <c r="AN179" s="84">
        <f>P179*$N$5</f>
        <v>1.7187500000000001E-2</v>
      </c>
      <c r="AO179" s="84">
        <f>R179*$N$4</f>
        <v>2.8125000000000001E-2</v>
      </c>
      <c r="AP179" s="84">
        <f>R179*$N$5</f>
        <v>3.4375000000000003E-2</v>
      </c>
      <c r="AQ179" s="84">
        <f>T179*$N$4</f>
        <v>2.8125000000000001E-2</v>
      </c>
      <c r="AR179" s="84">
        <f>T179*$N$5</f>
        <v>3.4375000000000003E-2</v>
      </c>
      <c r="AS179" s="84">
        <f>V179*$N$4</f>
        <v>1.40625E-2</v>
      </c>
      <c r="AT179" s="84">
        <f>V179*$N$5</f>
        <v>1.7187500000000001E-2</v>
      </c>
      <c r="AU179" s="84">
        <f>X179*$N$4</f>
        <v>2.8125000000000001E-2</v>
      </c>
      <c r="AV179" s="122">
        <f>X179*$N$5</f>
        <v>3.4375000000000003E-2</v>
      </c>
    </row>
    <row r="180" spans="1:48">
      <c r="B180" s="140"/>
      <c r="C180" s="141"/>
      <c r="D180" s="141"/>
      <c r="E180" s="141"/>
      <c r="F180" s="142"/>
      <c r="G180" s="134"/>
      <c r="H180" s="134"/>
      <c r="I180" s="134"/>
      <c r="J180" s="134"/>
      <c r="K180" s="134"/>
      <c r="L180" s="134"/>
      <c r="M180" s="134"/>
      <c r="N180" s="134"/>
      <c r="O180" s="134"/>
      <c r="P180" s="134"/>
      <c r="Q180" s="134"/>
      <c r="R180" s="134"/>
      <c r="S180" s="134"/>
      <c r="T180" s="134"/>
      <c r="U180" s="134"/>
      <c r="V180" s="134"/>
      <c r="W180" s="134"/>
      <c r="X180" s="135"/>
      <c r="Z180" s="140"/>
      <c r="AA180" s="141"/>
      <c r="AB180" s="141"/>
      <c r="AC180" s="141"/>
      <c r="AD180" s="142"/>
      <c r="AE180" s="123"/>
      <c r="AF180" s="123"/>
      <c r="AG180" s="123"/>
      <c r="AH180" s="123"/>
      <c r="AI180" s="123"/>
      <c r="AJ180" s="123"/>
      <c r="AK180" s="123"/>
      <c r="AL180" s="123"/>
      <c r="AM180" s="123"/>
      <c r="AN180" s="123"/>
      <c r="AO180" s="123"/>
      <c r="AP180" s="123"/>
      <c r="AQ180" s="123"/>
      <c r="AR180" s="123"/>
      <c r="AS180" s="123"/>
      <c r="AT180" s="123"/>
      <c r="AU180" s="123"/>
      <c r="AV180" s="124"/>
    </row>
    <row r="183" spans="1:48" s="138" customFormat="1" ht="26.25">
      <c r="A183" s="137" t="s">
        <v>228</v>
      </c>
      <c r="AE183" s="139"/>
      <c r="AF183" s="139"/>
      <c r="AG183" s="139"/>
      <c r="AH183" s="139"/>
      <c r="AI183" s="139"/>
      <c r="AJ183" s="139"/>
      <c r="AK183" s="139"/>
      <c r="AL183" s="139"/>
      <c r="AM183" s="139"/>
      <c r="AN183" s="139"/>
      <c r="AO183" s="139"/>
      <c r="AP183" s="139"/>
      <c r="AQ183" s="139"/>
      <c r="AR183" s="139"/>
      <c r="AS183" s="139"/>
      <c r="AT183" s="139"/>
      <c r="AU183" s="139"/>
      <c r="AV183" s="139"/>
    </row>
    <row r="184" spans="1:48">
      <c r="B184" s="61" t="s">
        <v>112</v>
      </c>
      <c r="C184" s="62"/>
      <c r="D184" s="62"/>
      <c r="E184" s="62"/>
      <c r="F184" s="62"/>
      <c r="G184" s="62"/>
      <c r="H184" s="62"/>
      <c r="I184" s="62"/>
      <c r="J184" s="62"/>
      <c r="K184" s="62"/>
      <c r="L184" s="62"/>
      <c r="M184" s="62"/>
      <c r="N184" s="62"/>
      <c r="O184" s="62"/>
      <c r="P184" s="62"/>
      <c r="Q184" s="62"/>
      <c r="R184" s="62"/>
      <c r="S184" s="62"/>
      <c r="T184" s="62"/>
      <c r="U184" s="62"/>
      <c r="V184" s="62"/>
      <c r="W184" s="62"/>
      <c r="X184" s="63"/>
      <c r="AE184"/>
      <c r="AF184"/>
      <c r="AG184"/>
      <c r="AH184"/>
      <c r="AI184"/>
      <c r="AJ184"/>
      <c r="AK184"/>
      <c r="AL184"/>
      <c r="AM184"/>
      <c r="AN184"/>
      <c r="AO184"/>
      <c r="AP184"/>
      <c r="AQ184"/>
      <c r="AR184"/>
      <c r="AS184"/>
      <c r="AT184"/>
      <c r="AU184"/>
      <c r="AV184"/>
    </row>
    <row r="185" spans="1:48">
      <c r="B185" s="64" t="s">
        <v>65</v>
      </c>
      <c r="C185" s="65"/>
      <c r="D185" s="65"/>
      <c r="E185" s="65"/>
      <c r="F185" s="65"/>
      <c r="G185" s="65"/>
      <c r="H185" s="65"/>
      <c r="I185" s="65"/>
      <c r="J185" s="65"/>
      <c r="K185" s="65"/>
      <c r="L185" s="65"/>
      <c r="M185" s="65"/>
      <c r="N185" s="65"/>
      <c r="O185" s="65"/>
      <c r="P185" s="65"/>
      <c r="Q185" s="65"/>
      <c r="R185" s="65"/>
      <c r="S185" s="65"/>
      <c r="T185" s="65"/>
      <c r="U185" s="65"/>
      <c r="V185" s="65"/>
      <c r="W185" s="65"/>
      <c r="X185" s="66"/>
      <c r="AE185"/>
      <c r="AF185"/>
      <c r="AG185"/>
      <c r="AH185"/>
      <c r="AI185"/>
      <c r="AJ185"/>
      <c r="AK185"/>
      <c r="AL185"/>
      <c r="AM185"/>
      <c r="AN185"/>
      <c r="AO185"/>
      <c r="AP185"/>
      <c r="AQ185"/>
      <c r="AR185"/>
      <c r="AS185"/>
      <c r="AT185"/>
      <c r="AU185"/>
      <c r="AV185"/>
    </row>
    <row r="186" spans="1:48">
      <c r="B186" s="57"/>
      <c r="C186" s="58" t="s">
        <v>113</v>
      </c>
      <c r="D186" s="136">
        <f>SUMPRODUCT(G191:X197,AE224:AV230)</f>
        <v>1.6690625000000001</v>
      </c>
      <c r="E186" s="93"/>
      <c r="F186" s="57"/>
      <c r="G186" s="57"/>
      <c r="H186" s="58" t="s">
        <v>114</v>
      </c>
      <c r="I186" s="94">
        <v>2</v>
      </c>
      <c r="J186" s="57" t="s">
        <v>116</v>
      </c>
      <c r="K186" s="57"/>
      <c r="L186" s="57"/>
      <c r="M186" s="58" t="s">
        <v>115</v>
      </c>
      <c r="N186" s="68"/>
      <c r="O186" s="57"/>
      <c r="P186" s="57"/>
      <c r="Q186" s="57"/>
      <c r="R186" s="57"/>
      <c r="S186" s="57"/>
      <c r="T186" s="57"/>
      <c r="U186" s="57"/>
      <c r="V186" s="57"/>
      <c r="W186" s="57"/>
      <c r="X186" s="57"/>
      <c r="AE186"/>
      <c r="AF186"/>
      <c r="AG186"/>
      <c r="AH186"/>
      <c r="AI186"/>
      <c r="AJ186"/>
      <c r="AK186"/>
      <c r="AL186"/>
      <c r="AM186"/>
      <c r="AN186"/>
      <c r="AO186"/>
      <c r="AP186"/>
      <c r="AQ186"/>
      <c r="AR186"/>
      <c r="AS186"/>
      <c r="AT186"/>
      <c r="AU186"/>
      <c r="AV186"/>
    </row>
    <row r="187" spans="1:48">
      <c r="B187" s="64" t="s">
        <v>58</v>
      </c>
      <c r="C187" s="65"/>
      <c r="D187" s="65"/>
      <c r="E187" s="65"/>
      <c r="F187" s="65"/>
      <c r="G187" s="65"/>
      <c r="H187" s="65"/>
      <c r="I187" s="65"/>
      <c r="J187" s="65"/>
      <c r="K187" s="65"/>
      <c r="L187" s="65"/>
      <c r="M187" s="65"/>
      <c r="N187" s="65"/>
      <c r="O187" s="65"/>
      <c r="P187" s="65"/>
      <c r="Q187" s="65"/>
      <c r="R187" s="65"/>
      <c r="S187" s="65"/>
      <c r="T187" s="65"/>
      <c r="U187" s="65"/>
      <c r="V187" s="65"/>
      <c r="W187" s="65"/>
      <c r="X187" s="66"/>
      <c r="AE187"/>
      <c r="AF187"/>
      <c r="AG187"/>
      <c r="AH187"/>
      <c r="AI187"/>
      <c r="AJ187"/>
      <c r="AK187"/>
      <c r="AL187"/>
      <c r="AM187"/>
      <c r="AN187"/>
      <c r="AO187"/>
      <c r="AP187"/>
      <c r="AQ187"/>
      <c r="AR187"/>
      <c r="AS187"/>
      <c r="AT187"/>
      <c r="AU187"/>
      <c r="AV187"/>
    </row>
    <row r="188" spans="1:48">
      <c r="B188" s="59"/>
      <c r="C188" s="59"/>
      <c r="D188" s="59"/>
      <c r="E188" s="59"/>
      <c r="F188" s="59"/>
      <c r="G188" s="145" t="s">
        <v>118</v>
      </c>
      <c r="H188" s="145"/>
      <c r="I188" s="145" t="s">
        <v>119</v>
      </c>
      <c r="J188" s="145"/>
      <c r="K188" s="145" t="s">
        <v>120</v>
      </c>
      <c r="L188" s="145"/>
      <c r="M188" s="145" t="s">
        <v>121</v>
      </c>
      <c r="N188" s="145"/>
      <c r="O188" s="145" t="s">
        <v>122</v>
      </c>
      <c r="P188" s="145"/>
      <c r="Q188" s="145" t="s">
        <v>123</v>
      </c>
      <c r="R188" s="145"/>
      <c r="S188" s="145" t="s">
        <v>124</v>
      </c>
      <c r="T188" s="145"/>
      <c r="U188" s="145" t="s">
        <v>125</v>
      </c>
      <c r="V188" s="145"/>
      <c r="W188" s="145" t="s">
        <v>128</v>
      </c>
      <c r="X188" s="145"/>
      <c r="AE188"/>
      <c r="AF188"/>
      <c r="AG188"/>
      <c r="AH188"/>
      <c r="AI188"/>
      <c r="AJ188"/>
      <c r="AK188"/>
      <c r="AL188"/>
      <c r="AM188"/>
      <c r="AN188"/>
      <c r="AO188"/>
      <c r="AP188"/>
      <c r="AQ188"/>
      <c r="AR188"/>
      <c r="AS188"/>
      <c r="AT188"/>
      <c r="AU188"/>
      <c r="AV188"/>
    </row>
    <row r="189" spans="1:48">
      <c r="B189" s="59"/>
      <c r="C189" s="59"/>
      <c r="D189" s="59"/>
      <c r="E189" s="59"/>
      <c r="F189" s="59"/>
      <c r="G189" s="155">
        <f>G206</f>
        <v>0.34375</v>
      </c>
      <c r="H189" s="145"/>
      <c r="I189" s="155">
        <f t="shared" ref="I189:X189" si="126">I206</f>
        <v>0.125</v>
      </c>
      <c r="J189" s="145"/>
      <c r="K189" s="155">
        <f t="shared" ref="K189:X189" si="127">K206</f>
        <v>3.125E-2</v>
      </c>
      <c r="L189" s="145"/>
      <c r="M189" s="155">
        <f t="shared" ref="M189:X189" si="128">M206</f>
        <v>0</v>
      </c>
      <c r="N189" s="145"/>
      <c r="O189" s="155">
        <f t="shared" ref="O189:X189" si="129">O206</f>
        <v>0.28125</v>
      </c>
      <c r="P189" s="145"/>
      <c r="Q189" s="155">
        <f t="shared" ref="Q189:X189" si="130">Q206</f>
        <v>6.25E-2</v>
      </c>
      <c r="R189" s="145"/>
      <c r="S189" s="155">
        <f t="shared" ref="S189:X189" si="131">S206</f>
        <v>6.25E-2</v>
      </c>
      <c r="T189" s="145"/>
      <c r="U189" s="155">
        <f t="shared" ref="U189:X189" si="132">U206</f>
        <v>3.125E-2</v>
      </c>
      <c r="V189" s="145"/>
      <c r="W189" s="155">
        <f t="shared" ref="W189:X189" si="133">W206</f>
        <v>6.25E-2</v>
      </c>
      <c r="X189" s="145"/>
      <c r="AE189"/>
      <c r="AF189"/>
      <c r="AG189"/>
      <c r="AH189"/>
      <c r="AI189"/>
      <c r="AJ189"/>
      <c r="AK189"/>
      <c r="AL189"/>
      <c r="AM189"/>
      <c r="AN189"/>
      <c r="AO189"/>
      <c r="AP189"/>
      <c r="AQ189"/>
      <c r="AR189"/>
      <c r="AS189"/>
      <c r="AT189"/>
      <c r="AU189"/>
      <c r="AV189"/>
    </row>
    <row r="190" spans="1:48">
      <c r="A190" t="s">
        <v>139</v>
      </c>
      <c r="B190" s="59"/>
      <c r="C190" s="59"/>
      <c r="D190" s="59"/>
      <c r="E190" s="59"/>
      <c r="F190" s="59"/>
      <c r="G190" s="98" t="s">
        <v>126</v>
      </c>
      <c r="H190" s="98" t="s">
        <v>127</v>
      </c>
      <c r="I190" s="98" t="s">
        <v>126</v>
      </c>
      <c r="J190" s="98" t="s">
        <v>127</v>
      </c>
      <c r="K190" s="98" t="s">
        <v>126</v>
      </c>
      <c r="L190" s="98" t="s">
        <v>127</v>
      </c>
      <c r="M190" s="98" t="s">
        <v>126</v>
      </c>
      <c r="N190" s="98" t="s">
        <v>127</v>
      </c>
      <c r="O190" s="98" t="s">
        <v>126</v>
      </c>
      <c r="P190" s="98" t="s">
        <v>127</v>
      </c>
      <c r="Q190" s="98" t="s">
        <v>126</v>
      </c>
      <c r="R190" s="98" t="s">
        <v>127</v>
      </c>
      <c r="S190" s="98" t="s">
        <v>126</v>
      </c>
      <c r="T190" s="98" t="s">
        <v>127</v>
      </c>
      <c r="U190" s="98" t="s">
        <v>126</v>
      </c>
      <c r="V190" s="98" t="s">
        <v>127</v>
      </c>
      <c r="W190" s="98" t="s">
        <v>126</v>
      </c>
      <c r="X190" s="98" t="s">
        <v>127</v>
      </c>
      <c r="AE190"/>
      <c r="AF190"/>
      <c r="AG190"/>
      <c r="AH190"/>
      <c r="AI190"/>
      <c r="AJ190"/>
      <c r="AK190"/>
      <c r="AL190"/>
      <c r="AM190"/>
      <c r="AN190"/>
      <c r="AO190"/>
      <c r="AP190"/>
      <c r="AQ190"/>
      <c r="AR190"/>
      <c r="AS190"/>
      <c r="AT190"/>
      <c r="AU190"/>
      <c r="AV190"/>
    </row>
    <row r="191" spans="1:48">
      <c r="A191" s="74">
        <v>2</v>
      </c>
      <c r="B191" s="80" t="s">
        <v>135</v>
      </c>
      <c r="C191" s="81"/>
      <c r="D191" s="81"/>
      <c r="E191" s="82"/>
      <c r="F191" s="79">
        <f>(A191/SUM($A$20,$A$21,$A$24))*$G$4</f>
        <v>0.25</v>
      </c>
      <c r="G191" s="60"/>
      <c r="H191" s="60"/>
      <c r="I191" s="60"/>
      <c r="J191" s="60"/>
      <c r="K191" s="60"/>
      <c r="L191" s="60"/>
      <c r="M191" s="60"/>
      <c r="N191" s="60"/>
      <c r="O191" s="60" t="s">
        <v>24</v>
      </c>
      <c r="P191" s="60" t="s">
        <v>24</v>
      </c>
      <c r="Q191" s="60"/>
      <c r="R191" s="60"/>
      <c r="S191" s="60"/>
      <c r="T191" s="60"/>
      <c r="U191" s="60"/>
      <c r="V191" s="60"/>
      <c r="W191" s="60"/>
      <c r="X191" s="60"/>
      <c r="AE191"/>
      <c r="AF191"/>
      <c r="AG191"/>
      <c r="AH191"/>
      <c r="AI191"/>
      <c r="AJ191"/>
      <c r="AK191"/>
      <c r="AL191"/>
      <c r="AM191"/>
      <c r="AN191"/>
      <c r="AO191"/>
      <c r="AP191"/>
      <c r="AQ191"/>
      <c r="AR191"/>
      <c r="AS191"/>
      <c r="AT191"/>
      <c r="AU191"/>
      <c r="AV191"/>
    </row>
    <row r="192" spans="1:48">
      <c r="A192" s="75">
        <v>2</v>
      </c>
      <c r="B192" s="80" t="s">
        <v>136</v>
      </c>
      <c r="C192" s="81"/>
      <c r="D192" s="81"/>
      <c r="E192" s="82"/>
      <c r="F192" s="79">
        <f>(A192/SUM($A$20,$A$21,$A$24))*$G$4</f>
        <v>0.25</v>
      </c>
      <c r="G192" s="60"/>
      <c r="H192" s="60"/>
      <c r="I192" s="60"/>
      <c r="J192" s="60"/>
      <c r="K192" s="60"/>
      <c r="L192" s="60"/>
      <c r="M192" s="60"/>
      <c r="N192" s="60"/>
      <c r="O192" s="60"/>
      <c r="P192" s="60"/>
      <c r="Q192" s="60"/>
      <c r="R192" s="60"/>
      <c r="S192" s="60"/>
      <c r="T192" s="60"/>
      <c r="U192" s="60"/>
      <c r="V192" s="60"/>
      <c r="W192" s="60"/>
      <c r="X192" s="60"/>
      <c r="AE192"/>
      <c r="AF192"/>
      <c r="AG192"/>
      <c r="AH192"/>
      <c r="AI192"/>
      <c r="AJ192"/>
      <c r="AK192"/>
      <c r="AL192"/>
      <c r="AM192"/>
      <c r="AN192"/>
      <c r="AO192"/>
      <c r="AP192"/>
      <c r="AQ192"/>
      <c r="AR192"/>
      <c r="AS192"/>
      <c r="AT192"/>
      <c r="AU192"/>
      <c r="AV192"/>
    </row>
    <row r="193" spans="1:48">
      <c r="A193" s="75">
        <v>3</v>
      </c>
      <c r="B193" s="83" t="s">
        <v>129</v>
      </c>
      <c r="C193" s="81"/>
      <c r="D193" s="81"/>
      <c r="E193" s="82"/>
      <c r="F193" s="78">
        <f>(A193/SUM($A$22:$A$23))*$F$21</f>
        <v>0.15</v>
      </c>
      <c r="G193" s="60">
        <v>2</v>
      </c>
      <c r="H193" s="60">
        <v>2</v>
      </c>
      <c r="I193" s="60"/>
      <c r="J193" s="60"/>
      <c r="K193" s="60"/>
      <c r="L193" s="60"/>
      <c r="M193" s="60"/>
      <c r="N193" s="60"/>
      <c r="O193" s="60"/>
      <c r="P193" s="60"/>
      <c r="Q193" s="60"/>
      <c r="R193" s="60"/>
      <c r="S193" s="60"/>
      <c r="T193" s="60"/>
      <c r="U193" s="60"/>
      <c r="V193" s="60"/>
      <c r="W193" s="60"/>
      <c r="X193" s="60"/>
      <c r="AE193"/>
      <c r="AF193"/>
      <c r="AG193"/>
      <c r="AH193"/>
      <c r="AI193"/>
      <c r="AJ193"/>
      <c r="AK193"/>
      <c r="AL193"/>
      <c r="AM193"/>
      <c r="AN193"/>
      <c r="AO193"/>
      <c r="AP193"/>
      <c r="AQ193"/>
      <c r="AR193"/>
      <c r="AS193"/>
      <c r="AT193"/>
      <c r="AU193"/>
      <c r="AV193"/>
    </row>
    <row r="194" spans="1:48">
      <c r="A194" s="75">
        <v>2</v>
      </c>
      <c r="B194" s="83" t="s">
        <v>130</v>
      </c>
      <c r="C194" s="81"/>
      <c r="D194" s="81"/>
      <c r="E194" s="82"/>
      <c r="F194" s="78">
        <f>(A194/SUM($A$22:$A$23))*$F$21</f>
        <v>0.1</v>
      </c>
      <c r="G194" s="60">
        <v>2</v>
      </c>
      <c r="H194" s="60">
        <v>3</v>
      </c>
      <c r="I194" s="60"/>
      <c r="J194" s="60"/>
      <c r="K194" s="60"/>
      <c r="L194" s="60"/>
      <c r="M194" s="60"/>
      <c r="N194" s="60"/>
      <c r="O194" s="60"/>
      <c r="P194" s="60"/>
      <c r="Q194" s="60"/>
      <c r="R194" s="60"/>
      <c r="S194" s="60"/>
      <c r="T194" s="60"/>
      <c r="U194" s="60"/>
      <c r="V194" s="60"/>
      <c r="W194" s="60"/>
      <c r="X194" s="60"/>
      <c r="AE194"/>
      <c r="AF194"/>
      <c r="AG194"/>
      <c r="AH194"/>
      <c r="AI194"/>
      <c r="AJ194"/>
      <c r="AK194"/>
      <c r="AL194"/>
      <c r="AM194"/>
      <c r="AN194"/>
      <c r="AO194"/>
      <c r="AP194"/>
      <c r="AQ194"/>
      <c r="AR194"/>
      <c r="AS194"/>
      <c r="AT194"/>
      <c r="AU194"/>
      <c r="AV194"/>
    </row>
    <row r="195" spans="1:48">
      <c r="A195" s="75">
        <v>2</v>
      </c>
      <c r="B195" s="80" t="s">
        <v>134</v>
      </c>
      <c r="C195" s="81"/>
      <c r="D195" s="81"/>
      <c r="E195" s="82"/>
      <c r="F195" s="79">
        <f>(A195/SUM($A$20,$A$21,$A$24))*$G$4</f>
        <v>0.25</v>
      </c>
      <c r="G195" s="60">
        <v>1</v>
      </c>
      <c r="H195" s="60">
        <v>1</v>
      </c>
      <c r="I195" s="60">
        <v>1</v>
      </c>
      <c r="J195" s="60">
        <v>1</v>
      </c>
      <c r="K195" s="60">
        <v>1</v>
      </c>
      <c r="L195" s="60">
        <v>3</v>
      </c>
      <c r="M195" s="60"/>
      <c r="N195" s="60"/>
      <c r="O195" s="60"/>
      <c r="P195" s="60"/>
      <c r="Q195" s="60"/>
      <c r="R195" s="60"/>
      <c r="S195" s="60"/>
      <c r="T195" s="60"/>
      <c r="U195" s="60"/>
      <c r="V195" s="60"/>
      <c r="W195" s="60"/>
      <c r="X195" s="60"/>
      <c r="AE195"/>
      <c r="AF195"/>
      <c r="AG195"/>
      <c r="AH195"/>
      <c r="AI195"/>
      <c r="AJ195"/>
      <c r="AK195"/>
      <c r="AL195"/>
      <c r="AM195"/>
      <c r="AN195"/>
      <c r="AO195"/>
      <c r="AP195"/>
      <c r="AQ195"/>
      <c r="AR195"/>
      <c r="AS195"/>
      <c r="AT195"/>
      <c r="AU195"/>
      <c r="AV195"/>
    </row>
    <row r="196" spans="1:48">
      <c r="A196" s="87">
        <v>4</v>
      </c>
      <c r="B196" s="85" t="s">
        <v>133</v>
      </c>
      <c r="C196" s="81"/>
      <c r="D196" s="81"/>
      <c r="E196" s="82"/>
      <c r="F196" s="79">
        <f>(A196/SUM($A$25))*$G$5</f>
        <v>0.25</v>
      </c>
      <c r="G196" s="60"/>
      <c r="H196" s="60"/>
      <c r="I196" s="60"/>
      <c r="J196" s="60"/>
      <c r="K196" s="60"/>
      <c r="L196" s="60"/>
      <c r="M196" s="60"/>
      <c r="N196" s="60"/>
      <c r="O196" s="60"/>
      <c r="P196" s="60"/>
      <c r="Q196" s="60"/>
      <c r="R196" s="60"/>
      <c r="S196" s="60"/>
      <c r="T196" s="60"/>
      <c r="U196" s="60"/>
      <c r="V196" s="60"/>
      <c r="W196" s="60"/>
      <c r="X196" s="60"/>
      <c r="AE196"/>
      <c r="AF196"/>
      <c r="AG196"/>
      <c r="AH196"/>
      <c r="AI196"/>
      <c r="AJ196"/>
      <c r="AK196"/>
      <c r="AL196"/>
      <c r="AM196"/>
      <c r="AN196"/>
      <c r="AO196"/>
      <c r="AP196"/>
      <c r="AQ196"/>
      <c r="AR196"/>
      <c r="AS196"/>
      <c r="AT196"/>
      <c r="AU196"/>
      <c r="AV196"/>
    </row>
    <row r="197" spans="1:48">
      <c r="A197" s="88">
        <v>2</v>
      </c>
      <c r="B197" s="86" t="s">
        <v>144</v>
      </c>
      <c r="C197" s="81"/>
      <c r="D197" s="81"/>
      <c r="E197" s="82"/>
      <c r="F197" s="79">
        <f>(A197/SUM($A$25))*$G$5</f>
        <v>0.125</v>
      </c>
      <c r="G197" s="60"/>
      <c r="H197" s="60"/>
      <c r="I197" s="60"/>
      <c r="J197" s="60"/>
      <c r="K197" s="60"/>
      <c r="L197" s="60"/>
      <c r="M197" s="60"/>
      <c r="N197" s="60"/>
      <c r="O197" s="60">
        <v>2</v>
      </c>
      <c r="P197" s="60">
        <v>3</v>
      </c>
      <c r="Q197" s="60">
        <v>2</v>
      </c>
      <c r="R197" s="60">
        <v>2</v>
      </c>
      <c r="S197" s="60">
        <v>3</v>
      </c>
      <c r="T197" s="60">
        <v>3</v>
      </c>
      <c r="U197" s="60">
        <v>4</v>
      </c>
      <c r="V197" s="60">
        <v>3</v>
      </c>
      <c r="W197" s="60">
        <v>3</v>
      </c>
      <c r="X197" s="60">
        <v>3</v>
      </c>
      <c r="AE197"/>
      <c r="AF197"/>
      <c r="AG197"/>
      <c r="AH197"/>
      <c r="AI197"/>
      <c r="AJ197"/>
      <c r="AK197"/>
      <c r="AL197"/>
      <c r="AM197"/>
      <c r="AN197"/>
      <c r="AO197"/>
      <c r="AP197"/>
      <c r="AQ197"/>
      <c r="AR197"/>
      <c r="AS197"/>
      <c r="AT197"/>
      <c r="AU197"/>
      <c r="AV197"/>
    </row>
    <row r="198" spans="1:48">
      <c r="B198" s="148" t="s">
        <v>131</v>
      </c>
      <c r="C198" s="149"/>
      <c r="D198" s="149"/>
      <c r="E198" s="149"/>
      <c r="F198" s="150"/>
      <c r="G198" s="91">
        <f>SUMPRODUCT(G191:G197,AE224:AE230)/SUM(AE224:AE230)</f>
        <v>1.6400000000000003</v>
      </c>
      <c r="H198" s="91">
        <f t="shared" ref="H198" si="134">SUMPRODUCT(H191:H197,AF224:AF230)/SUM(AF224:AF230)</f>
        <v>1.8960000000000004</v>
      </c>
      <c r="I198" s="91"/>
      <c r="J198" s="91"/>
      <c r="K198" s="91">
        <f t="shared" ref="K198" si="135">SUMPRODUCT(K191:K197,AI224:AI230)/SUM(AI224:AI230)</f>
        <v>1</v>
      </c>
      <c r="L198" s="91">
        <f t="shared" ref="L198" si="136">SUMPRODUCT(L191:L197,AJ224:AJ230)/SUM(AJ224:AJ230)</f>
        <v>3</v>
      </c>
      <c r="M198" s="91"/>
      <c r="N198" s="91"/>
      <c r="O198" s="91">
        <f t="shared" ref="O198" si="137">SUMPRODUCT(O191:O197,AM224:AM230)/SUM(AM224:AM230)</f>
        <v>2</v>
      </c>
      <c r="P198" s="91">
        <f t="shared" ref="P198" si="138">SUMPRODUCT(P191:P197,AN224:AN230)/SUM(AN224:AN230)</f>
        <v>3</v>
      </c>
      <c r="Q198" s="91">
        <f t="shared" ref="Q198" si="139">SUMPRODUCT(Q191:Q197,AO224:AO230)/SUM(AO224:AO230)</f>
        <v>2</v>
      </c>
      <c r="R198" s="91">
        <f t="shared" ref="R198" si="140">SUMPRODUCT(R191:R197,AP224:AP230)/SUM(AP224:AP230)</f>
        <v>2</v>
      </c>
      <c r="S198" s="91">
        <f t="shared" ref="S198" si="141">SUMPRODUCT(S191:S197,AQ224:AQ230)/SUM(AQ224:AQ230)</f>
        <v>3</v>
      </c>
      <c r="T198" s="91">
        <f t="shared" ref="T198" si="142">SUMPRODUCT(T191:T197,AR224:AR230)/SUM(AR224:AR230)</f>
        <v>3</v>
      </c>
      <c r="U198" s="91">
        <f t="shared" ref="U198" si="143">SUMPRODUCT(U191:U197,AS224:AS230)/SUM(AS224:AS230)</f>
        <v>4</v>
      </c>
      <c r="V198" s="91">
        <f t="shared" ref="V198" si="144">SUMPRODUCT(V191:V197,AT224:AT230)/SUM(AT224:AT230)</f>
        <v>3</v>
      </c>
      <c r="W198" s="91">
        <f t="shared" ref="W198" si="145">SUMPRODUCT(W191:W197,AU224:AU230)/SUM(AU224:AU230)</f>
        <v>3</v>
      </c>
      <c r="X198" s="91">
        <f t="shared" ref="X198" si="146">SUMPRODUCT(X191:X197,AV224:AV230)/SUM(AV224:AV230)</f>
        <v>3</v>
      </c>
      <c r="AE198"/>
      <c r="AF198"/>
      <c r="AG198"/>
      <c r="AH198"/>
      <c r="AI198"/>
      <c r="AJ198"/>
      <c r="AK198"/>
      <c r="AL198"/>
      <c r="AM198"/>
      <c r="AN198"/>
      <c r="AO198"/>
      <c r="AP198"/>
      <c r="AQ198"/>
      <c r="AR198"/>
      <c r="AS198"/>
      <c r="AT198"/>
      <c r="AU198"/>
      <c r="AV198"/>
    </row>
    <row r="199" spans="1:48">
      <c r="B199" s="151"/>
      <c r="C199" s="152"/>
      <c r="D199" s="152"/>
      <c r="E199" s="152"/>
      <c r="F199" s="153"/>
      <c r="G199" s="147">
        <f>G198*$N$4+H198*$N$5</f>
        <v>1.7808000000000004</v>
      </c>
      <c r="H199" s="147"/>
      <c r="I199" s="147"/>
      <c r="J199" s="147"/>
      <c r="K199" s="147">
        <f>K198*$N$4+L198*$N$5</f>
        <v>2.1</v>
      </c>
      <c r="L199" s="147"/>
      <c r="M199" s="154"/>
      <c r="N199" s="154"/>
      <c r="O199" s="147">
        <f>O198*$N$4+P198*$N$5</f>
        <v>2.5500000000000003</v>
      </c>
      <c r="P199" s="147"/>
      <c r="Q199" s="147">
        <f>Q198*$N$4+R198*$N$5</f>
        <v>2</v>
      </c>
      <c r="R199" s="147"/>
      <c r="S199" s="147">
        <f>S198*$N$4+T198*$N$5</f>
        <v>3</v>
      </c>
      <c r="T199" s="147"/>
      <c r="U199" s="147">
        <f>U198*$N$4+V198*$N$5</f>
        <v>3.45</v>
      </c>
      <c r="V199" s="147"/>
      <c r="W199" s="147">
        <f>W198*$N$4+X198*$N$5</f>
        <v>3</v>
      </c>
      <c r="X199" s="147"/>
      <c r="AE199"/>
      <c r="AF199"/>
      <c r="AG199"/>
      <c r="AH199"/>
      <c r="AI199"/>
      <c r="AJ199"/>
      <c r="AK199"/>
      <c r="AL199"/>
      <c r="AM199"/>
      <c r="AN199"/>
      <c r="AO199"/>
      <c r="AP199"/>
      <c r="AQ199"/>
      <c r="AR199"/>
      <c r="AS199"/>
      <c r="AT199"/>
      <c r="AU199"/>
      <c r="AV199"/>
    </row>
    <row r="201" spans="1:48">
      <c r="B201" s="106" t="s">
        <v>112</v>
      </c>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30"/>
      <c r="AE201"/>
      <c r="AF201"/>
      <c r="AG201"/>
      <c r="AH201"/>
      <c r="AI201"/>
      <c r="AJ201"/>
      <c r="AK201"/>
      <c r="AL201"/>
      <c r="AM201"/>
      <c r="AN201"/>
      <c r="AO201"/>
      <c r="AP201"/>
      <c r="AQ201"/>
      <c r="AR201"/>
      <c r="AS201"/>
      <c r="AT201"/>
      <c r="AU201"/>
      <c r="AV201"/>
    </row>
    <row r="202" spans="1:48">
      <c r="B202" s="110" t="s">
        <v>65</v>
      </c>
      <c r="C202" s="65"/>
      <c r="D202" s="65"/>
      <c r="E202" s="65"/>
      <c r="F202" s="65"/>
      <c r="G202" s="65"/>
      <c r="H202" s="65"/>
      <c r="I202" s="65"/>
      <c r="J202" s="65"/>
      <c r="K202" s="65"/>
      <c r="L202" s="65"/>
      <c r="M202" s="65"/>
      <c r="N202" s="65"/>
      <c r="O202" s="65"/>
      <c r="P202" s="65"/>
      <c r="Q202" s="65"/>
      <c r="R202" s="65"/>
      <c r="S202" s="65"/>
      <c r="T202" s="65"/>
      <c r="U202" s="65"/>
      <c r="V202" s="65"/>
      <c r="W202" s="65"/>
      <c r="X202" s="131"/>
      <c r="AE202"/>
      <c r="AF202"/>
      <c r="AG202"/>
      <c r="AH202"/>
      <c r="AI202"/>
      <c r="AJ202"/>
      <c r="AK202"/>
      <c r="AL202"/>
      <c r="AM202"/>
      <c r="AN202"/>
      <c r="AO202"/>
      <c r="AP202"/>
      <c r="AQ202"/>
      <c r="AR202"/>
      <c r="AS202"/>
      <c r="AT202"/>
      <c r="AU202"/>
      <c r="AV202"/>
    </row>
    <row r="203" spans="1:48">
      <c r="B203" s="112"/>
      <c r="C203" s="113" t="s">
        <v>113</v>
      </c>
      <c r="D203" s="67"/>
      <c r="E203" s="114"/>
      <c r="F203" s="114"/>
      <c r="G203" s="114"/>
      <c r="H203" s="113" t="s">
        <v>114</v>
      </c>
      <c r="I203" s="68"/>
      <c r="J203" s="114" t="s">
        <v>116</v>
      </c>
      <c r="K203" s="114"/>
      <c r="L203" s="114"/>
      <c r="M203" s="113" t="s">
        <v>115</v>
      </c>
      <c r="N203" s="68"/>
      <c r="O203" s="114"/>
      <c r="P203" s="114"/>
      <c r="Q203" s="114"/>
      <c r="R203" s="114"/>
      <c r="S203" s="114"/>
      <c r="T203" s="114"/>
      <c r="U203" s="114"/>
      <c r="V203" s="114"/>
      <c r="W203" s="114"/>
      <c r="X203" s="132"/>
      <c r="AE203"/>
      <c r="AF203"/>
      <c r="AG203"/>
      <c r="AH203"/>
      <c r="AI203"/>
      <c r="AJ203"/>
      <c r="AK203"/>
      <c r="AL203"/>
      <c r="AM203"/>
      <c r="AN203"/>
      <c r="AO203"/>
      <c r="AP203"/>
      <c r="AQ203"/>
      <c r="AR203"/>
      <c r="AS203"/>
      <c r="AT203"/>
      <c r="AU203"/>
      <c r="AV203"/>
    </row>
    <row r="204" spans="1:48">
      <c r="B204" s="110" t="s">
        <v>58</v>
      </c>
      <c r="C204" s="65"/>
      <c r="D204" s="65"/>
      <c r="E204" s="65"/>
      <c r="F204" s="65"/>
      <c r="G204" s="65"/>
      <c r="H204" s="65"/>
      <c r="I204" s="65"/>
      <c r="J204" s="65"/>
      <c r="K204" s="65"/>
      <c r="L204" s="65"/>
      <c r="M204" s="65"/>
      <c r="N204" s="65"/>
      <c r="O204" s="65"/>
      <c r="P204" s="65"/>
      <c r="Q204" s="65"/>
      <c r="R204" s="65"/>
      <c r="S204" s="65"/>
      <c r="T204" s="65"/>
      <c r="U204" s="65"/>
      <c r="V204" s="65"/>
      <c r="W204" s="65"/>
      <c r="X204" s="131"/>
      <c r="AE204"/>
      <c r="AF204"/>
      <c r="AG204"/>
      <c r="AH204"/>
      <c r="AI204"/>
      <c r="AJ204"/>
      <c r="AK204"/>
      <c r="AL204"/>
      <c r="AM204"/>
      <c r="AN204"/>
      <c r="AO204"/>
      <c r="AP204"/>
      <c r="AQ204"/>
      <c r="AR204"/>
      <c r="AS204"/>
      <c r="AT204"/>
      <c r="AU204"/>
      <c r="AV204"/>
    </row>
    <row r="205" spans="1:48">
      <c r="B205" s="118"/>
      <c r="C205" s="119"/>
      <c r="D205" s="119"/>
      <c r="E205" s="119"/>
      <c r="F205" s="119"/>
      <c r="G205" s="145" t="s">
        <v>118</v>
      </c>
      <c r="H205" s="145"/>
      <c r="I205" s="145" t="s">
        <v>119</v>
      </c>
      <c r="J205" s="145"/>
      <c r="K205" s="145" t="s">
        <v>120</v>
      </c>
      <c r="L205" s="145"/>
      <c r="M205" s="145" t="s">
        <v>121</v>
      </c>
      <c r="N205" s="145"/>
      <c r="O205" s="145" t="s">
        <v>122</v>
      </c>
      <c r="P205" s="145"/>
      <c r="Q205" s="145" t="s">
        <v>123</v>
      </c>
      <c r="R205" s="145"/>
      <c r="S205" s="145" t="s">
        <v>124</v>
      </c>
      <c r="T205" s="145"/>
      <c r="U205" s="145" t="s">
        <v>125</v>
      </c>
      <c r="V205" s="145"/>
      <c r="W205" s="145" t="s">
        <v>128</v>
      </c>
      <c r="X205" s="146"/>
      <c r="AE205"/>
      <c r="AF205"/>
      <c r="AG205"/>
      <c r="AH205"/>
      <c r="AI205"/>
      <c r="AJ205"/>
      <c r="AK205"/>
      <c r="AL205"/>
      <c r="AM205"/>
      <c r="AN205"/>
      <c r="AO205"/>
      <c r="AP205"/>
      <c r="AQ205"/>
      <c r="AR205"/>
      <c r="AS205"/>
      <c r="AT205"/>
      <c r="AU205"/>
      <c r="AV205"/>
    </row>
    <row r="206" spans="1:48">
      <c r="B206" s="118"/>
      <c r="C206" s="119"/>
      <c r="D206" s="119"/>
      <c r="E206" s="119"/>
      <c r="F206" s="119"/>
      <c r="G206" s="143">
        <f>SUM(H208:H214)</f>
        <v>0.34375</v>
      </c>
      <c r="H206" s="143"/>
      <c r="I206" s="143">
        <f>SUM(J208:J214)</f>
        <v>0.125</v>
      </c>
      <c r="J206" s="143"/>
      <c r="K206" s="143">
        <f>SUM(L208:L214)</f>
        <v>3.125E-2</v>
      </c>
      <c r="L206" s="143"/>
      <c r="M206" s="143">
        <f>SUM(N208:N214)</f>
        <v>0</v>
      </c>
      <c r="N206" s="143"/>
      <c r="O206" s="143">
        <f>SUM(P208:P214)</f>
        <v>0.28125</v>
      </c>
      <c r="P206" s="143"/>
      <c r="Q206" s="143">
        <f>SUM(R208:R214)</f>
        <v>6.25E-2</v>
      </c>
      <c r="R206" s="143"/>
      <c r="S206" s="143">
        <f>SUM(T208:T214)</f>
        <v>6.25E-2</v>
      </c>
      <c r="T206" s="143"/>
      <c r="U206" s="143">
        <f>SUM(V208:V214)</f>
        <v>3.125E-2</v>
      </c>
      <c r="V206" s="143"/>
      <c r="W206" s="143">
        <f>SUM(X208:X214)</f>
        <v>6.25E-2</v>
      </c>
      <c r="X206" s="144"/>
      <c r="AE206"/>
      <c r="AF206"/>
      <c r="AG206"/>
      <c r="AH206"/>
      <c r="AI206"/>
      <c r="AJ206"/>
      <c r="AK206"/>
      <c r="AL206"/>
      <c r="AM206"/>
      <c r="AN206"/>
      <c r="AO206"/>
      <c r="AP206"/>
      <c r="AQ206"/>
      <c r="AR206"/>
      <c r="AS206"/>
      <c r="AT206"/>
      <c r="AU206"/>
      <c r="AV206"/>
    </row>
    <row r="207" spans="1:48">
      <c r="A207" t="s">
        <v>139</v>
      </c>
      <c r="B207" s="118"/>
      <c r="C207" s="119"/>
      <c r="D207" s="119"/>
      <c r="E207" s="119"/>
      <c r="F207" s="119"/>
      <c r="G207" s="98" t="s">
        <v>142</v>
      </c>
      <c r="H207" s="98" t="s">
        <v>143</v>
      </c>
      <c r="I207" s="98" t="s">
        <v>142</v>
      </c>
      <c r="J207" s="98" t="s">
        <v>143</v>
      </c>
      <c r="K207" s="98" t="s">
        <v>142</v>
      </c>
      <c r="L207" s="98" t="s">
        <v>143</v>
      </c>
      <c r="M207" s="98" t="s">
        <v>142</v>
      </c>
      <c r="N207" s="98" t="s">
        <v>143</v>
      </c>
      <c r="O207" s="98" t="s">
        <v>142</v>
      </c>
      <c r="P207" s="98" t="s">
        <v>143</v>
      </c>
      <c r="Q207" s="98" t="s">
        <v>142</v>
      </c>
      <c r="R207" s="98" t="s">
        <v>143</v>
      </c>
      <c r="S207" s="98" t="s">
        <v>142</v>
      </c>
      <c r="T207" s="98" t="s">
        <v>143</v>
      </c>
      <c r="U207" s="98" t="s">
        <v>142</v>
      </c>
      <c r="V207" s="98" t="s">
        <v>143</v>
      </c>
      <c r="W207" s="98" t="s">
        <v>142</v>
      </c>
      <c r="X207" s="133" t="s">
        <v>143</v>
      </c>
      <c r="AE207"/>
      <c r="AF207"/>
      <c r="AG207"/>
      <c r="AH207"/>
      <c r="AI207"/>
      <c r="AJ207"/>
      <c r="AK207"/>
      <c r="AL207"/>
      <c r="AM207"/>
      <c r="AN207"/>
      <c r="AO207"/>
      <c r="AP207"/>
      <c r="AQ207"/>
      <c r="AR207"/>
      <c r="AS207"/>
      <c r="AT207"/>
      <c r="AU207"/>
      <c r="AV207"/>
    </row>
    <row r="208" spans="1:48">
      <c r="A208" s="125">
        <v>2</v>
      </c>
      <c r="B208" s="80" t="s">
        <v>135</v>
      </c>
      <c r="C208" s="81"/>
      <c r="D208" s="81"/>
      <c r="E208" s="82"/>
      <c r="F208" s="79">
        <f>(A208/SUM(A208,A209,A212))*$G$4</f>
        <v>0.25</v>
      </c>
      <c r="G208" s="60"/>
      <c r="H208" s="84" t="str">
        <f>IF(G208,(G208/SUM($G208,$I208,$K208,$M208,$O208,$Q208,$S208,$U208,$W208)*$F208),"")</f>
        <v/>
      </c>
      <c r="I208" s="60"/>
      <c r="J208" s="84" t="str">
        <f t="shared" ref="J208:J214" si="147">IF(I208,(I208/SUM($G208,$I208,$K208,$M208,$O208,$Q208,$S208,$U208,$W208)*$F208),"")</f>
        <v/>
      </c>
      <c r="K208" s="60"/>
      <c r="L208" s="84" t="str">
        <f t="shared" ref="L208:L214" si="148">IF(K208,(K208/SUM($G208,$I208,$K208,$M208,$O208,$Q208,$S208,$U208,$W208)*$F208),"")</f>
        <v/>
      </c>
      <c r="M208" s="60"/>
      <c r="N208" s="84" t="str">
        <f t="shared" ref="N208:N214" si="149">IF(M208,(M208/SUM($G208,$I208,$K208,$M208,$O208,$Q208,$S208,$U208,$W208)*$F208),"")</f>
        <v/>
      </c>
      <c r="O208" s="60">
        <v>2</v>
      </c>
      <c r="P208" s="84">
        <f t="shared" ref="P208:P214" si="150">IF(O208,(O208/SUM($G208,$I208,$K208,$M208,$O208,$Q208,$S208,$U208,$W208)*$F208),"")</f>
        <v>0.25</v>
      </c>
      <c r="Q208" s="60"/>
      <c r="R208" s="84" t="str">
        <f t="shared" ref="R208:R214" si="151">IF(Q208,(Q208/SUM($G208,$I208,$K208,$M208,$O208,$Q208,$S208,$U208,$W208)*$F208),"")</f>
        <v/>
      </c>
      <c r="S208" s="60"/>
      <c r="T208" s="84" t="str">
        <f t="shared" ref="T208:T214" si="152">IF(S208,(S208/SUM($G208,$I208,$K208,$M208,$O208,$Q208,$S208,$U208,$W208)*$F208),"")</f>
        <v/>
      </c>
      <c r="U208" s="60"/>
      <c r="V208" s="84" t="str">
        <f t="shared" ref="V208:V214" si="153">IF(U208,(U208/SUM($G208,$I208,$K208,$M208,$O208,$Q208,$S208,$U208,$W208)*$F208),"")</f>
        <v/>
      </c>
      <c r="W208" s="60"/>
      <c r="X208" s="84" t="str">
        <f t="shared" ref="X208:X214" si="154">IF(W208,(W208/SUM($G208,$I208,$K208,$M208,$O208,$Q208,$S208,$U208,$W208)*$F208),"")</f>
        <v/>
      </c>
      <c r="AE208"/>
      <c r="AF208"/>
      <c r="AG208"/>
      <c r="AH208"/>
      <c r="AI208"/>
      <c r="AJ208"/>
      <c r="AK208"/>
      <c r="AL208"/>
      <c r="AM208"/>
      <c r="AN208"/>
      <c r="AO208"/>
      <c r="AP208"/>
      <c r="AQ208"/>
      <c r="AR208"/>
      <c r="AS208"/>
      <c r="AT208"/>
      <c r="AU208"/>
      <c r="AV208"/>
    </row>
    <row r="209" spans="1:48">
      <c r="A209" s="126">
        <v>2</v>
      </c>
      <c r="B209" s="80" t="s">
        <v>136</v>
      </c>
      <c r="C209" s="81"/>
      <c r="D209" s="81"/>
      <c r="E209" s="82"/>
      <c r="F209" s="79">
        <f>(A209/SUM(A208,A209,A212))*$G$4</f>
        <v>0.25</v>
      </c>
      <c r="G209" s="60"/>
      <c r="H209" s="84" t="str">
        <f t="shared" ref="H209:H214" si="155">IF(G209,(G209/SUM($G209,$I209,$K209,$M209,$O209,$Q209,$S209,$U209,$W209)*$F209),"")</f>
        <v/>
      </c>
      <c r="I209" s="60"/>
      <c r="J209" s="84" t="str">
        <f t="shared" si="147"/>
        <v/>
      </c>
      <c r="K209" s="60"/>
      <c r="L209" s="84" t="str">
        <f t="shared" si="148"/>
        <v/>
      </c>
      <c r="M209" s="60"/>
      <c r="N209" s="84" t="str">
        <f t="shared" si="149"/>
        <v/>
      </c>
      <c r="O209" s="60"/>
      <c r="P209" s="84" t="str">
        <f t="shared" si="150"/>
        <v/>
      </c>
      <c r="Q209" s="60"/>
      <c r="R209" s="84" t="str">
        <f t="shared" si="151"/>
        <v/>
      </c>
      <c r="S209" s="60"/>
      <c r="T209" s="84" t="str">
        <f t="shared" si="152"/>
        <v/>
      </c>
      <c r="U209" s="60"/>
      <c r="V209" s="84" t="str">
        <f t="shared" si="153"/>
        <v/>
      </c>
      <c r="W209" s="60"/>
      <c r="X209" s="84" t="str">
        <f t="shared" si="154"/>
        <v/>
      </c>
      <c r="AE209"/>
      <c r="AF209"/>
      <c r="AG209"/>
      <c r="AH209"/>
      <c r="AI209"/>
      <c r="AJ209"/>
      <c r="AK209"/>
      <c r="AL209"/>
      <c r="AM209"/>
      <c r="AN209"/>
      <c r="AO209"/>
      <c r="AP209"/>
      <c r="AQ209"/>
      <c r="AR209"/>
      <c r="AS209"/>
      <c r="AT209"/>
      <c r="AU209"/>
      <c r="AV209"/>
    </row>
    <row r="210" spans="1:48">
      <c r="A210" s="126">
        <v>3</v>
      </c>
      <c r="B210" s="83" t="s">
        <v>129</v>
      </c>
      <c r="C210" s="81"/>
      <c r="D210" s="81"/>
      <c r="E210" s="82"/>
      <c r="F210" s="78">
        <f>(A210/SUM(A210:A211))*$F$38</f>
        <v>0.15</v>
      </c>
      <c r="G210" s="60">
        <v>4</v>
      </c>
      <c r="H210" s="84">
        <f t="shared" si="155"/>
        <v>0.15</v>
      </c>
      <c r="I210" s="60"/>
      <c r="J210" s="84" t="str">
        <f t="shared" si="147"/>
        <v/>
      </c>
      <c r="K210" s="60"/>
      <c r="L210" s="84" t="str">
        <f t="shared" si="148"/>
        <v/>
      </c>
      <c r="M210" s="60"/>
      <c r="N210" s="84" t="str">
        <f t="shared" si="149"/>
        <v/>
      </c>
      <c r="O210" s="60"/>
      <c r="P210" s="84" t="str">
        <f t="shared" si="150"/>
        <v/>
      </c>
      <c r="Q210" s="60"/>
      <c r="R210" s="84" t="str">
        <f t="shared" si="151"/>
        <v/>
      </c>
      <c r="S210" s="60"/>
      <c r="T210" s="84" t="str">
        <f t="shared" si="152"/>
        <v/>
      </c>
      <c r="U210" s="60"/>
      <c r="V210" s="84" t="str">
        <f t="shared" si="153"/>
        <v/>
      </c>
      <c r="W210" s="60"/>
      <c r="X210" s="84" t="str">
        <f t="shared" si="154"/>
        <v/>
      </c>
      <c r="AE210"/>
      <c r="AF210"/>
      <c r="AG210"/>
      <c r="AH210"/>
      <c r="AI210"/>
      <c r="AJ210"/>
      <c r="AK210"/>
      <c r="AL210"/>
      <c r="AM210"/>
      <c r="AN210"/>
      <c r="AO210"/>
      <c r="AP210"/>
      <c r="AQ210"/>
      <c r="AR210"/>
      <c r="AS210"/>
      <c r="AT210"/>
      <c r="AU210"/>
      <c r="AV210"/>
    </row>
    <row r="211" spans="1:48">
      <c r="A211" s="126">
        <v>2</v>
      </c>
      <c r="B211" s="83" t="s">
        <v>130</v>
      </c>
      <c r="C211" s="81"/>
      <c r="D211" s="81"/>
      <c r="E211" s="82"/>
      <c r="F211" s="78">
        <f>(A211/SUM(A210:A211))*$F$21</f>
        <v>0.1</v>
      </c>
      <c r="G211" s="60">
        <v>4</v>
      </c>
      <c r="H211" s="84">
        <f t="shared" si="155"/>
        <v>0.1</v>
      </c>
      <c r="I211" s="60"/>
      <c r="J211" s="84" t="str">
        <f t="shared" si="147"/>
        <v/>
      </c>
      <c r="K211" s="60"/>
      <c r="L211" s="84" t="str">
        <f t="shared" si="148"/>
        <v/>
      </c>
      <c r="M211" s="60"/>
      <c r="N211" s="84" t="str">
        <f t="shared" si="149"/>
        <v/>
      </c>
      <c r="O211" s="60"/>
      <c r="P211" s="84" t="str">
        <f t="shared" si="150"/>
        <v/>
      </c>
      <c r="Q211" s="60"/>
      <c r="R211" s="84" t="str">
        <f t="shared" si="151"/>
        <v/>
      </c>
      <c r="S211" s="60"/>
      <c r="T211" s="84" t="str">
        <f t="shared" si="152"/>
        <v/>
      </c>
      <c r="U211" s="60"/>
      <c r="V211" s="84" t="str">
        <f t="shared" si="153"/>
        <v/>
      </c>
      <c r="W211" s="60"/>
      <c r="X211" s="84" t="str">
        <f t="shared" si="154"/>
        <v/>
      </c>
      <c r="AE211"/>
      <c r="AF211"/>
      <c r="AG211"/>
      <c r="AH211"/>
      <c r="AI211"/>
      <c r="AJ211"/>
      <c r="AK211"/>
      <c r="AL211"/>
      <c r="AM211"/>
      <c r="AN211"/>
      <c r="AO211"/>
      <c r="AP211"/>
      <c r="AQ211"/>
      <c r="AR211"/>
      <c r="AS211"/>
      <c r="AT211"/>
      <c r="AU211"/>
      <c r="AV211"/>
    </row>
    <row r="212" spans="1:48">
      <c r="A212" s="126">
        <v>2</v>
      </c>
      <c r="B212" s="80" t="s">
        <v>134</v>
      </c>
      <c r="C212" s="81"/>
      <c r="D212" s="81"/>
      <c r="E212" s="82"/>
      <c r="F212" s="79">
        <f>(A212/SUM(A208,A209,A212))*$G$4</f>
        <v>0.25</v>
      </c>
      <c r="G212" s="60">
        <v>3</v>
      </c>
      <c r="H212" s="84">
        <f t="shared" si="155"/>
        <v>9.375E-2</v>
      </c>
      <c r="I212" s="60">
        <v>4</v>
      </c>
      <c r="J212" s="84">
        <f t="shared" si="147"/>
        <v>0.125</v>
      </c>
      <c r="K212" s="60">
        <v>1</v>
      </c>
      <c r="L212" s="84">
        <f t="shared" si="148"/>
        <v>3.125E-2</v>
      </c>
      <c r="M212" s="60"/>
      <c r="N212" s="84" t="str">
        <f t="shared" si="149"/>
        <v/>
      </c>
      <c r="O212" s="60"/>
      <c r="P212" s="84" t="str">
        <f t="shared" si="150"/>
        <v/>
      </c>
      <c r="Q212" s="60"/>
      <c r="R212" s="84" t="str">
        <f t="shared" si="151"/>
        <v/>
      </c>
      <c r="S212" s="60"/>
      <c r="T212" s="84" t="str">
        <f t="shared" si="152"/>
        <v/>
      </c>
      <c r="U212" s="60"/>
      <c r="V212" s="84" t="str">
        <f t="shared" si="153"/>
        <v/>
      </c>
      <c r="W212" s="60"/>
      <c r="X212" s="84" t="str">
        <f t="shared" si="154"/>
        <v/>
      </c>
      <c r="AE212"/>
      <c r="AF212"/>
      <c r="AG212"/>
      <c r="AH212"/>
      <c r="AI212"/>
      <c r="AJ212"/>
      <c r="AK212"/>
      <c r="AL212"/>
      <c r="AM212"/>
      <c r="AN212"/>
      <c r="AO212"/>
      <c r="AP212"/>
      <c r="AQ212"/>
      <c r="AR212"/>
      <c r="AS212"/>
      <c r="AT212"/>
      <c r="AU212"/>
      <c r="AV212"/>
    </row>
    <row r="213" spans="1:48">
      <c r="A213" s="127">
        <v>4</v>
      </c>
      <c r="B213" s="80" t="s">
        <v>133</v>
      </c>
      <c r="C213" s="81"/>
      <c r="D213" s="81"/>
      <c r="E213" s="82"/>
      <c r="F213" s="79">
        <f>(A213/SUM(A213))*$G$5</f>
        <v>0.25</v>
      </c>
      <c r="G213" s="60"/>
      <c r="H213" s="84" t="str">
        <f t="shared" si="155"/>
        <v/>
      </c>
      <c r="I213" s="60"/>
      <c r="J213" s="84" t="str">
        <f t="shared" si="147"/>
        <v/>
      </c>
      <c r="K213" s="60"/>
      <c r="L213" s="84" t="str">
        <f t="shared" si="148"/>
        <v/>
      </c>
      <c r="M213" s="60"/>
      <c r="N213" s="84" t="str">
        <f t="shared" si="149"/>
        <v/>
      </c>
      <c r="O213" s="60"/>
      <c r="P213" s="84" t="str">
        <f t="shared" si="150"/>
        <v/>
      </c>
      <c r="Q213" s="60"/>
      <c r="R213" s="84" t="str">
        <f t="shared" si="151"/>
        <v/>
      </c>
      <c r="S213" s="60"/>
      <c r="T213" s="84" t="str">
        <f t="shared" si="152"/>
        <v/>
      </c>
      <c r="U213" s="60"/>
      <c r="V213" s="84" t="str">
        <f t="shared" si="153"/>
        <v/>
      </c>
      <c r="W213" s="60"/>
      <c r="X213" s="84" t="str">
        <f t="shared" si="154"/>
        <v/>
      </c>
      <c r="AE213"/>
      <c r="AF213"/>
      <c r="AG213"/>
      <c r="AH213"/>
      <c r="AI213"/>
      <c r="AJ213"/>
      <c r="AK213"/>
      <c r="AL213"/>
      <c r="AM213"/>
      <c r="AN213"/>
      <c r="AO213"/>
      <c r="AP213"/>
      <c r="AQ213"/>
      <c r="AR213"/>
      <c r="AS213"/>
      <c r="AT213"/>
      <c r="AU213"/>
      <c r="AV213"/>
    </row>
    <row r="214" spans="1:48">
      <c r="A214" s="128">
        <v>2</v>
      </c>
      <c r="B214" s="83" t="s">
        <v>144</v>
      </c>
      <c r="C214" s="81"/>
      <c r="D214" s="81"/>
      <c r="E214" s="82"/>
      <c r="F214" s="79">
        <f>(A214/SUM(A214))*$G$5</f>
        <v>0.25</v>
      </c>
      <c r="G214" s="60"/>
      <c r="H214" s="84" t="str">
        <f t="shared" si="155"/>
        <v/>
      </c>
      <c r="I214" s="60"/>
      <c r="J214" s="84" t="str">
        <f t="shared" si="147"/>
        <v/>
      </c>
      <c r="K214" s="60"/>
      <c r="L214" s="84" t="str">
        <f t="shared" si="148"/>
        <v/>
      </c>
      <c r="M214" s="60"/>
      <c r="N214" s="84" t="str">
        <f t="shared" si="149"/>
        <v/>
      </c>
      <c r="O214" s="60">
        <v>2</v>
      </c>
      <c r="P214" s="84">
        <f t="shared" si="150"/>
        <v>3.125E-2</v>
      </c>
      <c r="Q214" s="60">
        <v>4</v>
      </c>
      <c r="R214" s="84">
        <f t="shared" si="151"/>
        <v>6.25E-2</v>
      </c>
      <c r="S214" s="60">
        <v>4</v>
      </c>
      <c r="T214" s="84">
        <f t="shared" si="152"/>
        <v>6.25E-2</v>
      </c>
      <c r="U214" s="60">
        <v>2</v>
      </c>
      <c r="V214" s="84">
        <f t="shared" si="153"/>
        <v>3.125E-2</v>
      </c>
      <c r="W214" s="60">
        <v>4</v>
      </c>
      <c r="X214" s="84">
        <f t="shared" si="154"/>
        <v>6.25E-2</v>
      </c>
      <c r="AE214"/>
      <c r="AF214"/>
      <c r="AG214"/>
      <c r="AH214"/>
      <c r="AI214"/>
      <c r="AJ214"/>
      <c r="AK214"/>
      <c r="AL214"/>
      <c r="AM214"/>
      <c r="AN214"/>
      <c r="AO214"/>
      <c r="AP214"/>
      <c r="AQ214"/>
      <c r="AR214"/>
      <c r="AS214"/>
      <c r="AT214"/>
      <c r="AU214"/>
      <c r="AV214"/>
    </row>
    <row r="215" spans="1:48">
      <c r="B215" s="140"/>
      <c r="C215" s="141"/>
      <c r="D215" s="141"/>
      <c r="E215" s="141"/>
      <c r="F215" s="142"/>
      <c r="G215" s="134"/>
      <c r="H215" s="134"/>
      <c r="I215" s="134"/>
      <c r="J215" s="134"/>
      <c r="K215" s="134"/>
      <c r="L215" s="134"/>
      <c r="M215" s="134"/>
      <c r="N215" s="134"/>
      <c r="O215" s="134"/>
      <c r="P215" s="134"/>
      <c r="Q215" s="134"/>
      <c r="R215" s="134"/>
      <c r="S215" s="134"/>
      <c r="T215" s="134"/>
      <c r="U215" s="134"/>
      <c r="V215" s="134"/>
      <c r="W215" s="134"/>
      <c r="X215" s="135"/>
      <c r="AE215"/>
      <c r="AF215"/>
      <c r="AG215"/>
      <c r="AH215"/>
      <c r="AI215"/>
      <c r="AJ215"/>
      <c r="AK215"/>
      <c r="AL215"/>
      <c r="AM215"/>
      <c r="AN215"/>
      <c r="AO215"/>
      <c r="AP215"/>
      <c r="AQ215"/>
      <c r="AR215"/>
      <c r="AS215"/>
      <c r="AT215"/>
      <c r="AU215"/>
      <c r="AV215"/>
    </row>
    <row r="217" spans="1:48">
      <c r="B217" s="106" t="s">
        <v>112</v>
      </c>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30"/>
      <c r="Z217" s="106" t="s">
        <v>112</v>
      </c>
      <c r="AA217" s="107"/>
      <c r="AB217" s="107"/>
      <c r="AC217" s="107"/>
      <c r="AD217" s="107"/>
      <c r="AE217" s="108"/>
      <c r="AF217" s="108"/>
      <c r="AG217" s="108"/>
      <c r="AH217" s="108"/>
      <c r="AI217" s="108"/>
      <c r="AJ217" s="108"/>
      <c r="AK217" s="108"/>
      <c r="AL217" s="108"/>
      <c r="AM217" s="108"/>
      <c r="AN217" s="108"/>
      <c r="AO217" s="108"/>
      <c r="AP217" s="108"/>
      <c r="AQ217" s="108"/>
      <c r="AR217" s="108"/>
      <c r="AS217" s="108"/>
      <c r="AT217" s="108"/>
      <c r="AU217" s="108"/>
      <c r="AV217" s="109"/>
    </row>
    <row r="218" spans="1:48">
      <c r="B218" s="110" t="s">
        <v>65</v>
      </c>
      <c r="C218" s="65"/>
      <c r="D218" s="65"/>
      <c r="E218" s="65"/>
      <c r="F218" s="65"/>
      <c r="G218" s="65"/>
      <c r="H218" s="65"/>
      <c r="I218" s="65"/>
      <c r="J218" s="65"/>
      <c r="K218" s="65"/>
      <c r="L218" s="65"/>
      <c r="M218" s="65"/>
      <c r="N218" s="65"/>
      <c r="O218" s="65"/>
      <c r="P218" s="65"/>
      <c r="Q218" s="65"/>
      <c r="R218" s="65"/>
      <c r="S218" s="65"/>
      <c r="T218" s="65"/>
      <c r="U218" s="65"/>
      <c r="V218" s="65"/>
      <c r="W218" s="65"/>
      <c r="X218" s="131"/>
      <c r="Z218" s="110" t="s">
        <v>65</v>
      </c>
      <c r="AA218" s="65"/>
      <c r="AB218" s="65"/>
      <c r="AC218" s="65"/>
      <c r="AD218" s="65"/>
      <c r="AE218" s="103"/>
      <c r="AF218" s="103"/>
      <c r="AG218" s="103"/>
      <c r="AH218" s="103"/>
      <c r="AI218" s="103"/>
      <c r="AJ218" s="103"/>
      <c r="AK218" s="103"/>
      <c r="AL218" s="103"/>
      <c r="AM218" s="103"/>
      <c r="AN218" s="103"/>
      <c r="AO218" s="103"/>
      <c r="AP218" s="103"/>
      <c r="AQ218" s="103"/>
      <c r="AR218" s="103"/>
      <c r="AS218" s="103"/>
      <c r="AT218" s="103"/>
      <c r="AU218" s="103"/>
      <c r="AV218" s="111"/>
    </row>
    <row r="219" spans="1:48">
      <c r="B219" s="112"/>
      <c r="C219" s="113" t="s">
        <v>113</v>
      </c>
      <c r="D219" s="67"/>
      <c r="E219" s="114"/>
      <c r="F219" s="114"/>
      <c r="G219" s="114"/>
      <c r="H219" s="113" t="s">
        <v>114</v>
      </c>
      <c r="I219" s="68"/>
      <c r="J219" s="114" t="s">
        <v>116</v>
      </c>
      <c r="K219" s="114"/>
      <c r="L219" s="114"/>
      <c r="M219" s="113" t="s">
        <v>115</v>
      </c>
      <c r="N219" s="68"/>
      <c r="O219" s="114"/>
      <c r="P219" s="114"/>
      <c r="Q219" s="114"/>
      <c r="R219" s="114"/>
      <c r="S219" s="114"/>
      <c r="T219" s="114"/>
      <c r="U219" s="114"/>
      <c r="V219" s="114"/>
      <c r="W219" s="114"/>
      <c r="X219" s="132"/>
      <c r="Z219" s="112"/>
      <c r="AA219" s="113" t="s">
        <v>113</v>
      </c>
      <c r="AB219" s="67"/>
      <c r="AC219" s="114"/>
      <c r="AD219" s="114"/>
      <c r="AE219" s="115"/>
      <c r="AF219" s="116" t="s">
        <v>114</v>
      </c>
      <c r="AG219" s="104"/>
      <c r="AH219" s="115" t="s">
        <v>116</v>
      </c>
      <c r="AI219" s="115"/>
      <c r="AJ219" s="115"/>
      <c r="AK219" s="116" t="s">
        <v>115</v>
      </c>
      <c r="AL219" s="104"/>
      <c r="AM219" s="115"/>
      <c r="AN219" s="115"/>
      <c r="AO219" s="115"/>
      <c r="AP219" s="115"/>
      <c r="AQ219" s="115"/>
      <c r="AR219" s="115"/>
      <c r="AS219" s="115"/>
      <c r="AT219" s="115"/>
      <c r="AU219" s="115"/>
      <c r="AV219" s="117"/>
    </row>
    <row r="220" spans="1:48">
      <c r="B220" s="110" t="s">
        <v>58</v>
      </c>
      <c r="C220" s="65"/>
      <c r="D220" s="65"/>
      <c r="E220" s="65"/>
      <c r="F220" s="65"/>
      <c r="G220" s="65"/>
      <c r="H220" s="65"/>
      <c r="I220" s="65"/>
      <c r="J220" s="65"/>
      <c r="K220" s="65"/>
      <c r="L220" s="65"/>
      <c r="M220" s="65"/>
      <c r="N220" s="65"/>
      <c r="O220" s="65"/>
      <c r="P220" s="65"/>
      <c r="Q220" s="65"/>
      <c r="R220" s="65"/>
      <c r="S220" s="65"/>
      <c r="T220" s="65"/>
      <c r="U220" s="65"/>
      <c r="V220" s="65"/>
      <c r="W220" s="65"/>
      <c r="X220" s="131"/>
      <c r="Z220" s="110" t="s">
        <v>58</v>
      </c>
      <c r="AA220" s="65"/>
      <c r="AB220" s="65"/>
      <c r="AC220" s="65"/>
      <c r="AD220" s="65"/>
      <c r="AE220" s="103"/>
      <c r="AF220" s="103"/>
      <c r="AG220" s="103"/>
      <c r="AH220" s="103"/>
      <c r="AI220" s="103"/>
      <c r="AJ220" s="103"/>
      <c r="AK220" s="103"/>
      <c r="AL220" s="103"/>
      <c r="AM220" s="103"/>
      <c r="AN220" s="103"/>
      <c r="AO220" s="103"/>
      <c r="AP220" s="103"/>
      <c r="AQ220" s="103"/>
      <c r="AR220" s="103"/>
      <c r="AS220" s="103"/>
      <c r="AT220" s="103"/>
      <c r="AU220" s="103"/>
      <c r="AV220" s="111"/>
    </row>
    <row r="221" spans="1:48">
      <c r="B221" s="118"/>
      <c r="C221" s="119"/>
      <c r="D221" s="119"/>
      <c r="E221" s="119"/>
      <c r="F221" s="119"/>
      <c r="G221" s="145" t="s">
        <v>118</v>
      </c>
      <c r="H221" s="145"/>
      <c r="I221" s="145" t="s">
        <v>119</v>
      </c>
      <c r="J221" s="145"/>
      <c r="K221" s="145" t="s">
        <v>120</v>
      </c>
      <c r="L221" s="145"/>
      <c r="M221" s="145" t="s">
        <v>121</v>
      </c>
      <c r="N221" s="145"/>
      <c r="O221" s="145" t="s">
        <v>122</v>
      </c>
      <c r="P221" s="145"/>
      <c r="Q221" s="145" t="s">
        <v>123</v>
      </c>
      <c r="R221" s="145"/>
      <c r="S221" s="145" t="s">
        <v>124</v>
      </c>
      <c r="T221" s="145"/>
      <c r="U221" s="145" t="s">
        <v>125</v>
      </c>
      <c r="V221" s="145"/>
      <c r="W221" s="145" t="s">
        <v>128</v>
      </c>
      <c r="X221" s="146"/>
      <c r="Z221" s="118"/>
      <c r="AA221" s="119"/>
      <c r="AB221" s="119"/>
      <c r="AC221" s="119"/>
      <c r="AD221" s="119"/>
      <c r="AE221" s="143" t="s">
        <v>118</v>
      </c>
      <c r="AF221" s="143"/>
      <c r="AG221" s="143" t="s">
        <v>119</v>
      </c>
      <c r="AH221" s="143"/>
      <c r="AI221" s="143" t="s">
        <v>120</v>
      </c>
      <c r="AJ221" s="143"/>
      <c r="AK221" s="143" t="s">
        <v>121</v>
      </c>
      <c r="AL221" s="143"/>
      <c r="AM221" s="143" t="s">
        <v>122</v>
      </c>
      <c r="AN221" s="143"/>
      <c r="AO221" s="143" t="s">
        <v>123</v>
      </c>
      <c r="AP221" s="143"/>
      <c r="AQ221" s="143" t="s">
        <v>124</v>
      </c>
      <c r="AR221" s="143"/>
      <c r="AS221" s="143" t="s">
        <v>125</v>
      </c>
      <c r="AT221" s="143"/>
      <c r="AU221" s="143" t="s">
        <v>128</v>
      </c>
      <c r="AV221" s="144"/>
    </row>
    <row r="222" spans="1:48">
      <c r="B222" s="118"/>
      <c r="C222" s="119"/>
      <c r="D222" s="119"/>
      <c r="E222" s="119"/>
      <c r="F222" s="119"/>
      <c r="G222" s="143"/>
      <c r="H222" s="143"/>
      <c r="I222" s="143"/>
      <c r="J222" s="143"/>
      <c r="K222" s="143"/>
      <c r="L222" s="143"/>
      <c r="M222" s="143"/>
      <c r="N222" s="143"/>
      <c r="O222" s="143"/>
      <c r="P222" s="143"/>
      <c r="Q222" s="143"/>
      <c r="R222" s="143"/>
      <c r="S222" s="143"/>
      <c r="T222" s="143"/>
      <c r="U222" s="143"/>
      <c r="V222" s="143"/>
      <c r="W222" s="143"/>
      <c r="X222" s="144"/>
      <c r="Z222" s="118"/>
      <c r="AA222" s="119"/>
      <c r="AB222" s="119"/>
      <c r="AC222" s="119"/>
      <c r="AD222" s="119"/>
      <c r="AE222" s="143">
        <f>SUM(AE224:AF230)</f>
        <v>0.39062500000000006</v>
      </c>
      <c r="AF222" s="143"/>
      <c r="AG222" s="143">
        <f>SUM(AG224:AH230)</f>
        <v>0.1875</v>
      </c>
      <c r="AH222" s="143"/>
      <c r="AI222" s="143">
        <f>SUM(AI224:AJ230)</f>
        <v>4.6875E-2</v>
      </c>
      <c r="AJ222" s="143"/>
      <c r="AK222" s="143">
        <f>SUM(AK224:AL230)</f>
        <v>0</v>
      </c>
      <c r="AL222" s="143"/>
      <c r="AM222" s="143">
        <f>SUM(AM224:AN230)</f>
        <v>3.125E-2</v>
      </c>
      <c r="AN222" s="143"/>
      <c r="AO222" s="143">
        <f>SUM(AO224:AP230)</f>
        <v>6.25E-2</v>
      </c>
      <c r="AP222" s="143"/>
      <c r="AQ222" s="143">
        <f>SUM(AQ224:AR230)</f>
        <v>6.25E-2</v>
      </c>
      <c r="AR222" s="143"/>
      <c r="AS222" s="143">
        <f>SUM(AS224:AT230)</f>
        <v>3.125E-2</v>
      </c>
      <c r="AT222" s="143"/>
      <c r="AU222" s="143">
        <f>SUM(AU224:AV230)</f>
        <v>6.25E-2</v>
      </c>
      <c r="AV222" s="143"/>
    </row>
    <row r="223" spans="1:48">
      <c r="A223" t="s">
        <v>139</v>
      </c>
      <c r="B223" s="118"/>
      <c r="C223" s="119"/>
      <c r="D223" s="119"/>
      <c r="E223" s="119"/>
      <c r="F223" s="119"/>
      <c r="G223" s="99" t="s">
        <v>126</v>
      </c>
      <c r="H223" s="99" t="s">
        <v>127</v>
      </c>
      <c r="I223" s="99" t="s">
        <v>126</v>
      </c>
      <c r="J223" s="99" t="s">
        <v>127</v>
      </c>
      <c r="K223" s="99" t="s">
        <v>126</v>
      </c>
      <c r="L223" s="99" t="s">
        <v>127</v>
      </c>
      <c r="M223" s="99" t="s">
        <v>126</v>
      </c>
      <c r="N223" s="99" t="s">
        <v>127</v>
      </c>
      <c r="O223" s="99" t="s">
        <v>126</v>
      </c>
      <c r="P223" s="99" t="s">
        <v>127</v>
      </c>
      <c r="Q223" s="99" t="s">
        <v>126</v>
      </c>
      <c r="R223" s="99" t="s">
        <v>127</v>
      </c>
      <c r="S223" s="99" t="s">
        <v>126</v>
      </c>
      <c r="T223" s="99" t="s">
        <v>127</v>
      </c>
      <c r="U223" s="99" t="s">
        <v>126</v>
      </c>
      <c r="V223" s="99" t="s">
        <v>127</v>
      </c>
      <c r="W223" s="99" t="s">
        <v>126</v>
      </c>
      <c r="X223" s="120" t="s">
        <v>127</v>
      </c>
      <c r="Z223" s="118"/>
      <c r="AA223" s="119"/>
      <c r="AB223" s="119"/>
      <c r="AC223" s="119"/>
      <c r="AD223" s="119"/>
      <c r="AE223" s="99" t="s">
        <v>126</v>
      </c>
      <c r="AF223" s="99" t="s">
        <v>127</v>
      </c>
      <c r="AG223" s="99" t="s">
        <v>126</v>
      </c>
      <c r="AH223" s="99" t="s">
        <v>127</v>
      </c>
      <c r="AI223" s="99" t="s">
        <v>126</v>
      </c>
      <c r="AJ223" s="99" t="s">
        <v>127</v>
      </c>
      <c r="AK223" s="99" t="s">
        <v>126</v>
      </c>
      <c r="AL223" s="99" t="s">
        <v>127</v>
      </c>
      <c r="AM223" s="99" t="s">
        <v>126</v>
      </c>
      <c r="AN223" s="99" t="s">
        <v>127</v>
      </c>
      <c r="AO223" s="99" t="s">
        <v>126</v>
      </c>
      <c r="AP223" s="99" t="s">
        <v>127</v>
      </c>
      <c r="AQ223" s="99" t="s">
        <v>126</v>
      </c>
      <c r="AR223" s="99" t="s">
        <v>127</v>
      </c>
      <c r="AS223" s="99" t="s">
        <v>126</v>
      </c>
      <c r="AT223" s="99" t="s">
        <v>127</v>
      </c>
      <c r="AU223" s="99" t="s">
        <v>126</v>
      </c>
      <c r="AV223" s="120" t="s">
        <v>127</v>
      </c>
    </row>
    <row r="224" spans="1:48">
      <c r="A224" s="125"/>
      <c r="B224" s="80" t="s">
        <v>135</v>
      </c>
      <c r="C224" s="81"/>
      <c r="D224" s="81"/>
      <c r="E224" s="82"/>
      <c r="F224" s="79">
        <f>(A224/SUM(A224,A225,A228))*$G$4</f>
        <v>0</v>
      </c>
      <c r="G224" s="60"/>
      <c r="H224" s="84" t="str">
        <f>IF(G224,(G224/SUM($G224,$I224,$K224,$M224,$O224,$Q224,$S224,$U224,$W224)*$F224),"")</f>
        <v/>
      </c>
      <c r="I224" s="60"/>
      <c r="J224" s="84" t="str">
        <f t="shared" ref="J224:J230" si="156">IF(I224,(I224/SUM($G224,$I224,$K224,$M224,$O224,$Q224,$S224,$U224,$W224)*$F224),"")</f>
        <v/>
      </c>
      <c r="K224" s="60"/>
      <c r="L224" s="84" t="str">
        <f t="shared" ref="L224:L230" si="157">IF(K224,(K224/SUM($G224,$I224,$K224,$M224,$O224,$Q224,$S224,$U224,$W224)*$F224),"")</f>
        <v/>
      </c>
      <c r="M224" s="60"/>
      <c r="N224" s="84" t="str">
        <f t="shared" ref="N224:N230" si="158">IF(M224,(M224/SUM($G224,$I224,$K224,$M224,$O224,$Q224,$S224,$U224,$W224)*$F224),"")</f>
        <v/>
      </c>
      <c r="O224" s="60">
        <v>2</v>
      </c>
      <c r="P224" s="84">
        <f t="shared" ref="P224:P230" si="159">IF(O224,(O224/SUM($G224,$I224,$K224,$M224,$O224,$Q224,$S224,$U224,$W224)*$F224),"")</f>
        <v>0</v>
      </c>
      <c r="Q224" s="60"/>
      <c r="R224" s="84" t="str">
        <f t="shared" ref="R224:R230" si="160">IF(Q224,(Q224/SUM($G224,$I224,$K224,$M224,$O224,$Q224,$S224,$U224,$W224)*$F224),"")</f>
        <v/>
      </c>
      <c r="S224" s="60"/>
      <c r="T224" s="84" t="str">
        <f t="shared" ref="T224:T230" si="161">IF(S224,(S224/SUM($G224,$I224,$K224,$M224,$O224,$Q224,$S224,$U224,$W224)*$F224),"")</f>
        <v/>
      </c>
      <c r="U224" s="60"/>
      <c r="V224" s="84" t="str">
        <f t="shared" ref="V224:V230" si="162">IF(U224,(U224/SUM($G224,$I224,$K224,$M224,$O224,$Q224,$S224,$U224,$W224)*$F224),"")</f>
        <v/>
      </c>
      <c r="W224" s="60"/>
      <c r="X224" s="84" t="str">
        <f t="shared" ref="X224:X230" si="163">IF(W224,(W224/SUM($G224,$I224,$K224,$M224,$O224,$Q224,$S224,$U224,$W224)*$F224),"")</f>
        <v/>
      </c>
      <c r="Z224" s="80" t="s">
        <v>135</v>
      </c>
      <c r="AA224" s="81"/>
      <c r="AB224" s="81"/>
      <c r="AC224" s="82"/>
      <c r="AD224" s="79">
        <f t="shared" ref="AD224:AD230" si="164">F224</f>
        <v>0</v>
      </c>
      <c r="AE224" s="100"/>
      <c r="AF224" s="100"/>
      <c r="AG224" s="100"/>
      <c r="AH224" s="100"/>
      <c r="AI224" s="100"/>
      <c r="AJ224" s="100"/>
      <c r="AK224" s="100"/>
      <c r="AL224" s="100"/>
      <c r="AM224" s="84"/>
      <c r="AN224" s="84">
        <f>P224</f>
        <v>0</v>
      </c>
      <c r="AO224" s="100"/>
      <c r="AP224" s="100"/>
      <c r="AQ224" s="100"/>
      <c r="AR224" s="100"/>
      <c r="AS224" s="100"/>
      <c r="AT224" s="100"/>
      <c r="AU224" s="100"/>
      <c r="AV224" s="121"/>
    </row>
    <row r="225" spans="1:48">
      <c r="A225" s="126">
        <v>2</v>
      </c>
      <c r="B225" s="80" t="s">
        <v>136</v>
      </c>
      <c r="C225" s="81"/>
      <c r="D225" s="81"/>
      <c r="E225" s="82"/>
      <c r="F225" s="79">
        <f>(A225/SUM(A224,A225,A228))*$G$4</f>
        <v>0.375</v>
      </c>
      <c r="G225" s="60"/>
      <c r="H225" s="84" t="str">
        <f t="shared" ref="H225:H230" si="165">IF(G225,(G225/SUM($G225,$I225,$K225,$M225,$O225,$Q225,$S225,$U225,$W225)*$F225),"")</f>
        <v/>
      </c>
      <c r="I225" s="60"/>
      <c r="J225" s="84" t="str">
        <f t="shared" si="156"/>
        <v/>
      </c>
      <c r="K225" s="60"/>
      <c r="L225" s="84" t="str">
        <f t="shared" si="157"/>
        <v/>
      </c>
      <c r="M225" s="60"/>
      <c r="N225" s="84" t="str">
        <f t="shared" si="158"/>
        <v/>
      </c>
      <c r="O225" s="60"/>
      <c r="P225" s="84" t="str">
        <f t="shared" si="159"/>
        <v/>
      </c>
      <c r="Q225" s="60"/>
      <c r="R225" s="84" t="str">
        <f t="shared" si="160"/>
        <v/>
      </c>
      <c r="S225" s="60"/>
      <c r="T225" s="84" t="str">
        <f t="shared" si="161"/>
        <v/>
      </c>
      <c r="U225" s="60"/>
      <c r="V225" s="84" t="str">
        <f t="shared" si="162"/>
        <v/>
      </c>
      <c r="W225" s="60"/>
      <c r="X225" s="84" t="str">
        <f t="shared" si="163"/>
        <v/>
      </c>
      <c r="Z225" s="80" t="s">
        <v>136</v>
      </c>
      <c r="AA225" s="81"/>
      <c r="AB225" s="81"/>
      <c r="AC225" s="82"/>
      <c r="AD225" s="79">
        <f t="shared" si="164"/>
        <v>0.375</v>
      </c>
      <c r="AE225" s="100"/>
      <c r="AF225" s="100"/>
      <c r="AG225" s="100"/>
      <c r="AH225" s="100"/>
      <c r="AI225" s="100"/>
      <c r="AJ225" s="100"/>
      <c r="AK225" s="100"/>
      <c r="AL225" s="100"/>
      <c r="AM225" s="100"/>
      <c r="AN225" s="100"/>
      <c r="AO225" s="100"/>
      <c r="AP225" s="100"/>
      <c r="AQ225" s="100"/>
      <c r="AR225" s="100"/>
      <c r="AS225" s="100"/>
      <c r="AT225" s="100"/>
      <c r="AU225" s="100"/>
      <c r="AV225" s="121"/>
    </row>
    <row r="226" spans="1:48">
      <c r="A226" s="126">
        <v>3</v>
      </c>
      <c r="B226" s="83" t="s">
        <v>129</v>
      </c>
      <c r="C226" s="81"/>
      <c r="D226" s="81"/>
      <c r="E226" s="82"/>
      <c r="F226" s="78">
        <f>(A226/SUM(A226:A227))*$F$38</f>
        <v>0.15</v>
      </c>
      <c r="G226" s="60">
        <v>4</v>
      </c>
      <c r="H226" s="84">
        <f t="shared" si="165"/>
        <v>0.15</v>
      </c>
      <c r="I226" s="60"/>
      <c r="J226" s="84" t="str">
        <f t="shared" si="156"/>
        <v/>
      </c>
      <c r="K226" s="60"/>
      <c r="L226" s="84" t="str">
        <f t="shared" si="157"/>
        <v/>
      </c>
      <c r="M226" s="60"/>
      <c r="N226" s="84" t="str">
        <f t="shared" si="158"/>
        <v/>
      </c>
      <c r="O226" s="60"/>
      <c r="P226" s="84" t="str">
        <f t="shared" si="159"/>
        <v/>
      </c>
      <c r="Q226" s="60"/>
      <c r="R226" s="84" t="str">
        <f t="shared" si="160"/>
        <v/>
      </c>
      <c r="S226" s="60"/>
      <c r="T226" s="84" t="str">
        <f t="shared" si="161"/>
        <v/>
      </c>
      <c r="U226" s="60"/>
      <c r="V226" s="84" t="str">
        <f t="shared" si="162"/>
        <v/>
      </c>
      <c r="W226" s="60"/>
      <c r="X226" s="84" t="str">
        <f t="shared" si="163"/>
        <v/>
      </c>
      <c r="Z226" s="83" t="s">
        <v>129</v>
      </c>
      <c r="AA226" s="81"/>
      <c r="AB226" s="81"/>
      <c r="AC226" s="82"/>
      <c r="AD226" s="105">
        <f t="shared" si="164"/>
        <v>0.15</v>
      </c>
      <c r="AE226" s="84">
        <f>H226*$N$4</f>
        <v>6.7500000000000004E-2</v>
      </c>
      <c r="AF226" s="84">
        <f>H226*$N$5</f>
        <v>8.2500000000000004E-2</v>
      </c>
      <c r="AG226" s="84"/>
      <c r="AH226" s="84"/>
      <c r="AI226" s="84"/>
      <c r="AJ226" s="84"/>
      <c r="AK226" s="100"/>
      <c r="AL226" s="100"/>
      <c r="AM226" s="100"/>
      <c r="AN226" s="100"/>
      <c r="AO226" s="100"/>
      <c r="AP226" s="100"/>
      <c r="AQ226" s="100"/>
      <c r="AR226" s="100"/>
      <c r="AS226" s="100"/>
      <c r="AT226" s="100"/>
      <c r="AU226" s="100"/>
      <c r="AV226" s="121"/>
    </row>
    <row r="227" spans="1:48">
      <c r="A227" s="126">
        <v>2</v>
      </c>
      <c r="B227" s="83" t="s">
        <v>130</v>
      </c>
      <c r="C227" s="81"/>
      <c r="D227" s="81"/>
      <c r="E227" s="82"/>
      <c r="F227" s="78">
        <f>(A227/SUM(A226:A227))*$F$21</f>
        <v>0.1</v>
      </c>
      <c r="G227" s="60">
        <v>4</v>
      </c>
      <c r="H227" s="84">
        <f t="shared" si="165"/>
        <v>0.1</v>
      </c>
      <c r="I227" s="60"/>
      <c r="J227" s="84" t="str">
        <f t="shared" si="156"/>
        <v/>
      </c>
      <c r="K227" s="60"/>
      <c r="L227" s="84" t="str">
        <f t="shared" si="157"/>
        <v/>
      </c>
      <c r="M227" s="60"/>
      <c r="N227" s="84" t="str">
        <f t="shared" si="158"/>
        <v/>
      </c>
      <c r="O227" s="60"/>
      <c r="P227" s="84" t="str">
        <f t="shared" si="159"/>
        <v/>
      </c>
      <c r="Q227" s="60"/>
      <c r="R227" s="84" t="str">
        <f t="shared" si="160"/>
        <v/>
      </c>
      <c r="S227" s="60"/>
      <c r="T227" s="84" t="str">
        <f t="shared" si="161"/>
        <v/>
      </c>
      <c r="U227" s="60"/>
      <c r="V227" s="84" t="str">
        <f t="shared" si="162"/>
        <v/>
      </c>
      <c r="W227" s="60"/>
      <c r="X227" s="84" t="str">
        <f t="shared" si="163"/>
        <v/>
      </c>
      <c r="Z227" s="83" t="s">
        <v>130</v>
      </c>
      <c r="AA227" s="81"/>
      <c r="AB227" s="81"/>
      <c r="AC227" s="82"/>
      <c r="AD227" s="105">
        <f t="shared" si="164"/>
        <v>0.1</v>
      </c>
      <c r="AE227" s="84">
        <f>H227*$N$4</f>
        <v>4.5000000000000005E-2</v>
      </c>
      <c r="AF227" s="84">
        <f>H227*$N$5</f>
        <v>5.5000000000000007E-2</v>
      </c>
      <c r="AG227" s="84"/>
      <c r="AH227" s="84"/>
      <c r="AI227" s="84"/>
      <c r="AJ227" s="84"/>
      <c r="AK227" s="100"/>
      <c r="AL227" s="100"/>
      <c r="AM227" s="100"/>
      <c r="AN227" s="100"/>
      <c r="AO227" s="100"/>
      <c r="AP227" s="100"/>
      <c r="AQ227" s="100"/>
      <c r="AR227" s="100"/>
      <c r="AS227" s="100"/>
      <c r="AT227" s="100"/>
      <c r="AU227" s="100"/>
      <c r="AV227" s="121"/>
    </row>
    <row r="228" spans="1:48">
      <c r="A228" s="126">
        <v>2</v>
      </c>
      <c r="B228" s="80" t="s">
        <v>134</v>
      </c>
      <c r="C228" s="81"/>
      <c r="D228" s="81"/>
      <c r="E228" s="82"/>
      <c r="F228" s="79">
        <f>(A228/SUM(A224,A225,A228))*$G$4</f>
        <v>0.375</v>
      </c>
      <c r="G228" s="60">
        <v>3</v>
      </c>
      <c r="H228" s="84">
        <f t="shared" si="165"/>
        <v>0.140625</v>
      </c>
      <c r="I228" s="60">
        <v>4</v>
      </c>
      <c r="J228" s="84">
        <f t="shared" si="156"/>
        <v>0.1875</v>
      </c>
      <c r="K228" s="60">
        <v>1</v>
      </c>
      <c r="L228" s="84">
        <f t="shared" si="157"/>
        <v>4.6875E-2</v>
      </c>
      <c r="M228" s="60"/>
      <c r="N228" s="84" t="str">
        <f t="shared" si="158"/>
        <v/>
      </c>
      <c r="O228" s="60"/>
      <c r="P228" s="84" t="str">
        <f t="shared" si="159"/>
        <v/>
      </c>
      <c r="Q228" s="60"/>
      <c r="R228" s="84" t="str">
        <f t="shared" si="160"/>
        <v/>
      </c>
      <c r="S228" s="60"/>
      <c r="T228" s="84" t="str">
        <f t="shared" si="161"/>
        <v/>
      </c>
      <c r="U228" s="60"/>
      <c r="V228" s="84" t="str">
        <f t="shared" si="162"/>
        <v/>
      </c>
      <c r="W228" s="60"/>
      <c r="X228" s="84" t="str">
        <f t="shared" si="163"/>
        <v/>
      </c>
      <c r="Z228" s="80" t="s">
        <v>134</v>
      </c>
      <c r="AA228" s="81"/>
      <c r="AB228" s="81"/>
      <c r="AC228" s="82"/>
      <c r="AD228" s="79">
        <f t="shared" si="164"/>
        <v>0.375</v>
      </c>
      <c r="AE228" s="84">
        <f>H228*$N$4</f>
        <v>6.3281249999999997E-2</v>
      </c>
      <c r="AF228" s="84">
        <f>H228*$N$5</f>
        <v>7.7343750000000003E-2</v>
      </c>
      <c r="AG228" s="84">
        <f>J228*$N$4</f>
        <v>8.4375000000000006E-2</v>
      </c>
      <c r="AH228" s="84">
        <f>J228*$N$5</f>
        <v>0.10312500000000001</v>
      </c>
      <c r="AI228" s="84">
        <f>L228*$N$4</f>
        <v>2.1093750000000001E-2</v>
      </c>
      <c r="AJ228" s="84">
        <f>L228*$N$5</f>
        <v>2.5781250000000002E-2</v>
      </c>
      <c r="AK228" s="100"/>
      <c r="AL228" s="100"/>
      <c r="AM228" s="100"/>
      <c r="AN228" s="100"/>
      <c r="AO228" s="100"/>
      <c r="AP228" s="100"/>
      <c r="AQ228" s="100"/>
      <c r="AR228" s="100"/>
      <c r="AS228" s="100"/>
      <c r="AT228" s="100"/>
      <c r="AU228" s="100"/>
      <c r="AV228" s="121"/>
    </row>
    <row r="229" spans="1:48">
      <c r="A229" s="127">
        <v>4</v>
      </c>
      <c r="B229" s="80" t="s">
        <v>133</v>
      </c>
      <c r="C229" s="81"/>
      <c r="D229" s="81"/>
      <c r="E229" s="82"/>
      <c r="F229" s="79">
        <f>(A229/SUM(A229))*$G$5</f>
        <v>0.25</v>
      </c>
      <c r="G229" s="60"/>
      <c r="H229" s="84" t="str">
        <f t="shared" si="165"/>
        <v/>
      </c>
      <c r="I229" s="60"/>
      <c r="J229" s="84" t="str">
        <f t="shared" si="156"/>
        <v/>
      </c>
      <c r="K229" s="60"/>
      <c r="L229" s="84" t="str">
        <f t="shared" si="157"/>
        <v/>
      </c>
      <c r="M229" s="60"/>
      <c r="N229" s="84" t="str">
        <f t="shared" si="158"/>
        <v/>
      </c>
      <c r="O229" s="60"/>
      <c r="P229" s="84" t="str">
        <f t="shared" si="159"/>
        <v/>
      </c>
      <c r="Q229" s="60"/>
      <c r="R229" s="84" t="str">
        <f t="shared" si="160"/>
        <v/>
      </c>
      <c r="S229" s="60"/>
      <c r="T229" s="84" t="str">
        <f t="shared" si="161"/>
        <v/>
      </c>
      <c r="U229" s="60"/>
      <c r="V229" s="84" t="str">
        <f t="shared" si="162"/>
        <v/>
      </c>
      <c r="W229" s="60"/>
      <c r="X229" s="84" t="str">
        <f t="shared" si="163"/>
        <v/>
      </c>
      <c r="Z229" s="80" t="s">
        <v>133</v>
      </c>
      <c r="AA229" s="81"/>
      <c r="AB229" s="81"/>
      <c r="AC229" s="82"/>
      <c r="AD229" s="79">
        <f t="shared" si="164"/>
        <v>0.25</v>
      </c>
      <c r="AE229" s="100"/>
      <c r="AF229" s="100"/>
      <c r="AG229" s="100"/>
      <c r="AH229" s="100"/>
      <c r="AI229" s="100"/>
      <c r="AJ229" s="100"/>
      <c r="AK229" s="100"/>
      <c r="AL229" s="100"/>
      <c r="AM229" s="100"/>
      <c r="AN229" s="84"/>
      <c r="AO229" s="100"/>
      <c r="AP229" s="84"/>
      <c r="AQ229" s="100"/>
      <c r="AR229" s="84"/>
      <c r="AS229" s="100"/>
      <c r="AT229" s="84"/>
      <c r="AU229" s="100"/>
      <c r="AV229" s="122"/>
    </row>
    <row r="230" spans="1:48">
      <c r="A230" s="128">
        <v>2</v>
      </c>
      <c r="B230" s="83" t="s">
        <v>144</v>
      </c>
      <c r="C230" s="81"/>
      <c r="D230" s="81"/>
      <c r="E230" s="82"/>
      <c r="F230" s="79">
        <f>(A230/SUM(A230))*$G$5</f>
        <v>0.25</v>
      </c>
      <c r="G230" s="60"/>
      <c r="H230" s="84" t="str">
        <f t="shared" si="165"/>
        <v/>
      </c>
      <c r="I230" s="60"/>
      <c r="J230" s="84" t="str">
        <f t="shared" si="156"/>
        <v/>
      </c>
      <c r="K230" s="60"/>
      <c r="L230" s="84" t="str">
        <f t="shared" si="157"/>
        <v/>
      </c>
      <c r="M230" s="60"/>
      <c r="N230" s="84" t="str">
        <f t="shared" si="158"/>
        <v/>
      </c>
      <c r="O230" s="60">
        <v>2</v>
      </c>
      <c r="P230" s="84">
        <f t="shared" si="159"/>
        <v>3.125E-2</v>
      </c>
      <c r="Q230" s="60">
        <v>4</v>
      </c>
      <c r="R230" s="84">
        <f t="shared" si="160"/>
        <v>6.25E-2</v>
      </c>
      <c r="S230" s="60">
        <v>4</v>
      </c>
      <c r="T230" s="84">
        <f t="shared" si="161"/>
        <v>6.25E-2</v>
      </c>
      <c r="U230" s="60">
        <v>2</v>
      </c>
      <c r="V230" s="84">
        <f t="shared" si="162"/>
        <v>3.125E-2</v>
      </c>
      <c r="W230" s="60">
        <v>4</v>
      </c>
      <c r="X230" s="84">
        <f t="shared" si="163"/>
        <v>6.25E-2</v>
      </c>
      <c r="Z230" s="83" t="s">
        <v>144</v>
      </c>
      <c r="AA230" s="81"/>
      <c r="AB230" s="81"/>
      <c r="AC230" s="82"/>
      <c r="AD230" s="105">
        <f t="shared" si="164"/>
        <v>0.25</v>
      </c>
      <c r="AE230" s="100"/>
      <c r="AF230" s="100"/>
      <c r="AG230" s="100"/>
      <c r="AH230" s="100"/>
      <c r="AI230" s="100"/>
      <c r="AJ230" s="100"/>
      <c r="AK230" s="100"/>
      <c r="AL230" s="100"/>
      <c r="AM230" s="84">
        <f>P230*$N$4</f>
        <v>1.40625E-2</v>
      </c>
      <c r="AN230" s="84">
        <f>P230*$N$5</f>
        <v>1.7187500000000001E-2</v>
      </c>
      <c r="AO230" s="84">
        <f>R230*$N$4</f>
        <v>2.8125000000000001E-2</v>
      </c>
      <c r="AP230" s="84">
        <f>R230*$N$5</f>
        <v>3.4375000000000003E-2</v>
      </c>
      <c r="AQ230" s="84">
        <f>T230*$N$4</f>
        <v>2.8125000000000001E-2</v>
      </c>
      <c r="AR230" s="84">
        <f>T230*$N$5</f>
        <v>3.4375000000000003E-2</v>
      </c>
      <c r="AS230" s="84">
        <f>V230*$N$4</f>
        <v>1.40625E-2</v>
      </c>
      <c r="AT230" s="84">
        <f>V230*$N$5</f>
        <v>1.7187500000000001E-2</v>
      </c>
      <c r="AU230" s="84">
        <f>X230*$N$4</f>
        <v>2.8125000000000001E-2</v>
      </c>
      <c r="AV230" s="122">
        <f>X230*$N$5</f>
        <v>3.4375000000000003E-2</v>
      </c>
    </row>
    <row r="231" spans="1:48">
      <c r="B231" s="140"/>
      <c r="C231" s="141"/>
      <c r="D231" s="141"/>
      <c r="E231" s="141"/>
      <c r="F231" s="142"/>
      <c r="G231" s="134"/>
      <c r="H231" s="134"/>
      <c r="I231" s="134"/>
      <c r="J231" s="134"/>
      <c r="K231" s="134"/>
      <c r="L231" s="134"/>
      <c r="M231" s="134"/>
      <c r="N231" s="134"/>
      <c r="O231" s="134"/>
      <c r="P231" s="134"/>
      <c r="Q231" s="134"/>
      <c r="R231" s="134"/>
      <c r="S231" s="134"/>
      <c r="T231" s="134"/>
      <c r="U231" s="134"/>
      <c r="V231" s="134"/>
      <c r="W231" s="134"/>
      <c r="X231" s="135"/>
      <c r="Z231" s="140"/>
      <c r="AA231" s="141"/>
      <c r="AB231" s="141"/>
      <c r="AC231" s="141"/>
      <c r="AD231" s="142"/>
      <c r="AE231" s="123"/>
      <c r="AF231" s="123"/>
      <c r="AG231" s="123"/>
      <c r="AH231" s="123"/>
      <c r="AI231" s="123"/>
      <c r="AJ231" s="123"/>
      <c r="AK231" s="123"/>
      <c r="AL231" s="123"/>
      <c r="AM231" s="123"/>
      <c r="AN231" s="123"/>
      <c r="AO231" s="123"/>
      <c r="AP231" s="123"/>
      <c r="AQ231" s="123"/>
      <c r="AR231" s="123"/>
      <c r="AS231" s="123"/>
      <c r="AT231" s="123"/>
      <c r="AU231" s="123"/>
      <c r="AV231" s="124"/>
    </row>
    <row r="233" spans="1:48" s="138" customFormat="1" ht="26.25">
      <c r="A233" s="137" t="s">
        <v>229</v>
      </c>
      <c r="AE233" s="139"/>
      <c r="AF233" s="139"/>
      <c r="AG233" s="139"/>
      <c r="AH233" s="139"/>
      <c r="AI233" s="139"/>
      <c r="AJ233" s="139"/>
      <c r="AK233" s="139"/>
      <c r="AL233" s="139"/>
      <c r="AM233" s="139"/>
      <c r="AN233" s="139"/>
      <c r="AO233" s="139"/>
      <c r="AP233" s="139"/>
      <c r="AQ233" s="139"/>
      <c r="AR233" s="139"/>
      <c r="AS233" s="139"/>
      <c r="AT233" s="139"/>
      <c r="AU233" s="139"/>
      <c r="AV233" s="139"/>
    </row>
    <row r="234" spans="1:48">
      <c r="B234" s="61" t="s">
        <v>112</v>
      </c>
      <c r="C234" s="62"/>
      <c r="D234" s="62"/>
      <c r="E234" s="62"/>
      <c r="F234" s="62"/>
      <c r="G234" s="62"/>
      <c r="H234" s="62"/>
      <c r="I234" s="62"/>
      <c r="J234" s="62"/>
      <c r="K234" s="62"/>
      <c r="L234" s="62"/>
      <c r="M234" s="62"/>
      <c r="N234" s="62"/>
      <c r="O234" s="62"/>
      <c r="P234" s="62"/>
      <c r="Q234" s="62"/>
      <c r="R234" s="62"/>
      <c r="S234" s="62"/>
      <c r="T234" s="62"/>
      <c r="U234" s="62"/>
      <c r="V234" s="62"/>
      <c r="W234" s="62"/>
      <c r="X234" s="63"/>
      <c r="AE234"/>
      <c r="AF234"/>
      <c r="AG234"/>
      <c r="AH234"/>
      <c r="AI234"/>
      <c r="AJ234"/>
      <c r="AK234"/>
      <c r="AL234"/>
      <c r="AM234"/>
      <c r="AN234"/>
      <c r="AO234"/>
      <c r="AP234"/>
      <c r="AQ234"/>
      <c r="AR234"/>
      <c r="AS234"/>
      <c r="AT234"/>
      <c r="AU234"/>
      <c r="AV234"/>
    </row>
    <row r="235" spans="1:48">
      <c r="B235" s="64" t="s">
        <v>65</v>
      </c>
      <c r="C235" s="65"/>
      <c r="D235" s="65"/>
      <c r="E235" s="65"/>
      <c r="F235" s="65"/>
      <c r="G235" s="65"/>
      <c r="H235" s="65"/>
      <c r="I235" s="65"/>
      <c r="J235" s="65"/>
      <c r="K235" s="65"/>
      <c r="L235" s="65"/>
      <c r="M235" s="65"/>
      <c r="N235" s="65"/>
      <c r="O235" s="65"/>
      <c r="P235" s="65"/>
      <c r="Q235" s="65"/>
      <c r="R235" s="65"/>
      <c r="S235" s="65"/>
      <c r="T235" s="65"/>
      <c r="U235" s="65"/>
      <c r="V235" s="65"/>
      <c r="W235" s="65"/>
      <c r="X235" s="66"/>
      <c r="AE235"/>
      <c r="AF235"/>
      <c r="AG235"/>
      <c r="AH235"/>
      <c r="AI235"/>
      <c r="AJ235"/>
      <c r="AK235"/>
      <c r="AL235"/>
      <c r="AM235"/>
      <c r="AN235"/>
      <c r="AO235"/>
      <c r="AP235"/>
      <c r="AQ235"/>
      <c r="AR235"/>
      <c r="AS235"/>
      <c r="AT235"/>
      <c r="AU235"/>
      <c r="AV235"/>
    </row>
    <row r="236" spans="1:48">
      <c r="B236" s="57"/>
      <c r="C236" s="58" t="s">
        <v>113</v>
      </c>
      <c r="D236" s="136">
        <f>SUMPRODUCT(G241:X247,AE274:AV280)</f>
        <v>1.9768750000000002</v>
      </c>
      <c r="E236" s="93"/>
      <c r="F236" s="57"/>
      <c r="G236" s="57"/>
      <c r="H236" s="58" t="s">
        <v>114</v>
      </c>
      <c r="I236" s="94">
        <v>2</v>
      </c>
      <c r="J236" s="57" t="s">
        <v>116</v>
      </c>
      <c r="K236" s="57"/>
      <c r="L236" s="57"/>
      <c r="M236" s="58" t="s">
        <v>115</v>
      </c>
      <c r="N236" s="68"/>
      <c r="O236" s="57"/>
      <c r="P236" s="57"/>
      <c r="Q236" s="57"/>
      <c r="R236" s="57"/>
      <c r="S236" s="57"/>
      <c r="T236" s="57"/>
      <c r="U236" s="57"/>
      <c r="V236" s="57"/>
      <c r="W236" s="57"/>
      <c r="X236" s="57"/>
      <c r="AE236"/>
      <c r="AF236"/>
      <c r="AG236"/>
      <c r="AH236"/>
      <c r="AI236"/>
      <c r="AJ236"/>
      <c r="AK236"/>
      <c r="AL236"/>
      <c r="AM236"/>
      <c r="AN236"/>
      <c r="AO236"/>
      <c r="AP236"/>
      <c r="AQ236"/>
      <c r="AR236"/>
      <c r="AS236"/>
      <c r="AT236"/>
      <c r="AU236"/>
      <c r="AV236"/>
    </row>
    <row r="237" spans="1:48">
      <c r="B237" s="64" t="s">
        <v>58</v>
      </c>
      <c r="C237" s="65"/>
      <c r="D237" s="65"/>
      <c r="E237" s="65"/>
      <c r="F237" s="65"/>
      <c r="G237" s="65"/>
      <c r="H237" s="65"/>
      <c r="I237" s="65"/>
      <c r="J237" s="65"/>
      <c r="K237" s="65"/>
      <c r="L237" s="65"/>
      <c r="M237" s="65"/>
      <c r="N237" s="65"/>
      <c r="O237" s="65"/>
      <c r="P237" s="65"/>
      <c r="Q237" s="65"/>
      <c r="R237" s="65"/>
      <c r="S237" s="65"/>
      <c r="T237" s="65"/>
      <c r="U237" s="65"/>
      <c r="V237" s="65"/>
      <c r="W237" s="65"/>
      <c r="X237" s="66"/>
      <c r="AE237"/>
      <c r="AF237"/>
      <c r="AG237"/>
      <c r="AH237"/>
      <c r="AI237"/>
      <c r="AJ237"/>
      <c r="AK237"/>
      <c r="AL237"/>
      <c r="AM237"/>
      <c r="AN237"/>
      <c r="AO237"/>
      <c r="AP237"/>
      <c r="AQ237"/>
      <c r="AR237"/>
      <c r="AS237"/>
      <c r="AT237"/>
      <c r="AU237"/>
      <c r="AV237"/>
    </row>
    <row r="238" spans="1:48">
      <c r="B238" s="59"/>
      <c r="C238" s="59"/>
      <c r="D238" s="59"/>
      <c r="E238" s="59"/>
      <c r="F238" s="59"/>
      <c r="G238" s="145" t="s">
        <v>118</v>
      </c>
      <c r="H238" s="145"/>
      <c r="I238" s="145" t="s">
        <v>119</v>
      </c>
      <c r="J238" s="145"/>
      <c r="K238" s="145" t="s">
        <v>120</v>
      </c>
      <c r="L238" s="145"/>
      <c r="M238" s="145" t="s">
        <v>121</v>
      </c>
      <c r="N238" s="145"/>
      <c r="O238" s="145" t="s">
        <v>122</v>
      </c>
      <c r="P238" s="145"/>
      <c r="Q238" s="145" t="s">
        <v>123</v>
      </c>
      <c r="R238" s="145"/>
      <c r="S238" s="145" t="s">
        <v>124</v>
      </c>
      <c r="T238" s="145"/>
      <c r="U238" s="145" t="s">
        <v>125</v>
      </c>
      <c r="V238" s="145"/>
      <c r="W238" s="145" t="s">
        <v>128</v>
      </c>
      <c r="X238" s="145"/>
      <c r="AE238"/>
      <c r="AF238"/>
      <c r="AG238"/>
      <c r="AH238"/>
      <c r="AI238"/>
      <c r="AJ238"/>
      <c r="AK238"/>
      <c r="AL238"/>
      <c r="AM238"/>
      <c r="AN238"/>
      <c r="AO238"/>
      <c r="AP238"/>
      <c r="AQ238"/>
      <c r="AR238"/>
      <c r="AS238"/>
      <c r="AT238"/>
      <c r="AU238"/>
      <c r="AV238"/>
    </row>
    <row r="239" spans="1:48">
      <c r="B239" s="59"/>
      <c r="C239" s="59"/>
      <c r="D239" s="59"/>
      <c r="E239" s="59"/>
      <c r="F239" s="59"/>
      <c r="G239" s="155">
        <f>G256</f>
        <v>0.34375</v>
      </c>
      <c r="H239" s="145"/>
      <c r="I239" s="155">
        <f t="shared" ref="I239:X239" si="166">I256</f>
        <v>0.125</v>
      </c>
      <c r="J239" s="145"/>
      <c r="K239" s="155">
        <f t="shared" ref="K239:X239" si="167">K256</f>
        <v>3.125E-2</v>
      </c>
      <c r="L239" s="145"/>
      <c r="M239" s="155">
        <f t="shared" ref="M239:X239" si="168">M256</f>
        <v>0</v>
      </c>
      <c r="N239" s="145"/>
      <c r="O239" s="155">
        <f t="shared" ref="O239:X239" si="169">O256</f>
        <v>0.28125</v>
      </c>
      <c r="P239" s="145"/>
      <c r="Q239" s="155">
        <f t="shared" ref="Q239:X239" si="170">Q256</f>
        <v>6.25E-2</v>
      </c>
      <c r="R239" s="145"/>
      <c r="S239" s="155">
        <f t="shared" ref="S239:X239" si="171">S256</f>
        <v>6.25E-2</v>
      </c>
      <c r="T239" s="145"/>
      <c r="U239" s="155">
        <f t="shared" ref="U239:X239" si="172">U256</f>
        <v>3.125E-2</v>
      </c>
      <c r="V239" s="145"/>
      <c r="W239" s="155">
        <f t="shared" ref="W239:X239" si="173">W256</f>
        <v>6.25E-2</v>
      </c>
      <c r="X239" s="145"/>
      <c r="AE239"/>
      <c r="AF239"/>
      <c r="AG239"/>
      <c r="AH239"/>
      <c r="AI239"/>
      <c r="AJ239"/>
      <c r="AK239"/>
      <c r="AL239"/>
      <c r="AM239"/>
      <c r="AN239"/>
      <c r="AO239"/>
      <c r="AP239"/>
      <c r="AQ239"/>
      <c r="AR239"/>
      <c r="AS239"/>
      <c r="AT239"/>
      <c r="AU239"/>
      <c r="AV239"/>
    </row>
    <row r="240" spans="1:48">
      <c r="A240" t="s">
        <v>139</v>
      </c>
      <c r="B240" s="59"/>
      <c r="C240" s="59"/>
      <c r="D240" s="59"/>
      <c r="E240" s="59"/>
      <c r="F240" s="59"/>
      <c r="G240" s="98" t="s">
        <v>126</v>
      </c>
      <c r="H240" s="98" t="s">
        <v>127</v>
      </c>
      <c r="I240" s="98" t="s">
        <v>126</v>
      </c>
      <c r="J240" s="98" t="s">
        <v>127</v>
      </c>
      <c r="K240" s="98" t="s">
        <v>126</v>
      </c>
      <c r="L240" s="98" t="s">
        <v>127</v>
      </c>
      <c r="M240" s="98" t="s">
        <v>126</v>
      </c>
      <c r="N240" s="98" t="s">
        <v>127</v>
      </c>
      <c r="O240" s="98" t="s">
        <v>126</v>
      </c>
      <c r="P240" s="98" t="s">
        <v>127</v>
      </c>
      <c r="Q240" s="98" t="s">
        <v>126</v>
      </c>
      <c r="R240" s="98" t="s">
        <v>127</v>
      </c>
      <c r="S240" s="98" t="s">
        <v>126</v>
      </c>
      <c r="T240" s="98" t="s">
        <v>127</v>
      </c>
      <c r="U240" s="98" t="s">
        <v>126</v>
      </c>
      <c r="V240" s="98" t="s">
        <v>127</v>
      </c>
      <c r="W240" s="98" t="s">
        <v>126</v>
      </c>
      <c r="X240" s="98" t="s">
        <v>127</v>
      </c>
      <c r="AE240"/>
      <c r="AF240"/>
      <c r="AG240"/>
      <c r="AH240"/>
      <c r="AI240"/>
      <c r="AJ240"/>
      <c r="AK240"/>
      <c r="AL240"/>
      <c r="AM240"/>
      <c r="AN240"/>
      <c r="AO240"/>
      <c r="AP240"/>
      <c r="AQ240"/>
      <c r="AR240"/>
      <c r="AS240"/>
      <c r="AT240"/>
      <c r="AU240"/>
      <c r="AV240"/>
    </row>
    <row r="241" spans="1:48">
      <c r="A241" s="74">
        <v>2</v>
      </c>
      <c r="B241" s="80" t="s">
        <v>135</v>
      </c>
      <c r="C241" s="81"/>
      <c r="D241" s="81"/>
      <c r="E241" s="82"/>
      <c r="F241" s="79">
        <f>(A241/SUM($A$20,$A$21,$A$24))*$G$4</f>
        <v>0.25</v>
      </c>
      <c r="G241" s="60"/>
      <c r="H241" s="60"/>
      <c r="I241" s="60"/>
      <c r="J241" s="60"/>
      <c r="K241" s="60"/>
      <c r="L241" s="60"/>
      <c r="M241" s="60"/>
      <c r="N241" s="60"/>
      <c r="O241" s="60">
        <v>1</v>
      </c>
      <c r="P241" s="60">
        <v>2</v>
      </c>
      <c r="Q241" s="60"/>
      <c r="R241" s="60"/>
      <c r="S241" s="60"/>
      <c r="T241" s="60"/>
      <c r="U241" s="60"/>
      <c r="V241" s="60"/>
      <c r="W241" s="60"/>
      <c r="X241" s="60"/>
      <c r="AE241"/>
      <c r="AF241"/>
      <c r="AG241"/>
      <c r="AH241"/>
      <c r="AI241"/>
      <c r="AJ241"/>
      <c r="AK241"/>
      <c r="AL241"/>
      <c r="AM241"/>
      <c r="AN241"/>
      <c r="AO241"/>
      <c r="AP241"/>
      <c r="AQ241"/>
      <c r="AR241"/>
      <c r="AS241"/>
      <c r="AT241"/>
      <c r="AU241"/>
      <c r="AV241"/>
    </row>
    <row r="242" spans="1:48">
      <c r="A242" s="75">
        <v>2</v>
      </c>
      <c r="B242" s="80" t="s">
        <v>136</v>
      </c>
      <c r="C242" s="81"/>
      <c r="D242" s="81"/>
      <c r="E242" s="82"/>
      <c r="F242" s="79">
        <f>(A242/SUM($A$20,$A$21,$A$24))*$G$4</f>
        <v>0.25</v>
      </c>
      <c r="G242" s="60"/>
      <c r="H242" s="60"/>
      <c r="I242" s="60"/>
      <c r="J242" s="60"/>
      <c r="K242" s="60"/>
      <c r="L242" s="60"/>
      <c r="M242" s="60"/>
      <c r="N242" s="60"/>
      <c r="O242" s="60"/>
      <c r="P242" s="60"/>
      <c r="Q242" s="60"/>
      <c r="R242" s="60"/>
      <c r="S242" s="60"/>
      <c r="T242" s="60"/>
      <c r="U242" s="60"/>
      <c r="V242" s="60"/>
      <c r="W242" s="60"/>
      <c r="X242" s="60"/>
      <c r="AE242"/>
      <c r="AF242"/>
      <c r="AG242"/>
      <c r="AH242"/>
      <c r="AI242"/>
      <c r="AJ242"/>
      <c r="AK242"/>
      <c r="AL242"/>
      <c r="AM242"/>
      <c r="AN242"/>
      <c r="AO242"/>
      <c r="AP242"/>
      <c r="AQ242"/>
      <c r="AR242"/>
      <c r="AS242"/>
      <c r="AT242"/>
      <c r="AU242"/>
      <c r="AV242"/>
    </row>
    <row r="243" spans="1:48">
      <c r="A243" s="75">
        <v>3</v>
      </c>
      <c r="B243" s="83" t="s">
        <v>129</v>
      </c>
      <c r="C243" s="81"/>
      <c r="D243" s="81"/>
      <c r="E243" s="82"/>
      <c r="F243" s="78">
        <f>(A243/SUM($A$22:$A$23))*$F$21</f>
        <v>0.15</v>
      </c>
      <c r="G243" s="60">
        <v>2</v>
      </c>
      <c r="H243" s="60">
        <v>2</v>
      </c>
      <c r="I243" s="60"/>
      <c r="J243" s="60"/>
      <c r="K243" s="60"/>
      <c r="L243" s="60"/>
      <c r="M243" s="60"/>
      <c r="N243" s="60"/>
      <c r="O243" s="60"/>
      <c r="P243" s="60"/>
      <c r="Q243" s="60"/>
      <c r="R243" s="60"/>
      <c r="S243" s="60"/>
      <c r="T243" s="60"/>
      <c r="U243" s="60"/>
      <c r="V243" s="60"/>
      <c r="W243" s="60"/>
      <c r="X243" s="60"/>
      <c r="AE243"/>
      <c r="AF243"/>
      <c r="AG243"/>
      <c r="AH243"/>
      <c r="AI243"/>
      <c r="AJ243"/>
      <c r="AK243"/>
      <c r="AL243"/>
      <c r="AM243"/>
      <c r="AN243"/>
      <c r="AO243"/>
      <c r="AP243"/>
      <c r="AQ243"/>
      <c r="AR243"/>
      <c r="AS243"/>
      <c r="AT243"/>
      <c r="AU243"/>
      <c r="AV243"/>
    </row>
    <row r="244" spans="1:48">
      <c r="A244" s="75">
        <v>2</v>
      </c>
      <c r="B244" s="83" t="s">
        <v>130</v>
      </c>
      <c r="C244" s="81"/>
      <c r="D244" s="81"/>
      <c r="E244" s="82"/>
      <c r="F244" s="78">
        <f>(A244/SUM($A$22:$A$23))*$F$21</f>
        <v>0.1</v>
      </c>
      <c r="G244" s="60">
        <v>2</v>
      </c>
      <c r="H244" s="60">
        <v>3</v>
      </c>
      <c r="I244" s="60"/>
      <c r="J244" s="60"/>
      <c r="K244" s="60"/>
      <c r="L244" s="60"/>
      <c r="M244" s="60"/>
      <c r="N244" s="60"/>
      <c r="O244" s="60"/>
      <c r="P244" s="60"/>
      <c r="Q244" s="60"/>
      <c r="R244" s="60"/>
      <c r="S244" s="60"/>
      <c r="T244" s="60"/>
      <c r="U244" s="60"/>
      <c r="V244" s="60"/>
      <c r="W244" s="60"/>
      <c r="X244" s="60"/>
      <c r="AE244"/>
      <c r="AF244"/>
      <c r="AG244"/>
      <c r="AH244"/>
      <c r="AI244"/>
      <c r="AJ244"/>
      <c r="AK244"/>
      <c r="AL244"/>
      <c r="AM244"/>
      <c r="AN244"/>
      <c r="AO244"/>
      <c r="AP244"/>
      <c r="AQ244"/>
      <c r="AR244"/>
      <c r="AS244"/>
      <c r="AT244"/>
      <c r="AU244"/>
      <c r="AV244"/>
    </row>
    <row r="245" spans="1:48">
      <c r="A245" s="75">
        <v>2</v>
      </c>
      <c r="B245" s="80" t="s">
        <v>134</v>
      </c>
      <c r="C245" s="81"/>
      <c r="D245" s="81"/>
      <c r="E245" s="82"/>
      <c r="F245" s="79">
        <f>(A245/SUM($A$20,$A$21,$A$24))*$G$4</f>
        <v>0.25</v>
      </c>
      <c r="G245" s="60">
        <v>1</v>
      </c>
      <c r="H245" s="60">
        <v>1</v>
      </c>
      <c r="I245" s="60">
        <v>1</v>
      </c>
      <c r="J245" s="60">
        <v>1</v>
      </c>
      <c r="K245" s="60">
        <v>1</v>
      </c>
      <c r="L245" s="60">
        <v>3</v>
      </c>
      <c r="M245" s="60"/>
      <c r="N245" s="60"/>
      <c r="O245" s="60"/>
      <c r="P245" s="60"/>
      <c r="Q245" s="60"/>
      <c r="R245" s="60"/>
      <c r="S245" s="60"/>
      <c r="T245" s="60"/>
      <c r="U245" s="60"/>
      <c r="V245" s="60"/>
      <c r="W245" s="60"/>
      <c r="X245" s="60"/>
      <c r="AE245"/>
      <c r="AF245"/>
      <c r="AG245"/>
      <c r="AH245"/>
      <c r="AI245"/>
      <c r="AJ245"/>
      <c r="AK245"/>
      <c r="AL245"/>
      <c r="AM245"/>
      <c r="AN245"/>
      <c r="AO245"/>
      <c r="AP245"/>
      <c r="AQ245"/>
      <c r="AR245"/>
      <c r="AS245"/>
      <c r="AT245"/>
      <c r="AU245"/>
      <c r="AV245"/>
    </row>
    <row r="246" spans="1:48">
      <c r="A246" s="87">
        <v>4</v>
      </c>
      <c r="B246" s="85" t="s">
        <v>133</v>
      </c>
      <c r="C246" s="81"/>
      <c r="D246" s="81"/>
      <c r="E246" s="82"/>
      <c r="F246" s="79">
        <f>(A246/SUM($A$25))*$G$5</f>
        <v>0.25</v>
      </c>
      <c r="G246" s="60"/>
      <c r="H246" s="60"/>
      <c r="I246" s="60"/>
      <c r="J246" s="60"/>
      <c r="K246" s="60"/>
      <c r="L246" s="60"/>
      <c r="M246" s="60"/>
      <c r="N246" s="60"/>
      <c r="O246" s="60"/>
      <c r="P246" s="60"/>
      <c r="Q246" s="60"/>
      <c r="R246" s="60"/>
      <c r="S246" s="60"/>
      <c r="T246" s="60"/>
      <c r="U246" s="60"/>
      <c r="V246" s="60"/>
      <c r="W246" s="60"/>
      <c r="X246" s="60"/>
      <c r="AE246"/>
      <c r="AF246"/>
      <c r="AG246"/>
      <c r="AH246"/>
      <c r="AI246"/>
      <c r="AJ246"/>
      <c r="AK246"/>
      <c r="AL246"/>
      <c r="AM246"/>
      <c r="AN246"/>
      <c r="AO246"/>
      <c r="AP246"/>
      <c r="AQ246"/>
      <c r="AR246"/>
      <c r="AS246"/>
      <c r="AT246"/>
      <c r="AU246"/>
      <c r="AV246"/>
    </row>
    <row r="247" spans="1:48">
      <c r="A247" s="88">
        <v>2</v>
      </c>
      <c r="B247" s="86" t="s">
        <v>144</v>
      </c>
      <c r="C247" s="81"/>
      <c r="D247" s="81"/>
      <c r="E247" s="82"/>
      <c r="F247" s="79">
        <f>(A247/SUM($A$25))*$G$5</f>
        <v>0.125</v>
      </c>
      <c r="G247" s="60"/>
      <c r="H247" s="60"/>
      <c r="I247" s="60"/>
      <c r="J247" s="60"/>
      <c r="K247" s="60"/>
      <c r="L247" s="60"/>
      <c r="M247" s="60"/>
      <c r="N247" s="60"/>
      <c r="O247" s="60" t="s">
        <v>24</v>
      </c>
      <c r="P247" s="60" t="s">
        <v>24</v>
      </c>
      <c r="Q247" s="60" t="s">
        <v>24</v>
      </c>
      <c r="R247" s="60" t="s">
        <v>24</v>
      </c>
      <c r="S247" s="60" t="s">
        <v>24</v>
      </c>
      <c r="T247" s="60" t="s">
        <v>24</v>
      </c>
      <c r="U247" s="60" t="s">
        <v>24</v>
      </c>
      <c r="V247" s="60" t="s">
        <v>24</v>
      </c>
      <c r="W247" s="60">
        <v>3</v>
      </c>
      <c r="X247" s="60">
        <v>3</v>
      </c>
      <c r="AE247"/>
      <c r="AF247"/>
      <c r="AG247"/>
      <c r="AH247"/>
      <c r="AI247"/>
      <c r="AJ247"/>
      <c r="AK247"/>
      <c r="AL247"/>
      <c r="AM247"/>
      <c r="AN247"/>
      <c r="AO247"/>
      <c r="AP247"/>
      <c r="AQ247"/>
      <c r="AR247"/>
      <c r="AS247"/>
      <c r="AT247"/>
      <c r="AU247"/>
      <c r="AV247"/>
    </row>
    <row r="248" spans="1:48">
      <c r="B248" s="148" t="s">
        <v>131</v>
      </c>
      <c r="C248" s="149"/>
      <c r="D248" s="149"/>
      <c r="E248" s="149"/>
      <c r="F248" s="150"/>
      <c r="G248" s="91">
        <f>SUMPRODUCT(G241:G247,AE274:AE280)/SUM(AE274:AE280)</f>
        <v>1.7272727272727271</v>
      </c>
      <c r="H248" s="91">
        <f t="shared" ref="H248" si="174">SUMPRODUCT(H241:H247,AF274:AF280)/SUM(AF274:AF280)</f>
        <v>2.0181818181818185</v>
      </c>
      <c r="I248" s="91"/>
      <c r="J248" s="91"/>
      <c r="K248" s="91">
        <f t="shared" ref="K248" si="175">SUMPRODUCT(K241:K247,AI274:AI280)/SUM(AI274:AI280)</f>
        <v>1</v>
      </c>
      <c r="L248" s="91">
        <f t="shared" ref="L248" si="176">SUMPRODUCT(L241:L247,AJ274:AJ280)/SUM(AJ274:AJ280)</f>
        <v>3</v>
      </c>
      <c r="M248" s="91"/>
      <c r="N248" s="91"/>
      <c r="O248" s="91">
        <f t="shared" ref="O248" si="177">SUMPRODUCT(O241:O247,AM274:AM280)/SUM(AM274:AM280)</f>
        <v>1</v>
      </c>
      <c r="P248" s="91">
        <f t="shared" ref="P248" si="178">SUMPRODUCT(P241:P247,AN274:AN280)/SUM(AN274:AN280)</f>
        <v>2</v>
      </c>
      <c r="Q248" s="91">
        <v>0</v>
      </c>
      <c r="R248" s="91">
        <v>0</v>
      </c>
      <c r="S248" s="91">
        <v>0</v>
      </c>
      <c r="T248" s="91">
        <v>0</v>
      </c>
      <c r="U248" s="91">
        <v>0</v>
      </c>
      <c r="V248" s="91">
        <v>0</v>
      </c>
      <c r="W248" s="91">
        <f t="shared" ref="W248" si="179">SUMPRODUCT(W241:W247,AU274:AU280)/SUM(AU274:AU280)</f>
        <v>3</v>
      </c>
      <c r="X248" s="91">
        <f t="shared" ref="X248" si="180">SUMPRODUCT(X241:X247,AV274:AV280)/SUM(AV274:AV280)</f>
        <v>3</v>
      </c>
      <c r="AE248"/>
      <c r="AF248"/>
      <c r="AG248"/>
      <c r="AH248"/>
      <c r="AI248"/>
      <c r="AJ248"/>
      <c r="AK248"/>
      <c r="AL248"/>
      <c r="AM248"/>
      <c r="AN248"/>
      <c r="AO248"/>
      <c r="AP248"/>
      <c r="AQ248"/>
      <c r="AR248"/>
      <c r="AS248"/>
      <c r="AT248"/>
      <c r="AU248"/>
      <c r="AV248"/>
    </row>
    <row r="249" spans="1:48">
      <c r="B249" s="151"/>
      <c r="C249" s="152"/>
      <c r="D249" s="152"/>
      <c r="E249" s="152"/>
      <c r="F249" s="153"/>
      <c r="G249" s="147">
        <f>G248*$N$4+H248*$N$5</f>
        <v>1.8872727272727277</v>
      </c>
      <c r="H249" s="147"/>
      <c r="I249" s="147"/>
      <c r="J249" s="147"/>
      <c r="K249" s="147">
        <f>K248*$N$4+L248*$N$5</f>
        <v>2.1</v>
      </c>
      <c r="L249" s="147"/>
      <c r="M249" s="154"/>
      <c r="N249" s="154"/>
      <c r="O249" s="147">
        <f>O248*$N$4+P248*$N$5</f>
        <v>1.55</v>
      </c>
      <c r="P249" s="147"/>
      <c r="Q249" s="147">
        <v>0</v>
      </c>
      <c r="R249" s="147"/>
      <c r="S249" s="147">
        <v>0</v>
      </c>
      <c r="T249" s="147"/>
      <c r="U249" s="147">
        <v>0</v>
      </c>
      <c r="V249" s="147"/>
      <c r="W249" s="147">
        <f>W248*$N$4+X248*$N$5</f>
        <v>3</v>
      </c>
      <c r="X249" s="147"/>
      <c r="AE249"/>
      <c r="AF249"/>
      <c r="AG249"/>
      <c r="AH249"/>
      <c r="AI249"/>
      <c r="AJ249"/>
      <c r="AK249"/>
      <c r="AL249"/>
      <c r="AM249"/>
      <c r="AN249"/>
      <c r="AO249"/>
      <c r="AP249"/>
      <c r="AQ249"/>
      <c r="AR249"/>
      <c r="AS249"/>
      <c r="AT249"/>
      <c r="AU249"/>
      <c r="AV249"/>
    </row>
    <row r="251" spans="1:48">
      <c r="B251" s="106" t="s">
        <v>112</v>
      </c>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30"/>
      <c r="AE251"/>
      <c r="AF251"/>
      <c r="AG251"/>
      <c r="AH251"/>
      <c r="AI251"/>
      <c r="AJ251"/>
      <c r="AK251"/>
      <c r="AL251"/>
      <c r="AM251"/>
      <c r="AN251"/>
      <c r="AO251"/>
      <c r="AP251"/>
      <c r="AQ251"/>
      <c r="AR251"/>
      <c r="AS251"/>
      <c r="AT251"/>
      <c r="AU251"/>
      <c r="AV251"/>
    </row>
    <row r="252" spans="1:48">
      <c r="B252" s="110" t="s">
        <v>65</v>
      </c>
      <c r="C252" s="65"/>
      <c r="D252" s="65"/>
      <c r="E252" s="65"/>
      <c r="F252" s="65"/>
      <c r="G252" s="65"/>
      <c r="H252" s="65"/>
      <c r="I252" s="65"/>
      <c r="J252" s="65"/>
      <c r="K252" s="65"/>
      <c r="L252" s="65"/>
      <c r="M252" s="65"/>
      <c r="N252" s="65"/>
      <c r="O252" s="65"/>
      <c r="P252" s="65"/>
      <c r="Q252" s="65"/>
      <c r="R252" s="65"/>
      <c r="S252" s="65"/>
      <c r="T252" s="65"/>
      <c r="U252" s="65"/>
      <c r="V252" s="65"/>
      <c r="W252" s="65"/>
      <c r="X252" s="131"/>
      <c r="AE252"/>
      <c r="AF252"/>
      <c r="AG252"/>
      <c r="AH252"/>
      <c r="AI252"/>
      <c r="AJ252"/>
      <c r="AK252"/>
      <c r="AL252"/>
      <c r="AM252"/>
      <c r="AN252"/>
      <c r="AO252"/>
      <c r="AP252"/>
      <c r="AQ252"/>
      <c r="AR252"/>
      <c r="AS252"/>
      <c r="AT252"/>
      <c r="AU252"/>
      <c r="AV252"/>
    </row>
    <row r="253" spans="1:48">
      <c r="B253" s="112"/>
      <c r="C253" s="113" t="s">
        <v>113</v>
      </c>
      <c r="D253" s="67"/>
      <c r="E253" s="114"/>
      <c r="F253" s="114"/>
      <c r="G253" s="114"/>
      <c r="H253" s="113" t="s">
        <v>114</v>
      </c>
      <c r="I253" s="68"/>
      <c r="J253" s="114" t="s">
        <v>116</v>
      </c>
      <c r="K253" s="114"/>
      <c r="L253" s="114"/>
      <c r="M253" s="113" t="s">
        <v>115</v>
      </c>
      <c r="N253" s="68"/>
      <c r="O253" s="114"/>
      <c r="P253" s="114"/>
      <c r="Q253" s="114"/>
      <c r="R253" s="114"/>
      <c r="S253" s="114"/>
      <c r="T253" s="114"/>
      <c r="U253" s="114"/>
      <c r="V253" s="114"/>
      <c r="W253" s="114"/>
      <c r="X253" s="132"/>
      <c r="AE253"/>
      <c r="AF253"/>
      <c r="AG253"/>
      <c r="AH253"/>
      <c r="AI253"/>
      <c r="AJ253"/>
      <c r="AK253"/>
      <c r="AL253"/>
      <c r="AM253"/>
      <c r="AN253"/>
      <c r="AO253"/>
      <c r="AP253"/>
      <c r="AQ253"/>
      <c r="AR253"/>
      <c r="AS253"/>
      <c r="AT253"/>
      <c r="AU253"/>
      <c r="AV253"/>
    </row>
    <row r="254" spans="1:48">
      <c r="B254" s="110" t="s">
        <v>58</v>
      </c>
      <c r="C254" s="65"/>
      <c r="D254" s="65"/>
      <c r="E254" s="65"/>
      <c r="F254" s="65"/>
      <c r="G254" s="65"/>
      <c r="H254" s="65"/>
      <c r="I254" s="65"/>
      <c r="J254" s="65"/>
      <c r="K254" s="65"/>
      <c r="L254" s="65"/>
      <c r="M254" s="65"/>
      <c r="N254" s="65"/>
      <c r="O254" s="65"/>
      <c r="P254" s="65"/>
      <c r="Q254" s="65"/>
      <c r="R254" s="65"/>
      <c r="S254" s="65"/>
      <c r="T254" s="65"/>
      <c r="U254" s="65"/>
      <c r="V254" s="65"/>
      <c r="W254" s="65"/>
      <c r="X254" s="131"/>
      <c r="AE254"/>
      <c r="AF254"/>
      <c r="AG254"/>
      <c r="AH254"/>
      <c r="AI254"/>
      <c r="AJ254"/>
      <c r="AK254"/>
      <c r="AL254"/>
      <c r="AM254"/>
      <c r="AN254"/>
      <c r="AO254"/>
      <c r="AP254"/>
      <c r="AQ254"/>
      <c r="AR254"/>
      <c r="AS254"/>
      <c r="AT254"/>
      <c r="AU254"/>
      <c r="AV254"/>
    </row>
    <row r="255" spans="1:48">
      <c r="B255" s="118"/>
      <c r="C255" s="119"/>
      <c r="D255" s="119"/>
      <c r="E255" s="119"/>
      <c r="F255" s="119"/>
      <c r="G255" s="145" t="s">
        <v>118</v>
      </c>
      <c r="H255" s="145"/>
      <c r="I255" s="145" t="s">
        <v>119</v>
      </c>
      <c r="J255" s="145"/>
      <c r="K255" s="145" t="s">
        <v>120</v>
      </c>
      <c r="L255" s="145"/>
      <c r="M255" s="145" t="s">
        <v>121</v>
      </c>
      <c r="N255" s="145"/>
      <c r="O255" s="145" t="s">
        <v>122</v>
      </c>
      <c r="P255" s="145"/>
      <c r="Q255" s="145" t="s">
        <v>123</v>
      </c>
      <c r="R255" s="145"/>
      <c r="S255" s="145" t="s">
        <v>124</v>
      </c>
      <c r="T255" s="145"/>
      <c r="U255" s="145" t="s">
        <v>125</v>
      </c>
      <c r="V255" s="145"/>
      <c r="W255" s="145" t="s">
        <v>128</v>
      </c>
      <c r="X255" s="146"/>
      <c r="AE255"/>
      <c r="AF255"/>
      <c r="AG255"/>
      <c r="AH255"/>
      <c r="AI255"/>
      <c r="AJ255"/>
      <c r="AK255"/>
      <c r="AL255"/>
      <c r="AM255"/>
      <c r="AN255"/>
      <c r="AO255"/>
      <c r="AP255"/>
      <c r="AQ255"/>
      <c r="AR255"/>
      <c r="AS255"/>
      <c r="AT255"/>
      <c r="AU255"/>
      <c r="AV255"/>
    </row>
    <row r="256" spans="1:48">
      <c r="B256" s="118"/>
      <c r="C256" s="119"/>
      <c r="D256" s="119"/>
      <c r="E256" s="119"/>
      <c r="F256" s="119"/>
      <c r="G256" s="143">
        <f>SUM(H258:H264)</f>
        <v>0.34375</v>
      </c>
      <c r="H256" s="143"/>
      <c r="I256" s="143">
        <f>SUM(J258:J264)</f>
        <v>0.125</v>
      </c>
      <c r="J256" s="143"/>
      <c r="K256" s="143">
        <f>SUM(L258:L264)</f>
        <v>3.125E-2</v>
      </c>
      <c r="L256" s="143"/>
      <c r="M256" s="143">
        <f>SUM(N258:N264)</f>
        <v>0</v>
      </c>
      <c r="N256" s="143"/>
      <c r="O256" s="143">
        <f>SUM(P258:P264)</f>
        <v>0.28125</v>
      </c>
      <c r="P256" s="143"/>
      <c r="Q256" s="143">
        <f>SUM(R258:R264)</f>
        <v>6.25E-2</v>
      </c>
      <c r="R256" s="143"/>
      <c r="S256" s="143">
        <f>SUM(T258:T264)</f>
        <v>6.25E-2</v>
      </c>
      <c r="T256" s="143"/>
      <c r="U256" s="143">
        <f>SUM(V258:V264)</f>
        <v>3.125E-2</v>
      </c>
      <c r="V256" s="143"/>
      <c r="W256" s="143">
        <f>SUM(X258:X264)</f>
        <v>6.25E-2</v>
      </c>
      <c r="X256" s="144"/>
      <c r="AE256"/>
      <c r="AF256"/>
      <c r="AG256"/>
      <c r="AH256"/>
      <c r="AI256"/>
      <c r="AJ256"/>
      <c r="AK256"/>
      <c r="AL256"/>
      <c r="AM256"/>
      <c r="AN256"/>
      <c r="AO256"/>
      <c r="AP256"/>
      <c r="AQ256"/>
      <c r="AR256"/>
      <c r="AS256"/>
      <c r="AT256"/>
      <c r="AU256"/>
      <c r="AV256"/>
    </row>
    <row r="257" spans="1:48">
      <c r="A257" t="s">
        <v>139</v>
      </c>
      <c r="B257" s="118"/>
      <c r="C257" s="119"/>
      <c r="D257" s="119"/>
      <c r="E257" s="119"/>
      <c r="F257" s="119"/>
      <c r="G257" s="98" t="s">
        <v>142</v>
      </c>
      <c r="H257" s="98" t="s">
        <v>143</v>
      </c>
      <c r="I257" s="98" t="s">
        <v>142</v>
      </c>
      <c r="J257" s="98" t="s">
        <v>143</v>
      </c>
      <c r="K257" s="98" t="s">
        <v>142</v>
      </c>
      <c r="L257" s="98" t="s">
        <v>143</v>
      </c>
      <c r="M257" s="98" t="s">
        <v>142</v>
      </c>
      <c r="N257" s="98" t="s">
        <v>143</v>
      </c>
      <c r="O257" s="98" t="s">
        <v>142</v>
      </c>
      <c r="P257" s="98" t="s">
        <v>143</v>
      </c>
      <c r="Q257" s="98" t="s">
        <v>142</v>
      </c>
      <c r="R257" s="98" t="s">
        <v>143</v>
      </c>
      <c r="S257" s="98" t="s">
        <v>142</v>
      </c>
      <c r="T257" s="98" t="s">
        <v>143</v>
      </c>
      <c r="U257" s="98" t="s">
        <v>142</v>
      </c>
      <c r="V257" s="98" t="s">
        <v>143</v>
      </c>
      <c r="W257" s="98" t="s">
        <v>142</v>
      </c>
      <c r="X257" s="133" t="s">
        <v>143</v>
      </c>
      <c r="AE257"/>
      <c r="AF257"/>
      <c r="AG257"/>
      <c r="AH257"/>
      <c r="AI257"/>
      <c r="AJ257"/>
      <c r="AK257"/>
      <c r="AL257"/>
      <c r="AM257"/>
      <c r="AN257"/>
      <c r="AO257"/>
      <c r="AP257"/>
      <c r="AQ257"/>
      <c r="AR257"/>
      <c r="AS257"/>
      <c r="AT257"/>
      <c r="AU257"/>
      <c r="AV257"/>
    </row>
    <row r="258" spans="1:48">
      <c r="A258" s="125">
        <v>2</v>
      </c>
      <c r="B258" s="80" t="s">
        <v>135</v>
      </c>
      <c r="C258" s="81"/>
      <c r="D258" s="81"/>
      <c r="E258" s="82"/>
      <c r="F258" s="79">
        <f>(A258/SUM(A258,A259,A262))*$G$4</f>
        <v>0.25</v>
      </c>
      <c r="G258" s="60"/>
      <c r="H258" s="84" t="str">
        <f>IF(G258,(G258/SUM($G258,$I258,$K258,$M258,$O258,$Q258,$S258,$U258,$W258)*$F258),"")</f>
        <v/>
      </c>
      <c r="I258" s="60"/>
      <c r="J258" s="84" t="str">
        <f t="shared" ref="J258:J264" si="181">IF(I258,(I258/SUM($G258,$I258,$K258,$M258,$O258,$Q258,$S258,$U258,$W258)*$F258),"")</f>
        <v/>
      </c>
      <c r="K258" s="60"/>
      <c r="L258" s="84" t="str">
        <f t="shared" ref="L258:L264" si="182">IF(K258,(K258/SUM($G258,$I258,$K258,$M258,$O258,$Q258,$S258,$U258,$W258)*$F258),"")</f>
        <v/>
      </c>
      <c r="M258" s="60"/>
      <c r="N258" s="84" t="str">
        <f t="shared" ref="N258:N264" si="183">IF(M258,(M258/SUM($G258,$I258,$K258,$M258,$O258,$Q258,$S258,$U258,$W258)*$F258),"")</f>
        <v/>
      </c>
      <c r="O258" s="60">
        <v>2</v>
      </c>
      <c r="P258" s="84">
        <f t="shared" ref="P258:P264" si="184">IF(O258,(O258/SUM($G258,$I258,$K258,$M258,$O258,$Q258,$S258,$U258,$W258)*$F258),"")</f>
        <v>0.25</v>
      </c>
      <c r="Q258" s="60"/>
      <c r="R258" s="84" t="str">
        <f t="shared" ref="R258:R264" si="185">IF(Q258,(Q258/SUM($G258,$I258,$K258,$M258,$O258,$Q258,$S258,$U258,$W258)*$F258),"")</f>
        <v/>
      </c>
      <c r="S258" s="60"/>
      <c r="T258" s="84" t="str">
        <f t="shared" ref="T258:T264" si="186">IF(S258,(S258/SUM($G258,$I258,$K258,$M258,$O258,$Q258,$S258,$U258,$W258)*$F258),"")</f>
        <v/>
      </c>
      <c r="U258" s="60"/>
      <c r="V258" s="84" t="str">
        <f t="shared" ref="V258:V264" si="187">IF(U258,(U258/SUM($G258,$I258,$K258,$M258,$O258,$Q258,$S258,$U258,$W258)*$F258),"")</f>
        <v/>
      </c>
      <c r="W258" s="60"/>
      <c r="X258" s="84" t="str">
        <f t="shared" ref="X258:X264" si="188">IF(W258,(W258/SUM($G258,$I258,$K258,$M258,$O258,$Q258,$S258,$U258,$W258)*$F258),"")</f>
        <v/>
      </c>
      <c r="AE258"/>
      <c r="AF258"/>
      <c r="AG258"/>
      <c r="AH258"/>
      <c r="AI258"/>
      <c r="AJ258"/>
      <c r="AK258"/>
      <c r="AL258"/>
      <c r="AM258"/>
      <c r="AN258"/>
      <c r="AO258"/>
      <c r="AP258"/>
      <c r="AQ258"/>
      <c r="AR258"/>
      <c r="AS258"/>
      <c r="AT258"/>
      <c r="AU258"/>
      <c r="AV258"/>
    </row>
    <row r="259" spans="1:48">
      <c r="A259" s="126">
        <v>2</v>
      </c>
      <c r="B259" s="80" t="s">
        <v>136</v>
      </c>
      <c r="C259" s="81"/>
      <c r="D259" s="81"/>
      <c r="E259" s="82"/>
      <c r="F259" s="79">
        <f>(A259/SUM(A258,A259,A262))*$G$4</f>
        <v>0.25</v>
      </c>
      <c r="G259" s="60"/>
      <c r="H259" s="84" t="str">
        <f t="shared" ref="H259:H264" si="189">IF(G259,(G259/SUM($G259,$I259,$K259,$M259,$O259,$Q259,$S259,$U259,$W259)*$F259),"")</f>
        <v/>
      </c>
      <c r="I259" s="60"/>
      <c r="J259" s="84" t="str">
        <f t="shared" si="181"/>
        <v/>
      </c>
      <c r="K259" s="60"/>
      <c r="L259" s="84" t="str">
        <f t="shared" si="182"/>
        <v/>
      </c>
      <c r="M259" s="60"/>
      <c r="N259" s="84" t="str">
        <f t="shared" si="183"/>
        <v/>
      </c>
      <c r="O259" s="60"/>
      <c r="P259" s="84" t="str">
        <f t="shared" si="184"/>
        <v/>
      </c>
      <c r="Q259" s="60"/>
      <c r="R259" s="84" t="str">
        <f t="shared" si="185"/>
        <v/>
      </c>
      <c r="S259" s="60"/>
      <c r="T259" s="84" t="str">
        <f t="shared" si="186"/>
        <v/>
      </c>
      <c r="U259" s="60"/>
      <c r="V259" s="84" t="str">
        <f t="shared" si="187"/>
        <v/>
      </c>
      <c r="W259" s="60"/>
      <c r="X259" s="84" t="str">
        <f t="shared" si="188"/>
        <v/>
      </c>
      <c r="AE259"/>
      <c r="AF259"/>
      <c r="AG259"/>
      <c r="AH259"/>
      <c r="AI259"/>
      <c r="AJ259"/>
      <c r="AK259"/>
      <c r="AL259"/>
      <c r="AM259"/>
      <c r="AN259"/>
      <c r="AO259"/>
      <c r="AP259"/>
      <c r="AQ259"/>
      <c r="AR259"/>
      <c r="AS259"/>
      <c r="AT259"/>
      <c r="AU259"/>
      <c r="AV259"/>
    </row>
    <row r="260" spans="1:48">
      <c r="A260" s="126">
        <v>3</v>
      </c>
      <c r="B260" s="83" t="s">
        <v>129</v>
      </c>
      <c r="C260" s="81"/>
      <c r="D260" s="81"/>
      <c r="E260" s="82"/>
      <c r="F260" s="78">
        <f>(A260/SUM(A260:A261))*$F$38</f>
        <v>0.15</v>
      </c>
      <c r="G260" s="60">
        <v>4</v>
      </c>
      <c r="H260" s="84">
        <f t="shared" si="189"/>
        <v>0.15</v>
      </c>
      <c r="I260" s="60"/>
      <c r="J260" s="84" t="str">
        <f t="shared" si="181"/>
        <v/>
      </c>
      <c r="K260" s="60"/>
      <c r="L260" s="84" t="str">
        <f t="shared" si="182"/>
        <v/>
      </c>
      <c r="M260" s="60"/>
      <c r="N260" s="84" t="str">
        <f t="shared" si="183"/>
        <v/>
      </c>
      <c r="O260" s="60"/>
      <c r="P260" s="84" t="str">
        <f t="shared" si="184"/>
        <v/>
      </c>
      <c r="Q260" s="60"/>
      <c r="R260" s="84" t="str">
        <f t="shared" si="185"/>
        <v/>
      </c>
      <c r="S260" s="60"/>
      <c r="T260" s="84" t="str">
        <f t="shared" si="186"/>
        <v/>
      </c>
      <c r="U260" s="60"/>
      <c r="V260" s="84" t="str">
        <f t="shared" si="187"/>
        <v/>
      </c>
      <c r="W260" s="60"/>
      <c r="X260" s="84" t="str">
        <f t="shared" si="188"/>
        <v/>
      </c>
      <c r="AE260"/>
      <c r="AF260"/>
      <c r="AG260"/>
      <c r="AH260"/>
      <c r="AI260"/>
      <c r="AJ260"/>
      <c r="AK260"/>
      <c r="AL260"/>
      <c r="AM260"/>
      <c r="AN260"/>
      <c r="AO260"/>
      <c r="AP260"/>
      <c r="AQ260"/>
      <c r="AR260"/>
      <c r="AS260"/>
      <c r="AT260"/>
      <c r="AU260"/>
      <c r="AV260"/>
    </row>
    <row r="261" spans="1:48">
      <c r="A261" s="126">
        <v>2</v>
      </c>
      <c r="B261" s="83" t="s">
        <v>130</v>
      </c>
      <c r="C261" s="81"/>
      <c r="D261" s="81"/>
      <c r="E261" s="82"/>
      <c r="F261" s="78">
        <f>(A261/SUM(A260:A261))*$F$21</f>
        <v>0.1</v>
      </c>
      <c r="G261" s="60">
        <v>4</v>
      </c>
      <c r="H261" s="84">
        <f t="shared" si="189"/>
        <v>0.1</v>
      </c>
      <c r="I261" s="60"/>
      <c r="J261" s="84" t="str">
        <f t="shared" si="181"/>
        <v/>
      </c>
      <c r="K261" s="60"/>
      <c r="L261" s="84" t="str">
        <f t="shared" si="182"/>
        <v/>
      </c>
      <c r="M261" s="60"/>
      <c r="N261" s="84" t="str">
        <f t="shared" si="183"/>
        <v/>
      </c>
      <c r="O261" s="60"/>
      <c r="P261" s="84" t="str">
        <f t="shared" si="184"/>
        <v/>
      </c>
      <c r="Q261" s="60"/>
      <c r="R261" s="84" t="str">
        <f t="shared" si="185"/>
        <v/>
      </c>
      <c r="S261" s="60"/>
      <c r="T261" s="84" t="str">
        <f t="shared" si="186"/>
        <v/>
      </c>
      <c r="U261" s="60"/>
      <c r="V261" s="84" t="str">
        <f t="shared" si="187"/>
        <v/>
      </c>
      <c r="W261" s="60"/>
      <c r="X261" s="84" t="str">
        <f t="shared" si="188"/>
        <v/>
      </c>
      <c r="AE261"/>
      <c r="AF261"/>
      <c r="AG261"/>
      <c r="AH261"/>
      <c r="AI261"/>
      <c r="AJ261"/>
      <c r="AK261"/>
      <c r="AL261"/>
      <c r="AM261"/>
      <c r="AN261"/>
      <c r="AO261"/>
      <c r="AP261"/>
      <c r="AQ261"/>
      <c r="AR261"/>
      <c r="AS261"/>
      <c r="AT261"/>
      <c r="AU261"/>
      <c r="AV261"/>
    </row>
    <row r="262" spans="1:48">
      <c r="A262" s="126">
        <v>2</v>
      </c>
      <c r="B262" s="80" t="s">
        <v>134</v>
      </c>
      <c r="C262" s="81"/>
      <c r="D262" s="81"/>
      <c r="E262" s="82"/>
      <c r="F262" s="79">
        <f>(A262/SUM(A258,A259,A262))*$G$4</f>
        <v>0.25</v>
      </c>
      <c r="G262" s="60">
        <v>3</v>
      </c>
      <c r="H262" s="84">
        <f t="shared" si="189"/>
        <v>9.375E-2</v>
      </c>
      <c r="I262" s="60">
        <v>4</v>
      </c>
      <c r="J262" s="84">
        <f t="shared" si="181"/>
        <v>0.125</v>
      </c>
      <c r="K262" s="60">
        <v>1</v>
      </c>
      <c r="L262" s="84">
        <f t="shared" si="182"/>
        <v>3.125E-2</v>
      </c>
      <c r="M262" s="60"/>
      <c r="N262" s="84" t="str">
        <f t="shared" si="183"/>
        <v/>
      </c>
      <c r="O262" s="60"/>
      <c r="P262" s="84" t="str">
        <f t="shared" si="184"/>
        <v/>
      </c>
      <c r="Q262" s="60"/>
      <c r="R262" s="84" t="str">
        <f t="shared" si="185"/>
        <v/>
      </c>
      <c r="S262" s="60"/>
      <c r="T262" s="84" t="str">
        <f t="shared" si="186"/>
        <v/>
      </c>
      <c r="U262" s="60"/>
      <c r="V262" s="84" t="str">
        <f t="shared" si="187"/>
        <v/>
      </c>
      <c r="W262" s="60"/>
      <c r="X262" s="84" t="str">
        <f t="shared" si="188"/>
        <v/>
      </c>
      <c r="AE262"/>
      <c r="AF262"/>
      <c r="AG262"/>
      <c r="AH262"/>
      <c r="AI262"/>
      <c r="AJ262"/>
      <c r="AK262"/>
      <c r="AL262"/>
      <c r="AM262"/>
      <c r="AN262"/>
      <c r="AO262"/>
      <c r="AP262"/>
      <c r="AQ262"/>
      <c r="AR262"/>
      <c r="AS262"/>
      <c r="AT262"/>
      <c r="AU262"/>
      <c r="AV262"/>
    </row>
    <row r="263" spans="1:48">
      <c r="A263" s="127">
        <v>4</v>
      </c>
      <c r="B263" s="80" t="s">
        <v>133</v>
      </c>
      <c r="C263" s="81"/>
      <c r="D263" s="81"/>
      <c r="E263" s="82"/>
      <c r="F263" s="79">
        <f>(A263/SUM(A263))*$G$5</f>
        <v>0.25</v>
      </c>
      <c r="G263" s="60"/>
      <c r="H263" s="84" t="str">
        <f t="shared" si="189"/>
        <v/>
      </c>
      <c r="I263" s="60"/>
      <c r="J263" s="84" t="str">
        <f t="shared" si="181"/>
        <v/>
      </c>
      <c r="K263" s="60"/>
      <c r="L263" s="84" t="str">
        <f t="shared" si="182"/>
        <v/>
      </c>
      <c r="M263" s="60"/>
      <c r="N263" s="84" t="str">
        <f t="shared" si="183"/>
        <v/>
      </c>
      <c r="O263" s="60"/>
      <c r="P263" s="84" t="str">
        <f t="shared" si="184"/>
        <v/>
      </c>
      <c r="Q263" s="60"/>
      <c r="R263" s="84" t="str">
        <f t="shared" si="185"/>
        <v/>
      </c>
      <c r="S263" s="60"/>
      <c r="T263" s="84" t="str">
        <f t="shared" si="186"/>
        <v/>
      </c>
      <c r="U263" s="60"/>
      <c r="V263" s="84" t="str">
        <f t="shared" si="187"/>
        <v/>
      </c>
      <c r="W263" s="60"/>
      <c r="X263" s="84" t="str">
        <f t="shared" si="188"/>
        <v/>
      </c>
      <c r="AE263"/>
      <c r="AF263"/>
      <c r="AG263"/>
      <c r="AH263"/>
      <c r="AI263"/>
      <c r="AJ263"/>
      <c r="AK263"/>
      <c r="AL263"/>
      <c r="AM263"/>
      <c r="AN263"/>
      <c r="AO263"/>
      <c r="AP263"/>
      <c r="AQ263"/>
      <c r="AR263"/>
      <c r="AS263"/>
      <c r="AT263"/>
      <c r="AU263"/>
      <c r="AV263"/>
    </row>
    <row r="264" spans="1:48">
      <c r="A264" s="128">
        <v>2</v>
      </c>
      <c r="B264" s="83" t="s">
        <v>144</v>
      </c>
      <c r="C264" s="81"/>
      <c r="D264" s="81"/>
      <c r="E264" s="82"/>
      <c r="F264" s="79">
        <f>(A264/SUM(A264))*$G$5</f>
        <v>0.25</v>
      </c>
      <c r="G264" s="60"/>
      <c r="H264" s="84" t="str">
        <f t="shared" si="189"/>
        <v/>
      </c>
      <c r="I264" s="60"/>
      <c r="J264" s="84" t="str">
        <f t="shared" si="181"/>
        <v/>
      </c>
      <c r="K264" s="60"/>
      <c r="L264" s="84" t="str">
        <f t="shared" si="182"/>
        <v/>
      </c>
      <c r="M264" s="60"/>
      <c r="N264" s="84" t="str">
        <f t="shared" si="183"/>
        <v/>
      </c>
      <c r="O264" s="60">
        <v>2</v>
      </c>
      <c r="P264" s="84">
        <f t="shared" si="184"/>
        <v>3.125E-2</v>
      </c>
      <c r="Q264" s="60">
        <v>4</v>
      </c>
      <c r="R264" s="84">
        <f t="shared" si="185"/>
        <v>6.25E-2</v>
      </c>
      <c r="S264" s="60">
        <v>4</v>
      </c>
      <c r="T264" s="84">
        <f t="shared" si="186"/>
        <v>6.25E-2</v>
      </c>
      <c r="U264" s="60">
        <v>2</v>
      </c>
      <c r="V264" s="84">
        <f t="shared" si="187"/>
        <v>3.125E-2</v>
      </c>
      <c r="W264" s="60">
        <v>4</v>
      </c>
      <c r="X264" s="84">
        <f t="shared" si="188"/>
        <v>6.25E-2</v>
      </c>
      <c r="AE264"/>
      <c r="AF264"/>
      <c r="AG264"/>
      <c r="AH264"/>
      <c r="AI264"/>
      <c r="AJ264"/>
      <c r="AK264"/>
      <c r="AL264"/>
      <c r="AM264"/>
      <c r="AN264"/>
      <c r="AO264"/>
      <c r="AP264"/>
      <c r="AQ264"/>
      <c r="AR264"/>
      <c r="AS264"/>
      <c r="AT264"/>
      <c r="AU264"/>
      <c r="AV264"/>
    </row>
    <row r="265" spans="1:48">
      <c r="B265" s="140"/>
      <c r="C265" s="141"/>
      <c r="D265" s="141"/>
      <c r="E265" s="141"/>
      <c r="F265" s="142"/>
      <c r="G265" s="134"/>
      <c r="H265" s="134"/>
      <c r="I265" s="134"/>
      <c r="J265" s="134"/>
      <c r="K265" s="134"/>
      <c r="L265" s="134"/>
      <c r="M265" s="134"/>
      <c r="N265" s="134"/>
      <c r="O265" s="134"/>
      <c r="P265" s="134"/>
      <c r="Q265" s="134"/>
      <c r="R265" s="134"/>
      <c r="S265" s="134"/>
      <c r="T265" s="134"/>
      <c r="U265" s="134"/>
      <c r="V265" s="134"/>
      <c r="W265" s="134"/>
      <c r="X265" s="135"/>
      <c r="AE265"/>
      <c r="AF265"/>
      <c r="AG265"/>
      <c r="AH265"/>
      <c r="AI265"/>
      <c r="AJ265"/>
      <c r="AK265"/>
      <c r="AL265"/>
      <c r="AM265"/>
      <c r="AN265"/>
      <c r="AO265"/>
      <c r="AP265"/>
      <c r="AQ265"/>
      <c r="AR265"/>
      <c r="AS265"/>
      <c r="AT265"/>
      <c r="AU265"/>
      <c r="AV265"/>
    </row>
    <row r="267" spans="1:48">
      <c r="B267" s="106" t="s">
        <v>112</v>
      </c>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30"/>
      <c r="Z267" s="106" t="s">
        <v>112</v>
      </c>
      <c r="AA267" s="107"/>
      <c r="AB267" s="107"/>
      <c r="AC267" s="107"/>
      <c r="AD267" s="107"/>
      <c r="AE267" s="108"/>
      <c r="AF267" s="108"/>
      <c r="AG267" s="108"/>
      <c r="AH267" s="108"/>
      <c r="AI267" s="108"/>
      <c r="AJ267" s="108"/>
      <c r="AK267" s="108"/>
      <c r="AL267" s="108"/>
      <c r="AM267" s="108"/>
      <c r="AN267" s="108"/>
      <c r="AO267" s="108"/>
      <c r="AP267" s="108"/>
      <c r="AQ267" s="108"/>
      <c r="AR267" s="108"/>
      <c r="AS267" s="108"/>
      <c r="AT267" s="108"/>
      <c r="AU267" s="108"/>
      <c r="AV267" s="109"/>
    </row>
    <row r="268" spans="1:48">
      <c r="B268" s="110" t="s">
        <v>65</v>
      </c>
      <c r="C268" s="65"/>
      <c r="D268" s="65"/>
      <c r="E268" s="65"/>
      <c r="F268" s="65"/>
      <c r="G268" s="65"/>
      <c r="H268" s="65"/>
      <c r="I268" s="65"/>
      <c r="J268" s="65"/>
      <c r="K268" s="65"/>
      <c r="L268" s="65"/>
      <c r="M268" s="65"/>
      <c r="N268" s="65"/>
      <c r="O268" s="65"/>
      <c r="P268" s="65"/>
      <c r="Q268" s="65"/>
      <c r="R268" s="65"/>
      <c r="S268" s="65"/>
      <c r="T268" s="65"/>
      <c r="U268" s="65"/>
      <c r="V268" s="65"/>
      <c r="W268" s="65"/>
      <c r="X268" s="131"/>
      <c r="Z268" s="110" t="s">
        <v>65</v>
      </c>
      <c r="AA268" s="65"/>
      <c r="AB268" s="65"/>
      <c r="AC268" s="65"/>
      <c r="AD268" s="65"/>
      <c r="AE268" s="103"/>
      <c r="AF268" s="103"/>
      <c r="AG268" s="103"/>
      <c r="AH268" s="103"/>
      <c r="AI268" s="103"/>
      <c r="AJ268" s="103"/>
      <c r="AK268" s="103"/>
      <c r="AL268" s="103"/>
      <c r="AM268" s="103"/>
      <c r="AN268" s="103"/>
      <c r="AO268" s="103"/>
      <c r="AP268" s="103"/>
      <c r="AQ268" s="103"/>
      <c r="AR268" s="103"/>
      <c r="AS268" s="103"/>
      <c r="AT268" s="103"/>
      <c r="AU268" s="103"/>
      <c r="AV268" s="111"/>
    </row>
    <row r="269" spans="1:48">
      <c r="B269" s="112"/>
      <c r="C269" s="113" t="s">
        <v>113</v>
      </c>
      <c r="D269" s="67"/>
      <c r="E269" s="114"/>
      <c r="F269" s="114"/>
      <c r="G269" s="114"/>
      <c r="H269" s="113" t="s">
        <v>114</v>
      </c>
      <c r="I269" s="68"/>
      <c r="J269" s="114" t="s">
        <v>116</v>
      </c>
      <c r="K269" s="114"/>
      <c r="L269" s="114"/>
      <c r="M269" s="113" t="s">
        <v>115</v>
      </c>
      <c r="N269" s="68"/>
      <c r="O269" s="114"/>
      <c r="P269" s="114"/>
      <c r="Q269" s="114"/>
      <c r="R269" s="114"/>
      <c r="S269" s="114"/>
      <c r="T269" s="114"/>
      <c r="U269" s="114"/>
      <c r="V269" s="114"/>
      <c r="W269" s="114"/>
      <c r="X269" s="132"/>
      <c r="Z269" s="112"/>
      <c r="AA269" s="113" t="s">
        <v>113</v>
      </c>
      <c r="AB269" s="67"/>
      <c r="AC269" s="114"/>
      <c r="AD269" s="114"/>
      <c r="AE269" s="115"/>
      <c r="AF269" s="116" t="s">
        <v>114</v>
      </c>
      <c r="AG269" s="104"/>
      <c r="AH269" s="115" t="s">
        <v>116</v>
      </c>
      <c r="AI269" s="115"/>
      <c r="AJ269" s="115"/>
      <c r="AK269" s="116" t="s">
        <v>115</v>
      </c>
      <c r="AL269" s="104"/>
      <c r="AM269" s="115"/>
      <c r="AN269" s="115"/>
      <c r="AO269" s="115"/>
      <c r="AP269" s="115"/>
      <c r="AQ269" s="115"/>
      <c r="AR269" s="115"/>
      <c r="AS269" s="115"/>
      <c r="AT269" s="115"/>
      <c r="AU269" s="115"/>
      <c r="AV269" s="117"/>
    </row>
    <row r="270" spans="1:48">
      <c r="B270" s="110" t="s">
        <v>58</v>
      </c>
      <c r="C270" s="65"/>
      <c r="D270" s="65"/>
      <c r="E270" s="65"/>
      <c r="F270" s="65"/>
      <c r="G270" s="65"/>
      <c r="H270" s="65"/>
      <c r="I270" s="65"/>
      <c r="J270" s="65"/>
      <c r="K270" s="65"/>
      <c r="L270" s="65"/>
      <c r="M270" s="65"/>
      <c r="N270" s="65"/>
      <c r="O270" s="65"/>
      <c r="P270" s="65"/>
      <c r="Q270" s="65"/>
      <c r="R270" s="65"/>
      <c r="S270" s="65"/>
      <c r="T270" s="65"/>
      <c r="U270" s="65"/>
      <c r="V270" s="65"/>
      <c r="W270" s="65"/>
      <c r="X270" s="131"/>
      <c r="Z270" s="110" t="s">
        <v>58</v>
      </c>
      <c r="AA270" s="65"/>
      <c r="AB270" s="65"/>
      <c r="AC270" s="65"/>
      <c r="AD270" s="65"/>
      <c r="AE270" s="103"/>
      <c r="AF270" s="103"/>
      <c r="AG270" s="103"/>
      <c r="AH270" s="103"/>
      <c r="AI270" s="103"/>
      <c r="AJ270" s="103"/>
      <c r="AK270" s="103"/>
      <c r="AL270" s="103"/>
      <c r="AM270" s="103"/>
      <c r="AN270" s="103"/>
      <c r="AO270" s="103"/>
      <c r="AP270" s="103"/>
      <c r="AQ270" s="103"/>
      <c r="AR270" s="103"/>
      <c r="AS270" s="103"/>
      <c r="AT270" s="103"/>
      <c r="AU270" s="103"/>
      <c r="AV270" s="111"/>
    </row>
    <row r="271" spans="1:48">
      <c r="B271" s="118"/>
      <c r="C271" s="119"/>
      <c r="D271" s="119"/>
      <c r="E271" s="119"/>
      <c r="F271" s="119"/>
      <c r="G271" s="145" t="s">
        <v>118</v>
      </c>
      <c r="H271" s="145"/>
      <c r="I271" s="145" t="s">
        <v>119</v>
      </c>
      <c r="J271" s="145"/>
      <c r="K271" s="145" t="s">
        <v>120</v>
      </c>
      <c r="L271" s="145"/>
      <c r="M271" s="145" t="s">
        <v>121</v>
      </c>
      <c r="N271" s="145"/>
      <c r="O271" s="145" t="s">
        <v>122</v>
      </c>
      <c r="P271" s="145"/>
      <c r="Q271" s="145" t="s">
        <v>123</v>
      </c>
      <c r="R271" s="145"/>
      <c r="S271" s="145" t="s">
        <v>124</v>
      </c>
      <c r="T271" s="145"/>
      <c r="U271" s="145" t="s">
        <v>125</v>
      </c>
      <c r="V271" s="145"/>
      <c r="W271" s="145" t="s">
        <v>128</v>
      </c>
      <c r="X271" s="146"/>
      <c r="Z271" s="118"/>
      <c r="AA271" s="119"/>
      <c r="AB271" s="119"/>
      <c r="AC271" s="119"/>
      <c r="AD271" s="119"/>
      <c r="AE271" s="143" t="s">
        <v>118</v>
      </c>
      <c r="AF271" s="143"/>
      <c r="AG271" s="143" t="s">
        <v>119</v>
      </c>
      <c r="AH271" s="143"/>
      <c r="AI271" s="143" t="s">
        <v>120</v>
      </c>
      <c r="AJ271" s="143"/>
      <c r="AK271" s="143" t="s">
        <v>121</v>
      </c>
      <c r="AL271" s="143"/>
      <c r="AM271" s="143" t="s">
        <v>122</v>
      </c>
      <c r="AN271" s="143"/>
      <c r="AO271" s="143" t="s">
        <v>123</v>
      </c>
      <c r="AP271" s="143"/>
      <c r="AQ271" s="143" t="s">
        <v>124</v>
      </c>
      <c r="AR271" s="143"/>
      <c r="AS271" s="143" t="s">
        <v>125</v>
      </c>
      <c r="AT271" s="143"/>
      <c r="AU271" s="143" t="s">
        <v>128</v>
      </c>
      <c r="AV271" s="144"/>
    </row>
    <row r="272" spans="1:48">
      <c r="B272" s="118"/>
      <c r="C272" s="119"/>
      <c r="D272" s="119"/>
      <c r="E272" s="119"/>
      <c r="F272" s="119"/>
      <c r="G272" s="143"/>
      <c r="H272" s="143"/>
      <c r="I272" s="143"/>
      <c r="J272" s="143"/>
      <c r="K272" s="143"/>
      <c r="L272" s="143"/>
      <c r="M272" s="143"/>
      <c r="N272" s="143"/>
      <c r="O272" s="143"/>
      <c r="P272" s="143"/>
      <c r="Q272" s="143"/>
      <c r="R272" s="143"/>
      <c r="S272" s="143"/>
      <c r="T272" s="143"/>
      <c r="U272" s="143"/>
      <c r="V272" s="143"/>
      <c r="W272" s="143"/>
      <c r="X272" s="144"/>
      <c r="Z272" s="118"/>
      <c r="AA272" s="119"/>
      <c r="AB272" s="119"/>
      <c r="AC272" s="119"/>
      <c r="AD272" s="119"/>
      <c r="AE272" s="143">
        <f>SUM(AE274:AF280)</f>
        <v>0.34375000000000006</v>
      </c>
      <c r="AF272" s="143"/>
      <c r="AG272" s="143">
        <f>SUM(AG274:AH280)</f>
        <v>0.125</v>
      </c>
      <c r="AH272" s="143"/>
      <c r="AI272" s="143">
        <f>SUM(AI274:AJ280)</f>
        <v>3.125E-2</v>
      </c>
      <c r="AJ272" s="143"/>
      <c r="AK272" s="143">
        <f>SUM(AK274:AL280)</f>
        <v>0</v>
      </c>
      <c r="AL272" s="143"/>
      <c r="AM272" s="143">
        <f>SUM(AM274:AN280)</f>
        <v>0.25</v>
      </c>
      <c r="AN272" s="143"/>
      <c r="AO272" s="143">
        <f>SUM(AO274:AP280)</f>
        <v>0</v>
      </c>
      <c r="AP272" s="143"/>
      <c r="AQ272" s="143">
        <f>SUM(AQ274:AR280)</f>
        <v>0</v>
      </c>
      <c r="AR272" s="143"/>
      <c r="AS272" s="143">
        <f>SUM(AS274:AT280)</f>
        <v>0</v>
      </c>
      <c r="AT272" s="143"/>
      <c r="AU272" s="143">
        <f>SUM(AU274:AV280)</f>
        <v>0.25</v>
      </c>
      <c r="AV272" s="143"/>
    </row>
    <row r="273" spans="1:48">
      <c r="A273" t="s">
        <v>139</v>
      </c>
      <c r="B273" s="118"/>
      <c r="C273" s="119"/>
      <c r="D273" s="119"/>
      <c r="E273" s="119"/>
      <c r="F273" s="119"/>
      <c r="G273" s="99" t="s">
        <v>126</v>
      </c>
      <c r="H273" s="99" t="s">
        <v>127</v>
      </c>
      <c r="I273" s="99" t="s">
        <v>126</v>
      </c>
      <c r="J273" s="99" t="s">
        <v>127</v>
      </c>
      <c r="K273" s="99" t="s">
        <v>126</v>
      </c>
      <c r="L273" s="99" t="s">
        <v>127</v>
      </c>
      <c r="M273" s="99" t="s">
        <v>126</v>
      </c>
      <c r="N273" s="99" t="s">
        <v>127</v>
      </c>
      <c r="O273" s="99" t="s">
        <v>126</v>
      </c>
      <c r="P273" s="99" t="s">
        <v>127</v>
      </c>
      <c r="Q273" s="99" t="s">
        <v>126</v>
      </c>
      <c r="R273" s="99" t="s">
        <v>127</v>
      </c>
      <c r="S273" s="99" t="s">
        <v>126</v>
      </c>
      <c r="T273" s="99" t="s">
        <v>127</v>
      </c>
      <c r="U273" s="99" t="s">
        <v>126</v>
      </c>
      <c r="V273" s="99" t="s">
        <v>127</v>
      </c>
      <c r="W273" s="99" t="s">
        <v>126</v>
      </c>
      <c r="X273" s="120" t="s">
        <v>127</v>
      </c>
      <c r="Z273" s="118"/>
      <c r="AA273" s="119"/>
      <c r="AB273" s="119"/>
      <c r="AC273" s="119"/>
      <c r="AD273" s="119"/>
      <c r="AE273" s="99" t="s">
        <v>126</v>
      </c>
      <c r="AF273" s="99" t="s">
        <v>127</v>
      </c>
      <c r="AG273" s="99" t="s">
        <v>126</v>
      </c>
      <c r="AH273" s="99" t="s">
        <v>127</v>
      </c>
      <c r="AI273" s="99" t="s">
        <v>126</v>
      </c>
      <c r="AJ273" s="99" t="s">
        <v>127</v>
      </c>
      <c r="AK273" s="99" t="s">
        <v>126</v>
      </c>
      <c r="AL273" s="99" t="s">
        <v>127</v>
      </c>
      <c r="AM273" s="99" t="s">
        <v>126</v>
      </c>
      <c r="AN273" s="99" t="s">
        <v>127</v>
      </c>
      <c r="AO273" s="99" t="s">
        <v>126</v>
      </c>
      <c r="AP273" s="99" t="s">
        <v>127</v>
      </c>
      <c r="AQ273" s="99" t="s">
        <v>126</v>
      </c>
      <c r="AR273" s="99" t="s">
        <v>127</v>
      </c>
      <c r="AS273" s="99" t="s">
        <v>126</v>
      </c>
      <c r="AT273" s="99" t="s">
        <v>127</v>
      </c>
      <c r="AU273" s="99" t="s">
        <v>126</v>
      </c>
      <c r="AV273" s="120" t="s">
        <v>127</v>
      </c>
    </row>
    <row r="274" spans="1:48">
      <c r="A274" s="125">
        <v>2</v>
      </c>
      <c r="B274" s="80" t="s">
        <v>135</v>
      </c>
      <c r="C274" s="81"/>
      <c r="D274" s="81"/>
      <c r="E274" s="82"/>
      <c r="F274" s="79">
        <f>(A274/SUM(A274,A275,A278))*$G$4</f>
        <v>0.25</v>
      </c>
      <c r="G274" s="60"/>
      <c r="H274" s="84" t="str">
        <f>IF(G274,(G274/SUM($G274,$I274,$K274,$M274,$O274,$Q274,$S274,$U274,$W274)*$F274),"")</f>
        <v/>
      </c>
      <c r="I274" s="60"/>
      <c r="J274" s="84" t="str">
        <f t="shared" ref="J274:J280" si="190">IF(I274,(I274/SUM($G274,$I274,$K274,$M274,$O274,$Q274,$S274,$U274,$W274)*$F274),"")</f>
        <v/>
      </c>
      <c r="K274" s="60"/>
      <c r="L274" s="84" t="str">
        <f t="shared" ref="L274:L280" si="191">IF(K274,(K274/SUM($G274,$I274,$K274,$M274,$O274,$Q274,$S274,$U274,$W274)*$F274),"")</f>
        <v/>
      </c>
      <c r="M274" s="60"/>
      <c r="N274" s="84" t="str">
        <f t="shared" ref="N274:N280" si="192">IF(M274,(M274/SUM($G274,$I274,$K274,$M274,$O274,$Q274,$S274,$U274,$W274)*$F274),"")</f>
        <v/>
      </c>
      <c r="O274" s="60">
        <v>2</v>
      </c>
      <c r="P274" s="84">
        <f t="shared" ref="P274:P280" si="193">IF(O274,(O274/SUM($G274,$I274,$K274,$M274,$O274,$Q274,$S274,$U274,$W274)*$F274),"")</f>
        <v>0.25</v>
      </c>
      <c r="Q274" s="60"/>
      <c r="R274" s="84" t="str">
        <f t="shared" ref="R274:R280" si="194">IF(Q274,(Q274/SUM($G274,$I274,$K274,$M274,$O274,$Q274,$S274,$U274,$W274)*$F274),"")</f>
        <v/>
      </c>
      <c r="S274" s="60"/>
      <c r="T274" s="84" t="str">
        <f t="shared" ref="T274:T280" si="195">IF(S274,(S274/SUM($G274,$I274,$K274,$M274,$O274,$Q274,$S274,$U274,$W274)*$F274),"")</f>
        <v/>
      </c>
      <c r="U274" s="60"/>
      <c r="V274" s="84" t="str">
        <f t="shared" ref="V274:V280" si="196">IF(U274,(U274/SUM($G274,$I274,$K274,$M274,$O274,$Q274,$S274,$U274,$W274)*$F274),"")</f>
        <v/>
      </c>
      <c r="W274" s="60"/>
      <c r="X274" s="84" t="str">
        <f t="shared" ref="X274:X280" si="197">IF(W274,(W274/SUM($G274,$I274,$K274,$M274,$O274,$Q274,$S274,$U274,$W274)*$F274),"")</f>
        <v/>
      </c>
      <c r="Z274" s="80" t="s">
        <v>135</v>
      </c>
      <c r="AA274" s="81"/>
      <c r="AB274" s="81"/>
      <c r="AC274" s="82"/>
      <c r="AD274" s="79">
        <f t="shared" ref="AD274:AD280" si="198">F274</f>
        <v>0.25</v>
      </c>
      <c r="AE274" s="100"/>
      <c r="AF274" s="100"/>
      <c r="AG274" s="100"/>
      <c r="AH274" s="100"/>
      <c r="AI274" s="100"/>
      <c r="AJ274" s="100"/>
      <c r="AK274" s="100"/>
      <c r="AL274" s="100"/>
      <c r="AM274" s="84">
        <f>P274*$N$4</f>
        <v>0.1125</v>
      </c>
      <c r="AN274" s="84">
        <f>P274*$N$5</f>
        <v>0.13750000000000001</v>
      </c>
      <c r="AO274" s="100"/>
      <c r="AP274" s="100"/>
      <c r="AQ274" s="100"/>
      <c r="AR274" s="100"/>
      <c r="AS274" s="100"/>
      <c r="AT274" s="100"/>
      <c r="AU274" s="100"/>
      <c r="AV274" s="121"/>
    </row>
    <row r="275" spans="1:48">
      <c r="A275" s="126">
        <v>2</v>
      </c>
      <c r="B275" s="80" t="s">
        <v>136</v>
      </c>
      <c r="C275" s="81"/>
      <c r="D275" s="81"/>
      <c r="E275" s="82"/>
      <c r="F275" s="79">
        <f>(A275/SUM(A274,A275,A278))*$G$4</f>
        <v>0.25</v>
      </c>
      <c r="G275" s="60"/>
      <c r="H275" s="84" t="str">
        <f t="shared" ref="H275:H280" si="199">IF(G275,(G275/SUM($G275,$I275,$K275,$M275,$O275,$Q275,$S275,$U275,$W275)*$F275),"")</f>
        <v/>
      </c>
      <c r="I275" s="60"/>
      <c r="J275" s="84" t="str">
        <f t="shared" si="190"/>
        <v/>
      </c>
      <c r="K275" s="60"/>
      <c r="L275" s="84" t="str">
        <f t="shared" si="191"/>
        <v/>
      </c>
      <c r="M275" s="60"/>
      <c r="N275" s="84" t="str">
        <f t="shared" si="192"/>
        <v/>
      </c>
      <c r="O275" s="60"/>
      <c r="P275" s="84" t="str">
        <f t="shared" si="193"/>
        <v/>
      </c>
      <c r="Q275" s="60"/>
      <c r="R275" s="84" t="str">
        <f t="shared" si="194"/>
        <v/>
      </c>
      <c r="S275" s="60"/>
      <c r="T275" s="84" t="str">
        <f t="shared" si="195"/>
        <v/>
      </c>
      <c r="U275" s="60"/>
      <c r="V275" s="84" t="str">
        <f t="shared" si="196"/>
        <v/>
      </c>
      <c r="W275" s="60"/>
      <c r="X275" s="84" t="str">
        <f t="shared" si="197"/>
        <v/>
      </c>
      <c r="Z275" s="80" t="s">
        <v>136</v>
      </c>
      <c r="AA275" s="81"/>
      <c r="AB275" s="81"/>
      <c r="AC275" s="82"/>
      <c r="AD275" s="79">
        <f t="shared" si="198"/>
        <v>0.25</v>
      </c>
      <c r="AE275" s="100"/>
      <c r="AF275" s="100"/>
      <c r="AG275" s="100"/>
      <c r="AH275" s="100"/>
      <c r="AI275" s="100"/>
      <c r="AJ275" s="100"/>
      <c r="AK275" s="100"/>
      <c r="AL275" s="100"/>
      <c r="AM275" s="100"/>
      <c r="AN275" s="100"/>
      <c r="AO275" s="100"/>
      <c r="AP275" s="100"/>
      <c r="AQ275" s="100"/>
      <c r="AR275" s="100"/>
      <c r="AS275" s="100"/>
      <c r="AT275" s="100"/>
      <c r="AU275" s="100"/>
      <c r="AV275" s="121"/>
    </row>
    <row r="276" spans="1:48">
      <c r="A276" s="126">
        <v>3</v>
      </c>
      <c r="B276" s="83" t="s">
        <v>129</v>
      </c>
      <c r="C276" s="81"/>
      <c r="D276" s="81"/>
      <c r="E276" s="82"/>
      <c r="F276" s="78">
        <f>(A276/SUM(A276:A277))*$F$38</f>
        <v>0.15</v>
      </c>
      <c r="G276" s="60">
        <v>4</v>
      </c>
      <c r="H276" s="84">
        <f t="shared" si="199"/>
        <v>0.15</v>
      </c>
      <c r="I276" s="60"/>
      <c r="J276" s="84" t="str">
        <f t="shared" si="190"/>
        <v/>
      </c>
      <c r="K276" s="60"/>
      <c r="L276" s="84" t="str">
        <f t="shared" si="191"/>
        <v/>
      </c>
      <c r="M276" s="60"/>
      <c r="N276" s="84" t="str">
        <f t="shared" si="192"/>
        <v/>
      </c>
      <c r="O276" s="60"/>
      <c r="P276" s="84" t="str">
        <f t="shared" si="193"/>
        <v/>
      </c>
      <c r="Q276" s="60"/>
      <c r="R276" s="84" t="str">
        <f t="shared" si="194"/>
        <v/>
      </c>
      <c r="S276" s="60"/>
      <c r="T276" s="84" t="str">
        <f t="shared" si="195"/>
        <v/>
      </c>
      <c r="U276" s="60"/>
      <c r="V276" s="84" t="str">
        <f t="shared" si="196"/>
        <v/>
      </c>
      <c r="W276" s="60"/>
      <c r="X276" s="84" t="str">
        <f t="shared" si="197"/>
        <v/>
      </c>
      <c r="Z276" s="83" t="s">
        <v>129</v>
      </c>
      <c r="AA276" s="81"/>
      <c r="AB276" s="81"/>
      <c r="AC276" s="82"/>
      <c r="AD276" s="105">
        <f t="shared" si="198"/>
        <v>0.15</v>
      </c>
      <c r="AE276" s="84">
        <f>H276*$N$4</f>
        <v>6.7500000000000004E-2</v>
      </c>
      <c r="AF276" s="84">
        <f>H276*$N$5</f>
        <v>8.2500000000000004E-2</v>
      </c>
      <c r="AG276" s="84"/>
      <c r="AH276" s="84"/>
      <c r="AI276" s="84"/>
      <c r="AJ276" s="84"/>
      <c r="AK276" s="100"/>
      <c r="AL276" s="100"/>
      <c r="AM276" s="100"/>
      <c r="AN276" s="100"/>
      <c r="AO276" s="100"/>
      <c r="AP276" s="100"/>
      <c r="AQ276" s="100"/>
      <c r="AR276" s="100"/>
      <c r="AS276" s="100"/>
      <c r="AT276" s="100"/>
      <c r="AU276" s="100"/>
      <c r="AV276" s="121"/>
    </row>
    <row r="277" spans="1:48">
      <c r="A277" s="126">
        <v>2</v>
      </c>
      <c r="B277" s="83" t="s">
        <v>130</v>
      </c>
      <c r="C277" s="81"/>
      <c r="D277" s="81"/>
      <c r="E277" s="82"/>
      <c r="F277" s="78">
        <f>(A277/SUM(A276:A277))*$F$21</f>
        <v>0.1</v>
      </c>
      <c r="G277" s="60">
        <v>4</v>
      </c>
      <c r="H277" s="84">
        <f t="shared" si="199"/>
        <v>0.1</v>
      </c>
      <c r="I277" s="60"/>
      <c r="J277" s="84" t="str">
        <f t="shared" si="190"/>
        <v/>
      </c>
      <c r="K277" s="60"/>
      <c r="L277" s="84" t="str">
        <f t="shared" si="191"/>
        <v/>
      </c>
      <c r="M277" s="60"/>
      <c r="N277" s="84" t="str">
        <f t="shared" si="192"/>
        <v/>
      </c>
      <c r="O277" s="60"/>
      <c r="P277" s="84" t="str">
        <f t="shared" si="193"/>
        <v/>
      </c>
      <c r="Q277" s="60"/>
      <c r="R277" s="84" t="str">
        <f t="shared" si="194"/>
        <v/>
      </c>
      <c r="S277" s="60"/>
      <c r="T277" s="84" t="str">
        <f t="shared" si="195"/>
        <v/>
      </c>
      <c r="U277" s="60"/>
      <c r="V277" s="84" t="str">
        <f t="shared" si="196"/>
        <v/>
      </c>
      <c r="W277" s="60"/>
      <c r="X277" s="84" t="str">
        <f t="shared" si="197"/>
        <v/>
      </c>
      <c r="Z277" s="83" t="s">
        <v>130</v>
      </c>
      <c r="AA277" s="81"/>
      <c r="AB277" s="81"/>
      <c r="AC277" s="82"/>
      <c r="AD277" s="105">
        <f t="shared" si="198"/>
        <v>0.1</v>
      </c>
      <c r="AE277" s="84">
        <f>H277*$N$4</f>
        <v>4.5000000000000005E-2</v>
      </c>
      <c r="AF277" s="84">
        <f>H277*$N$5</f>
        <v>5.5000000000000007E-2</v>
      </c>
      <c r="AG277" s="84"/>
      <c r="AH277" s="84"/>
      <c r="AI277" s="84"/>
      <c r="AJ277" s="84"/>
      <c r="AK277" s="100"/>
      <c r="AL277" s="100"/>
      <c r="AM277" s="100"/>
      <c r="AN277" s="100"/>
      <c r="AO277" s="100"/>
      <c r="AP277" s="100"/>
      <c r="AQ277" s="100"/>
      <c r="AR277" s="100"/>
      <c r="AS277" s="100"/>
      <c r="AT277" s="100"/>
      <c r="AU277" s="100"/>
      <c r="AV277" s="121"/>
    </row>
    <row r="278" spans="1:48">
      <c r="A278" s="126">
        <v>2</v>
      </c>
      <c r="B278" s="80" t="s">
        <v>134</v>
      </c>
      <c r="C278" s="81"/>
      <c r="D278" s="81"/>
      <c r="E278" s="82"/>
      <c r="F278" s="79">
        <f>(A278/SUM(A274,A275,A278))*$G$4</f>
        <v>0.25</v>
      </c>
      <c r="G278" s="60">
        <v>3</v>
      </c>
      <c r="H278" s="84">
        <f t="shared" si="199"/>
        <v>9.375E-2</v>
      </c>
      <c r="I278" s="60">
        <v>4</v>
      </c>
      <c r="J278" s="84">
        <f t="shared" si="190"/>
        <v>0.125</v>
      </c>
      <c r="K278" s="60">
        <v>1</v>
      </c>
      <c r="L278" s="84">
        <f t="shared" si="191"/>
        <v>3.125E-2</v>
      </c>
      <c r="M278" s="60"/>
      <c r="N278" s="84" t="str">
        <f t="shared" si="192"/>
        <v/>
      </c>
      <c r="O278" s="60"/>
      <c r="P278" s="84" t="str">
        <f t="shared" si="193"/>
        <v/>
      </c>
      <c r="Q278" s="60"/>
      <c r="R278" s="84" t="str">
        <f t="shared" si="194"/>
        <v/>
      </c>
      <c r="S278" s="60"/>
      <c r="T278" s="84" t="str">
        <f t="shared" si="195"/>
        <v/>
      </c>
      <c r="U278" s="60"/>
      <c r="V278" s="84" t="str">
        <f t="shared" si="196"/>
        <v/>
      </c>
      <c r="W278" s="60"/>
      <c r="X278" s="84" t="str">
        <f t="shared" si="197"/>
        <v/>
      </c>
      <c r="Z278" s="80" t="s">
        <v>134</v>
      </c>
      <c r="AA278" s="81"/>
      <c r="AB278" s="81"/>
      <c r="AC278" s="82"/>
      <c r="AD278" s="79">
        <f t="shared" si="198"/>
        <v>0.25</v>
      </c>
      <c r="AE278" s="84">
        <f>H278*$N$4</f>
        <v>4.2187500000000003E-2</v>
      </c>
      <c r="AF278" s="84">
        <f>H278*$N$5</f>
        <v>5.1562500000000004E-2</v>
      </c>
      <c r="AG278" s="84">
        <f>J278*$N$4</f>
        <v>5.6250000000000001E-2</v>
      </c>
      <c r="AH278" s="84">
        <f>J278*$N$5</f>
        <v>6.8750000000000006E-2</v>
      </c>
      <c r="AI278" s="84">
        <f>L278*$N$4</f>
        <v>1.40625E-2</v>
      </c>
      <c r="AJ278" s="84">
        <f>L278*$N$5</f>
        <v>1.7187500000000001E-2</v>
      </c>
      <c r="AK278" s="100"/>
      <c r="AL278" s="100"/>
      <c r="AM278" s="100"/>
      <c r="AN278" s="100"/>
      <c r="AO278" s="100"/>
      <c r="AP278" s="100"/>
      <c r="AQ278" s="100"/>
      <c r="AR278" s="100"/>
      <c r="AS278" s="100"/>
      <c r="AT278" s="100"/>
      <c r="AU278" s="100"/>
      <c r="AV278" s="121"/>
    </row>
    <row r="279" spans="1:48">
      <c r="A279" s="127">
        <v>4</v>
      </c>
      <c r="B279" s="80" t="s">
        <v>133</v>
      </c>
      <c r="C279" s="81"/>
      <c r="D279" s="81"/>
      <c r="E279" s="82"/>
      <c r="F279" s="79">
        <f>(A279/SUM(A279))*$G$5</f>
        <v>0.25</v>
      </c>
      <c r="G279" s="60"/>
      <c r="H279" s="84" t="str">
        <f t="shared" si="199"/>
        <v/>
      </c>
      <c r="I279" s="60"/>
      <c r="J279" s="84" t="str">
        <f t="shared" si="190"/>
        <v/>
      </c>
      <c r="K279" s="60"/>
      <c r="L279" s="84" t="str">
        <f t="shared" si="191"/>
        <v/>
      </c>
      <c r="M279" s="60"/>
      <c r="N279" s="84" t="str">
        <f t="shared" si="192"/>
        <v/>
      </c>
      <c r="O279" s="60"/>
      <c r="P279" s="84" t="str">
        <f t="shared" si="193"/>
        <v/>
      </c>
      <c r="Q279" s="60"/>
      <c r="R279" s="84" t="str">
        <f t="shared" si="194"/>
        <v/>
      </c>
      <c r="S279" s="60"/>
      <c r="T279" s="84" t="str">
        <f t="shared" si="195"/>
        <v/>
      </c>
      <c r="U279" s="60"/>
      <c r="V279" s="84" t="str">
        <f t="shared" si="196"/>
        <v/>
      </c>
      <c r="W279" s="60"/>
      <c r="X279" s="84" t="str">
        <f t="shared" si="197"/>
        <v/>
      </c>
      <c r="Z279" s="80" t="s">
        <v>133</v>
      </c>
      <c r="AA279" s="81"/>
      <c r="AB279" s="81"/>
      <c r="AC279" s="82"/>
      <c r="AD279" s="79">
        <f t="shared" si="198"/>
        <v>0.25</v>
      </c>
      <c r="AE279" s="100"/>
      <c r="AF279" s="100"/>
      <c r="AG279" s="100"/>
      <c r="AH279" s="100"/>
      <c r="AI279" s="100"/>
      <c r="AJ279" s="100"/>
      <c r="AK279" s="100"/>
      <c r="AL279" s="100"/>
      <c r="AM279" s="100"/>
      <c r="AN279" s="84"/>
      <c r="AO279" s="100"/>
      <c r="AP279" s="84"/>
      <c r="AQ279" s="100"/>
      <c r="AR279" s="84"/>
      <c r="AS279" s="100"/>
      <c r="AT279" s="84"/>
      <c r="AU279" s="100"/>
      <c r="AV279" s="122"/>
    </row>
    <row r="280" spans="1:48">
      <c r="A280" s="128">
        <v>2</v>
      </c>
      <c r="B280" s="83" t="s">
        <v>144</v>
      </c>
      <c r="C280" s="81"/>
      <c r="D280" s="81"/>
      <c r="E280" s="82"/>
      <c r="F280" s="79">
        <f>(A280/SUM(A280))*$G$5</f>
        <v>0.25</v>
      </c>
      <c r="G280" s="60"/>
      <c r="H280" s="84" t="str">
        <f t="shared" si="199"/>
        <v/>
      </c>
      <c r="I280" s="60"/>
      <c r="J280" s="84" t="str">
        <f t="shared" si="190"/>
        <v/>
      </c>
      <c r="K280" s="60"/>
      <c r="L280" s="84" t="str">
        <f t="shared" si="191"/>
        <v/>
      </c>
      <c r="M280" s="60"/>
      <c r="N280" s="84" t="str">
        <f t="shared" si="192"/>
        <v/>
      </c>
      <c r="O280" s="60"/>
      <c r="P280" s="84" t="str">
        <f t="shared" si="193"/>
        <v/>
      </c>
      <c r="Q280" s="60"/>
      <c r="R280" s="84" t="str">
        <f t="shared" si="194"/>
        <v/>
      </c>
      <c r="S280" s="60"/>
      <c r="T280" s="84" t="str">
        <f t="shared" si="195"/>
        <v/>
      </c>
      <c r="U280" s="60"/>
      <c r="V280" s="84" t="str">
        <f t="shared" si="196"/>
        <v/>
      </c>
      <c r="W280" s="60">
        <v>4</v>
      </c>
      <c r="X280" s="84">
        <f t="shared" si="197"/>
        <v>0.25</v>
      </c>
      <c r="Z280" s="83" t="s">
        <v>144</v>
      </c>
      <c r="AA280" s="81"/>
      <c r="AB280" s="81"/>
      <c r="AC280" s="82"/>
      <c r="AD280" s="105">
        <f t="shared" si="198"/>
        <v>0.25</v>
      </c>
      <c r="AE280" s="100"/>
      <c r="AF280" s="100"/>
      <c r="AG280" s="100"/>
      <c r="AH280" s="100"/>
      <c r="AI280" s="100"/>
      <c r="AJ280" s="100"/>
      <c r="AK280" s="100"/>
      <c r="AL280" s="100"/>
      <c r="AM280" s="84"/>
      <c r="AN280" s="84"/>
      <c r="AO280" s="84"/>
      <c r="AP280" s="84"/>
      <c r="AQ280" s="84"/>
      <c r="AR280" s="84"/>
      <c r="AS280" s="84"/>
      <c r="AT280" s="84"/>
      <c r="AU280" s="84">
        <f>X280*$N$4</f>
        <v>0.1125</v>
      </c>
      <c r="AV280" s="122">
        <f>X280*$N$5</f>
        <v>0.13750000000000001</v>
      </c>
    </row>
    <row r="281" spans="1:48">
      <c r="B281" s="140"/>
      <c r="C281" s="141"/>
      <c r="D281" s="141"/>
      <c r="E281" s="141"/>
      <c r="F281" s="142"/>
      <c r="G281" s="134"/>
      <c r="H281" s="134"/>
      <c r="I281" s="134"/>
      <c r="J281" s="134"/>
      <c r="K281" s="134"/>
      <c r="L281" s="134"/>
      <c r="M281" s="134"/>
      <c r="N281" s="134"/>
      <c r="O281" s="134"/>
      <c r="P281" s="134"/>
      <c r="Q281" s="134"/>
      <c r="R281" s="134"/>
      <c r="S281" s="134"/>
      <c r="T281" s="134"/>
      <c r="U281" s="134"/>
      <c r="V281" s="134"/>
      <c r="W281" s="134"/>
      <c r="X281" s="135"/>
      <c r="Z281" s="140"/>
      <c r="AA281" s="141"/>
      <c r="AB281" s="141"/>
      <c r="AC281" s="141"/>
      <c r="AD281" s="142"/>
      <c r="AE281" s="123"/>
      <c r="AF281" s="123"/>
      <c r="AG281" s="123"/>
      <c r="AH281" s="123"/>
      <c r="AI281" s="123"/>
      <c r="AJ281" s="123"/>
      <c r="AK281" s="123"/>
      <c r="AL281" s="123"/>
      <c r="AM281" s="123"/>
      <c r="AN281" s="123"/>
      <c r="AO281" s="123"/>
      <c r="AP281" s="123"/>
      <c r="AQ281" s="123"/>
      <c r="AR281" s="123"/>
      <c r="AS281" s="123"/>
      <c r="AT281" s="123"/>
      <c r="AU281" s="123"/>
      <c r="AV281" s="124"/>
    </row>
    <row r="284" spans="1:48" s="138" customFormat="1" ht="26.25">
      <c r="A284" s="137" t="s">
        <v>230</v>
      </c>
      <c r="AE284" s="139"/>
      <c r="AF284" s="139"/>
      <c r="AG284" s="139"/>
      <c r="AH284" s="139"/>
      <c r="AI284" s="139"/>
      <c r="AJ284" s="139"/>
      <c r="AK284" s="139"/>
      <c r="AL284" s="139"/>
      <c r="AM284" s="139"/>
      <c r="AN284" s="139"/>
      <c r="AO284" s="139"/>
      <c r="AP284" s="139"/>
      <c r="AQ284" s="139"/>
      <c r="AR284" s="139"/>
      <c r="AS284" s="139"/>
      <c r="AT284" s="139"/>
      <c r="AU284" s="139"/>
      <c r="AV284" s="139"/>
    </row>
    <row r="285" spans="1:48">
      <c r="B285" s="61" t="s">
        <v>112</v>
      </c>
      <c r="C285" s="62"/>
      <c r="D285" s="62"/>
      <c r="E285" s="62"/>
      <c r="F285" s="62"/>
      <c r="G285" s="62"/>
      <c r="H285" s="62"/>
      <c r="I285" s="62"/>
      <c r="J285" s="62"/>
      <c r="K285" s="62"/>
      <c r="L285" s="62"/>
      <c r="M285" s="62"/>
      <c r="N285" s="62"/>
      <c r="O285" s="62"/>
      <c r="P285" s="62"/>
      <c r="Q285" s="62"/>
      <c r="R285" s="62"/>
      <c r="S285" s="62"/>
      <c r="T285" s="62"/>
      <c r="U285" s="62"/>
      <c r="V285" s="62"/>
      <c r="W285" s="62"/>
      <c r="X285" s="63"/>
      <c r="AE285"/>
      <c r="AF285"/>
      <c r="AG285"/>
      <c r="AH285"/>
      <c r="AI285"/>
      <c r="AJ285"/>
      <c r="AK285"/>
      <c r="AL285"/>
      <c r="AM285"/>
      <c r="AN285"/>
      <c r="AO285"/>
      <c r="AP285"/>
      <c r="AQ285"/>
      <c r="AR285"/>
      <c r="AS285"/>
      <c r="AT285"/>
      <c r="AU285"/>
      <c r="AV285"/>
    </row>
    <row r="286" spans="1:48">
      <c r="B286" s="64" t="s">
        <v>65</v>
      </c>
      <c r="C286" s="65"/>
      <c r="D286" s="65"/>
      <c r="E286" s="65"/>
      <c r="F286" s="65"/>
      <c r="G286" s="65"/>
      <c r="H286" s="65"/>
      <c r="I286" s="65"/>
      <c r="J286" s="65"/>
      <c r="K286" s="65"/>
      <c r="L286" s="65"/>
      <c r="M286" s="65"/>
      <c r="N286" s="65"/>
      <c r="O286" s="65"/>
      <c r="P286" s="65"/>
      <c r="Q286" s="65"/>
      <c r="R286" s="65"/>
      <c r="S286" s="65"/>
      <c r="T286" s="65"/>
      <c r="U286" s="65"/>
      <c r="V286" s="65"/>
      <c r="W286" s="65"/>
      <c r="X286" s="66"/>
      <c r="AE286"/>
      <c r="AF286"/>
      <c r="AG286"/>
      <c r="AH286"/>
      <c r="AI286"/>
      <c r="AJ286"/>
      <c r="AK286"/>
      <c r="AL286"/>
      <c r="AM286"/>
      <c r="AN286"/>
      <c r="AO286"/>
      <c r="AP286"/>
      <c r="AQ286"/>
      <c r="AR286"/>
      <c r="AS286"/>
      <c r="AT286"/>
      <c r="AU286"/>
      <c r="AV286"/>
    </row>
    <row r="287" spans="1:48">
      <c r="B287" s="57"/>
      <c r="C287" s="58" t="s">
        <v>113</v>
      </c>
      <c r="D287" s="136">
        <f>SUMPRODUCT(G292:X298,AE325:AV331)</f>
        <v>1.6358333333333335</v>
      </c>
      <c r="E287" s="93"/>
      <c r="F287" s="57"/>
      <c r="G287" s="57"/>
      <c r="H287" s="58" t="s">
        <v>114</v>
      </c>
      <c r="I287" s="94">
        <v>2</v>
      </c>
      <c r="J287" s="57" t="s">
        <v>116</v>
      </c>
      <c r="K287" s="57"/>
      <c r="L287" s="57"/>
      <c r="M287" s="58" t="s">
        <v>115</v>
      </c>
      <c r="N287" s="68"/>
      <c r="O287" s="57"/>
      <c r="P287" s="57"/>
      <c r="Q287" s="57"/>
      <c r="R287" s="57"/>
      <c r="S287" s="57"/>
      <c r="T287" s="57"/>
      <c r="U287" s="57"/>
      <c r="V287" s="57"/>
      <c r="W287" s="57"/>
      <c r="X287" s="57"/>
      <c r="AE287"/>
      <c r="AF287"/>
      <c r="AG287"/>
      <c r="AH287"/>
      <c r="AI287"/>
      <c r="AJ287"/>
      <c r="AK287"/>
      <c r="AL287"/>
      <c r="AM287"/>
      <c r="AN287"/>
      <c r="AO287"/>
      <c r="AP287"/>
      <c r="AQ287"/>
      <c r="AR287"/>
      <c r="AS287"/>
      <c r="AT287"/>
      <c r="AU287"/>
      <c r="AV287"/>
    </row>
    <row r="288" spans="1:48">
      <c r="B288" s="64" t="s">
        <v>58</v>
      </c>
      <c r="C288" s="65"/>
      <c r="D288" s="65"/>
      <c r="E288" s="65"/>
      <c r="F288" s="65"/>
      <c r="G288" s="65"/>
      <c r="H288" s="65"/>
      <c r="I288" s="65"/>
      <c r="J288" s="65"/>
      <c r="K288" s="65"/>
      <c r="L288" s="65"/>
      <c r="M288" s="65"/>
      <c r="N288" s="65"/>
      <c r="O288" s="65"/>
      <c r="P288" s="65"/>
      <c r="Q288" s="65"/>
      <c r="R288" s="65"/>
      <c r="S288" s="65"/>
      <c r="T288" s="65"/>
      <c r="U288" s="65"/>
      <c r="V288" s="65"/>
      <c r="W288" s="65"/>
      <c r="X288" s="66"/>
      <c r="AE288"/>
      <c r="AF288"/>
      <c r="AG288"/>
      <c r="AH288"/>
      <c r="AI288"/>
      <c r="AJ288"/>
      <c r="AK288"/>
      <c r="AL288"/>
      <c r="AM288"/>
      <c r="AN288"/>
      <c r="AO288"/>
      <c r="AP288"/>
      <c r="AQ288"/>
      <c r="AR288"/>
      <c r="AS288"/>
      <c r="AT288"/>
      <c r="AU288"/>
      <c r="AV288"/>
    </row>
    <row r="289" spans="1:48">
      <c r="B289" s="59"/>
      <c r="C289" s="59"/>
      <c r="D289" s="59"/>
      <c r="E289" s="59"/>
      <c r="F289" s="59"/>
      <c r="G289" s="145" t="s">
        <v>118</v>
      </c>
      <c r="H289" s="145"/>
      <c r="I289" s="145" t="s">
        <v>119</v>
      </c>
      <c r="J289" s="145"/>
      <c r="K289" s="145" t="s">
        <v>120</v>
      </c>
      <c r="L289" s="145"/>
      <c r="M289" s="145" t="s">
        <v>121</v>
      </c>
      <c r="N289" s="145"/>
      <c r="O289" s="145" t="s">
        <v>122</v>
      </c>
      <c r="P289" s="145"/>
      <c r="Q289" s="145" t="s">
        <v>123</v>
      </c>
      <c r="R289" s="145"/>
      <c r="S289" s="145" t="s">
        <v>124</v>
      </c>
      <c r="T289" s="145"/>
      <c r="U289" s="145" t="s">
        <v>125</v>
      </c>
      <c r="V289" s="145"/>
      <c r="W289" s="145" t="s">
        <v>128</v>
      </c>
      <c r="X289" s="145"/>
      <c r="AE289"/>
      <c r="AF289"/>
      <c r="AG289"/>
      <c r="AH289"/>
      <c r="AI289"/>
      <c r="AJ289"/>
      <c r="AK289"/>
      <c r="AL289"/>
      <c r="AM289"/>
      <c r="AN289"/>
      <c r="AO289"/>
      <c r="AP289"/>
      <c r="AQ289"/>
      <c r="AR289"/>
      <c r="AS289"/>
      <c r="AT289"/>
      <c r="AU289"/>
      <c r="AV289"/>
    </row>
    <row r="290" spans="1:48">
      <c r="B290" s="59"/>
      <c r="C290" s="59"/>
      <c r="D290" s="59"/>
      <c r="E290" s="59"/>
      <c r="F290" s="59"/>
      <c r="G290" s="155">
        <f>G307</f>
        <v>0.34375</v>
      </c>
      <c r="H290" s="145"/>
      <c r="I290" s="155">
        <f t="shared" ref="I290:X290" si="200">I307</f>
        <v>0.125</v>
      </c>
      <c r="J290" s="145"/>
      <c r="K290" s="155">
        <f t="shared" ref="K290:X290" si="201">K307</f>
        <v>3.125E-2</v>
      </c>
      <c r="L290" s="145"/>
      <c r="M290" s="155">
        <f t="shared" ref="M290:X290" si="202">M307</f>
        <v>0</v>
      </c>
      <c r="N290" s="145"/>
      <c r="O290" s="155">
        <f t="shared" ref="O290:X290" si="203">O307</f>
        <v>0.28125</v>
      </c>
      <c r="P290" s="145"/>
      <c r="Q290" s="155">
        <f t="shared" ref="Q290:X290" si="204">Q307</f>
        <v>6.25E-2</v>
      </c>
      <c r="R290" s="145"/>
      <c r="S290" s="155">
        <f t="shared" ref="S290:X290" si="205">S307</f>
        <v>6.25E-2</v>
      </c>
      <c r="T290" s="145"/>
      <c r="U290" s="155">
        <f t="shared" ref="U290:X290" si="206">U307</f>
        <v>3.125E-2</v>
      </c>
      <c r="V290" s="145"/>
      <c r="W290" s="155">
        <f t="shared" ref="W290:X290" si="207">W307</f>
        <v>6.25E-2</v>
      </c>
      <c r="X290" s="145"/>
      <c r="AE290"/>
      <c r="AF290"/>
      <c r="AG290"/>
      <c r="AH290"/>
      <c r="AI290"/>
      <c r="AJ290"/>
      <c r="AK290"/>
      <c r="AL290"/>
      <c r="AM290"/>
      <c r="AN290"/>
      <c r="AO290"/>
      <c r="AP290"/>
      <c r="AQ290"/>
      <c r="AR290"/>
      <c r="AS290"/>
      <c r="AT290"/>
      <c r="AU290"/>
      <c r="AV290"/>
    </row>
    <row r="291" spans="1:48">
      <c r="A291" t="s">
        <v>139</v>
      </c>
      <c r="B291" s="59"/>
      <c r="C291" s="59"/>
      <c r="D291" s="59"/>
      <c r="E291" s="59"/>
      <c r="F291" s="59"/>
      <c r="G291" s="98" t="s">
        <v>126</v>
      </c>
      <c r="H291" s="98" t="s">
        <v>127</v>
      </c>
      <c r="I291" s="98" t="s">
        <v>126</v>
      </c>
      <c r="J291" s="98" t="s">
        <v>127</v>
      </c>
      <c r="K291" s="98" t="s">
        <v>126</v>
      </c>
      <c r="L291" s="98" t="s">
        <v>127</v>
      </c>
      <c r="M291" s="98" t="s">
        <v>126</v>
      </c>
      <c r="N291" s="98" t="s">
        <v>127</v>
      </c>
      <c r="O291" s="98" t="s">
        <v>126</v>
      </c>
      <c r="P291" s="98" t="s">
        <v>127</v>
      </c>
      <c r="Q291" s="98" t="s">
        <v>126</v>
      </c>
      <c r="R291" s="98" t="s">
        <v>127</v>
      </c>
      <c r="S291" s="98" t="s">
        <v>126</v>
      </c>
      <c r="T291" s="98" t="s">
        <v>127</v>
      </c>
      <c r="U291" s="98" t="s">
        <v>126</v>
      </c>
      <c r="V291" s="98" t="s">
        <v>127</v>
      </c>
      <c r="W291" s="98" t="s">
        <v>126</v>
      </c>
      <c r="X291" s="98" t="s">
        <v>127</v>
      </c>
      <c r="AE291"/>
      <c r="AF291"/>
      <c r="AG291"/>
      <c r="AH291"/>
      <c r="AI291"/>
      <c r="AJ291"/>
      <c r="AK291"/>
      <c r="AL291"/>
      <c r="AM291"/>
      <c r="AN291"/>
      <c r="AO291"/>
      <c r="AP291"/>
      <c r="AQ291"/>
      <c r="AR291"/>
      <c r="AS291"/>
      <c r="AT291"/>
      <c r="AU291"/>
      <c r="AV291"/>
    </row>
    <row r="292" spans="1:48">
      <c r="A292" s="74">
        <v>2</v>
      </c>
      <c r="B292" s="80" t="s">
        <v>135</v>
      </c>
      <c r="C292" s="81"/>
      <c r="D292" s="81"/>
      <c r="E292" s="82"/>
      <c r="F292" s="79">
        <f>(A292/SUM($A$20,$A$21,$A$24))*$G$4</f>
        <v>0.25</v>
      </c>
      <c r="G292" s="60"/>
      <c r="H292" s="60"/>
      <c r="I292" s="60"/>
      <c r="J292" s="60"/>
      <c r="K292" s="60"/>
      <c r="L292" s="60"/>
      <c r="M292" s="60"/>
      <c r="N292" s="60"/>
      <c r="O292" s="60">
        <v>1</v>
      </c>
      <c r="P292" s="60">
        <v>2</v>
      </c>
      <c r="Q292" s="60"/>
      <c r="R292" s="60"/>
      <c r="S292" s="60"/>
      <c r="T292" s="60"/>
      <c r="U292" s="60"/>
      <c r="V292" s="60"/>
      <c r="W292" s="60"/>
      <c r="X292" s="60"/>
      <c r="AE292"/>
      <c r="AF292"/>
      <c r="AG292"/>
      <c r="AH292"/>
      <c r="AI292"/>
      <c r="AJ292"/>
      <c r="AK292"/>
      <c r="AL292"/>
      <c r="AM292"/>
      <c r="AN292"/>
      <c r="AO292"/>
      <c r="AP292"/>
      <c r="AQ292"/>
      <c r="AR292"/>
      <c r="AS292"/>
      <c r="AT292"/>
      <c r="AU292"/>
      <c r="AV292"/>
    </row>
    <row r="293" spans="1:48">
      <c r="A293" s="75">
        <v>2</v>
      </c>
      <c r="B293" s="80" t="s">
        <v>136</v>
      </c>
      <c r="C293" s="81"/>
      <c r="D293" s="81"/>
      <c r="E293" s="82"/>
      <c r="F293" s="79">
        <f>(A293/SUM($A$20,$A$21,$A$24))*$G$4</f>
        <v>0.25</v>
      </c>
      <c r="G293" s="60"/>
      <c r="H293" s="60"/>
      <c r="I293" s="60"/>
      <c r="J293" s="60"/>
      <c r="K293" s="60"/>
      <c r="L293" s="60"/>
      <c r="M293" s="60"/>
      <c r="N293" s="60"/>
      <c r="O293" s="60"/>
      <c r="P293" s="60"/>
      <c r="Q293" s="60"/>
      <c r="R293" s="60"/>
      <c r="S293" s="60"/>
      <c r="T293" s="60"/>
      <c r="U293" s="60"/>
      <c r="V293" s="60"/>
      <c r="W293" s="60"/>
      <c r="X293" s="60"/>
      <c r="AE293"/>
      <c r="AF293"/>
      <c r="AG293"/>
      <c r="AH293"/>
      <c r="AI293"/>
      <c r="AJ293"/>
      <c r="AK293"/>
      <c r="AL293"/>
      <c r="AM293"/>
      <c r="AN293"/>
      <c r="AO293"/>
      <c r="AP293"/>
      <c r="AQ293"/>
      <c r="AR293"/>
      <c r="AS293"/>
      <c r="AT293"/>
      <c r="AU293"/>
      <c r="AV293"/>
    </row>
    <row r="294" spans="1:48">
      <c r="A294" s="75">
        <v>3</v>
      </c>
      <c r="B294" s="83" t="s">
        <v>129</v>
      </c>
      <c r="C294" s="81"/>
      <c r="D294" s="81"/>
      <c r="E294" s="82"/>
      <c r="F294" s="78">
        <f>(A294/SUM($A$22:$A$23))*$F$21</f>
        <v>0.15</v>
      </c>
      <c r="G294" s="60">
        <v>2</v>
      </c>
      <c r="H294" s="60">
        <v>2</v>
      </c>
      <c r="I294" s="60"/>
      <c r="J294" s="60"/>
      <c r="K294" s="60"/>
      <c r="L294" s="60"/>
      <c r="M294" s="60"/>
      <c r="N294" s="60"/>
      <c r="O294" s="60"/>
      <c r="P294" s="60"/>
      <c r="Q294" s="60"/>
      <c r="R294" s="60"/>
      <c r="S294" s="60"/>
      <c r="T294" s="60"/>
      <c r="U294" s="60"/>
      <c r="V294" s="60"/>
      <c r="W294" s="60"/>
      <c r="X294" s="60"/>
      <c r="AE294"/>
      <c r="AF294"/>
      <c r="AG294"/>
      <c r="AH294"/>
      <c r="AI294"/>
      <c r="AJ294"/>
      <c r="AK294"/>
      <c r="AL294"/>
      <c r="AM294"/>
      <c r="AN294"/>
      <c r="AO294"/>
      <c r="AP294"/>
      <c r="AQ294"/>
      <c r="AR294"/>
      <c r="AS294"/>
      <c r="AT294"/>
      <c r="AU294"/>
      <c r="AV294"/>
    </row>
    <row r="295" spans="1:48">
      <c r="A295" s="75">
        <v>2</v>
      </c>
      <c r="B295" s="83" t="s">
        <v>130</v>
      </c>
      <c r="C295" s="81"/>
      <c r="D295" s="81"/>
      <c r="E295" s="82"/>
      <c r="F295" s="78">
        <f>(A295/SUM($A$22:$A$23))*$F$21</f>
        <v>0.1</v>
      </c>
      <c r="G295" s="60">
        <v>2</v>
      </c>
      <c r="H295" s="60">
        <v>3</v>
      </c>
      <c r="I295" s="60"/>
      <c r="J295" s="60"/>
      <c r="K295" s="60"/>
      <c r="L295" s="60"/>
      <c r="M295" s="60"/>
      <c r="N295" s="60"/>
      <c r="O295" s="60"/>
      <c r="P295" s="60"/>
      <c r="Q295" s="60"/>
      <c r="R295" s="60"/>
      <c r="S295" s="60"/>
      <c r="T295" s="60"/>
      <c r="U295" s="60"/>
      <c r="V295" s="60"/>
      <c r="W295" s="60"/>
      <c r="X295" s="60"/>
      <c r="AE295"/>
      <c r="AF295"/>
      <c r="AG295"/>
      <c r="AH295"/>
      <c r="AI295"/>
      <c r="AJ295"/>
      <c r="AK295"/>
      <c r="AL295"/>
      <c r="AM295"/>
      <c r="AN295"/>
      <c r="AO295"/>
      <c r="AP295"/>
      <c r="AQ295"/>
      <c r="AR295"/>
      <c r="AS295"/>
      <c r="AT295"/>
      <c r="AU295"/>
      <c r="AV295"/>
    </row>
    <row r="296" spans="1:48">
      <c r="A296" s="75">
        <v>2</v>
      </c>
      <c r="B296" s="80" t="s">
        <v>134</v>
      </c>
      <c r="C296" s="81"/>
      <c r="D296" s="81"/>
      <c r="E296" s="82"/>
      <c r="F296" s="79">
        <f>(A296/SUM($A$20,$A$21,$A$24))*$G$4</f>
        <v>0.25</v>
      </c>
      <c r="G296" s="60">
        <v>1</v>
      </c>
      <c r="H296" s="60">
        <v>1</v>
      </c>
      <c r="I296" s="60">
        <v>1</v>
      </c>
      <c r="J296" s="60">
        <v>1</v>
      </c>
      <c r="K296" s="60">
        <v>1</v>
      </c>
      <c r="L296" s="60">
        <v>3</v>
      </c>
      <c r="M296" s="60"/>
      <c r="N296" s="60"/>
      <c r="O296" s="60"/>
      <c r="P296" s="60"/>
      <c r="Q296" s="60"/>
      <c r="R296" s="60"/>
      <c r="S296" s="60"/>
      <c r="T296" s="60"/>
      <c r="U296" s="60"/>
      <c r="V296" s="60"/>
      <c r="W296" s="60"/>
      <c r="X296" s="60"/>
      <c r="AE296"/>
      <c r="AF296"/>
      <c r="AG296"/>
      <c r="AH296"/>
      <c r="AI296"/>
      <c r="AJ296"/>
      <c r="AK296"/>
      <c r="AL296"/>
      <c r="AM296"/>
      <c r="AN296"/>
      <c r="AO296"/>
      <c r="AP296"/>
      <c r="AQ296"/>
      <c r="AR296"/>
      <c r="AS296"/>
      <c r="AT296"/>
      <c r="AU296"/>
      <c r="AV296"/>
    </row>
    <row r="297" spans="1:48">
      <c r="A297" s="87">
        <v>4</v>
      </c>
      <c r="B297" s="85" t="s">
        <v>133</v>
      </c>
      <c r="C297" s="81"/>
      <c r="D297" s="81"/>
      <c r="E297" s="82"/>
      <c r="F297" s="79">
        <f>(A297/SUM($A$25))*$G$5</f>
        <v>0.25</v>
      </c>
      <c r="G297" s="60"/>
      <c r="H297" s="60"/>
      <c r="I297" s="60"/>
      <c r="J297" s="60"/>
      <c r="K297" s="60"/>
      <c r="L297" s="60"/>
      <c r="M297" s="60"/>
      <c r="N297" s="60"/>
      <c r="O297" s="60"/>
      <c r="P297" s="60"/>
      <c r="Q297" s="60"/>
      <c r="R297" s="60"/>
      <c r="S297" s="60"/>
      <c r="T297" s="60"/>
      <c r="U297" s="60"/>
      <c r="V297" s="60"/>
      <c r="W297" s="60"/>
      <c r="X297" s="60"/>
      <c r="AE297"/>
      <c r="AF297"/>
      <c r="AG297"/>
      <c r="AH297"/>
      <c r="AI297"/>
      <c r="AJ297"/>
      <c r="AK297"/>
      <c r="AL297"/>
      <c r="AM297"/>
      <c r="AN297"/>
      <c r="AO297"/>
      <c r="AP297"/>
      <c r="AQ297"/>
      <c r="AR297"/>
      <c r="AS297"/>
      <c r="AT297"/>
      <c r="AU297"/>
      <c r="AV297"/>
    </row>
    <row r="298" spans="1:48">
      <c r="A298" s="88">
        <v>2</v>
      </c>
      <c r="B298" s="86" t="s">
        <v>144</v>
      </c>
      <c r="C298" s="81"/>
      <c r="D298" s="81"/>
      <c r="E298" s="82"/>
      <c r="F298" s="79">
        <f>(A298/SUM($A$25))*$G$5</f>
        <v>0.125</v>
      </c>
      <c r="G298" s="60"/>
      <c r="H298" s="60"/>
      <c r="I298" s="60"/>
      <c r="J298" s="60"/>
      <c r="K298" s="60"/>
      <c r="L298" s="60"/>
      <c r="M298" s="60"/>
      <c r="N298" s="60"/>
      <c r="O298" s="60" t="s">
        <v>24</v>
      </c>
      <c r="P298" s="60" t="s">
        <v>24</v>
      </c>
      <c r="Q298" s="60" t="s">
        <v>24</v>
      </c>
      <c r="R298" s="60" t="s">
        <v>24</v>
      </c>
      <c r="S298" s="60" t="s">
        <v>24</v>
      </c>
      <c r="T298" s="60" t="s">
        <v>24</v>
      </c>
      <c r="U298" s="60" t="s">
        <v>24</v>
      </c>
      <c r="V298" s="60" t="s">
        <v>24</v>
      </c>
      <c r="W298" s="60" t="s">
        <v>24</v>
      </c>
      <c r="X298" s="60" t="s">
        <v>24</v>
      </c>
      <c r="AE298"/>
      <c r="AF298"/>
      <c r="AG298"/>
      <c r="AH298"/>
      <c r="AI298"/>
      <c r="AJ298"/>
      <c r="AK298"/>
      <c r="AL298"/>
      <c r="AM298"/>
      <c r="AN298"/>
      <c r="AO298"/>
      <c r="AP298"/>
      <c r="AQ298"/>
      <c r="AR298"/>
      <c r="AS298"/>
      <c r="AT298"/>
      <c r="AU298"/>
      <c r="AV298"/>
    </row>
    <row r="299" spans="1:48">
      <c r="B299" s="148" t="s">
        <v>131</v>
      </c>
      <c r="C299" s="149"/>
      <c r="D299" s="149"/>
      <c r="E299" s="149"/>
      <c r="F299" s="150"/>
      <c r="G299" s="91">
        <f>SUMPRODUCT(G292:G298,AE325:AE331)/SUM(AE325:AE331)</f>
        <v>1.7272727272727275</v>
      </c>
      <c r="H299" s="91">
        <f t="shared" ref="H299" si="208">SUMPRODUCT(H292:H298,AF325:AF331)/SUM(AF325:AF331)</f>
        <v>2.0181818181818185</v>
      </c>
      <c r="I299" s="91"/>
      <c r="J299" s="91"/>
      <c r="K299" s="91">
        <f t="shared" ref="K299" si="209">SUMPRODUCT(K292:K298,AI325:AI331)/SUM(AI325:AI331)</f>
        <v>1</v>
      </c>
      <c r="L299" s="91">
        <f t="shared" ref="L299" si="210">SUMPRODUCT(L292:L298,AJ325:AJ331)/SUM(AJ325:AJ331)</f>
        <v>3</v>
      </c>
      <c r="M299" s="91"/>
      <c r="N299" s="91"/>
      <c r="O299" s="91">
        <f t="shared" ref="O299" si="211">SUMPRODUCT(O292:O298,AM325:AM331)/SUM(AM325:AM331)</f>
        <v>1</v>
      </c>
      <c r="P299" s="91">
        <f t="shared" ref="P299" si="212">SUMPRODUCT(P292:P298,AN325:AN331)/SUM(AN325:AN331)</f>
        <v>2</v>
      </c>
      <c r="Q299" s="91">
        <v>0</v>
      </c>
      <c r="R299" s="91">
        <v>0</v>
      </c>
      <c r="S299" s="91">
        <v>0</v>
      </c>
      <c r="T299" s="91">
        <v>0</v>
      </c>
      <c r="U299" s="91">
        <v>0</v>
      </c>
      <c r="V299" s="91">
        <v>0</v>
      </c>
      <c r="W299" s="91">
        <v>0</v>
      </c>
      <c r="X299" s="91">
        <v>0</v>
      </c>
      <c r="AE299"/>
      <c r="AF299"/>
      <c r="AG299"/>
      <c r="AH299"/>
      <c r="AI299"/>
      <c r="AJ299"/>
      <c r="AK299"/>
      <c r="AL299"/>
      <c r="AM299"/>
      <c r="AN299"/>
      <c r="AO299"/>
      <c r="AP299"/>
      <c r="AQ299"/>
      <c r="AR299"/>
      <c r="AS299"/>
      <c r="AT299"/>
      <c r="AU299"/>
      <c r="AV299"/>
    </row>
    <row r="300" spans="1:48">
      <c r="B300" s="151"/>
      <c r="C300" s="152"/>
      <c r="D300" s="152"/>
      <c r="E300" s="152"/>
      <c r="F300" s="153"/>
      <c r="G300" s="147">
        <f>G299*$N$4+H299*$N$5</f>
        <v>1.8872727272727277</v>
      </c>
      <c r="H300" s="147"/>
      <c r="I300" s="147"/>
      <c r="J300" s="147"/>
      <c r="K300" s="147">
        <f>K299*$N$4+L299*$N$5</f>
        <v>2.1</v>
      </c>
      <c r="L300" s="147"/>
      <c r="M300" s="154"/>
      <c r="N300" s="154"/>
      <c r="O300" s="147">
        <f>O299*$N$4+P299*$N$5</f>
        <v>1.55</v>
      </c>
      <c r="P300" s="147"/>
      <c r="Q300" s="147">
        <v>0</v>
      </c>
      <c r="R300" s="147"/>
      <c r="S300" s="147">
        <v>0</v>
      </c>
      <c r="T300" s="147"/>
      <c r="U300" s="147">
        <v>0</v>
      </c>
      <c r="V300" s="147"/>
      <c r="W300" s="147">
        <v>0</v>
      </c>
      <c r="X300" s="147"/>
      <c r="AE300"/>
      <c r="AF300"/>
      <c r="AG300"/>
      <c r="AH300"/>
      <c r="AI300"/>
      <c r="AJ300"/>
      <c r="AK300"/>
      <c r="AL300"/>
      <c r="AM300"/>
      <c r="AN300"/>
      <c r="AO300"/>
      <c r="AP300"/>
      <c r="AQ300"/>
      <c r="AR300"/>
      <c r="AS300"/>
      <c r="AT300"/>
      <c r="AU300"/>
      <c r="AV300"/>
    </row>
    <row r="302" spans="1:48">
      <c r="B302" s="106" t="s">
        <v>112</v>
      </c>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30"/>
      <c r="AE302"/>
      <c r="AF302"/>
      <c r="AG302"/>
      <c r="AH302"/>
      <c r="AI302"/>
      <c r="AJ302"/>
      <c r="AK302"/>
      <c r="AL302"/>
      <c r="AM302"/>
      <c r="AN302"/>
      <c r="AO302"/>
      <c r="AP302"/>
      <c r="AQ302"/>
      <c r="AR302"/>
      <c r="AS302"/>
      <c r="AT302"/>
      <c r="AU302"/>
      <c r="AV302"/>
    </row>
    <row r="303" spans="1:48">
      <c r="B303" s="110" t="s">
        <v>65</v>
      </c>
      <c r="C303" s="65"/>
      <c r="D303" s="65"/>
      <c r="E303" s="65"/>
      <c r="F303" s="65"/>
      <c r="G303" s="65"/>
      <c r="H303" s="65"/>
      <c r="I303" s="65"/>
      <c r="J303" s="65"/>
      <c r="K303" s="65"/>
      <c r="L303" s="65"/>
      <c r="M303" s="65"/>
      <c r="N303" s="65"/>
      <c r="O303" s="65"/>
      <c r="P303" s="65"/>
      <c r="Q303" s="65"/>
      <c r="R303" s="65"/>
      <c r="S303" s="65"/>
      <c r="T303" s="65"/>
      <c r="U303" s="65"/>
      <c r="V303" s="65"/>
      <c r="W303" s="65"/>
      <c r="X303" s="131"/>
      <c r="AE303"/>
      <c r="AF303"/>
      <c r="AG303"/>
      <c r="AH303"/>
      <c r="AI303"/>
      <c r="AJ303"/>
      <c r="AK303"/>
      <c r="AL303"/>
      <c r="AM303"/>
      <c r="AN303"/>
      <c r="AO303"/>
      <c r="AP303"/>
      <c r="AQ303"/>
      <c r="AR303"/>
      <c r="AS303"/>
      <c r="AT303"/>
      <c r="AU303"/>
      <c r="AV303"/>
    </row>
    <row r="304" spans="1:48">
      <c r="B304" s="112"/>
      <c r="C304" s="113" t="s">
        <v>113</v>
      </c>
      <c r="D304" s="67"/>
      <c r="E304" s="114"/>
      <c r="F304" s="114"/>
      <c r="G304" s="114"/>
      <c r="H304" s="113" t="s">
        <v>114</v>
      </c>
      <c r="I304" s="68"/>
      <c r="J304" s="114" t="s">
        <v>116</v>
      </c>
      <c r="K304" s="114"/>
      <c r="L304" s="114"/>
      <c r="M304" s="113" t="s">
        <v>115</v>
      </c>
      <c r="N304" s="68"/>
      <c r="O304" s="114"/>
      <c r="P304" s="114"/>
      <c r="Q304" s="114"/>
      <c r="R304" s="114"/>
      <c r="S304" s="114"/>
      <c r="T304" s="114"/>
      <c r="U304" s="114"/>
      <c r="V304" s="114"/>
      <c r="W304" s="114"/>
      <c r="X304" s="132"/>
      <c r="AE304"/>
      <c r="AF304"/>
      <c r="AG304"/>
      <c r="AH304"/>
      <c r="AI304"/>
      <c r="AJ304"/>
      <c r="AK304"/>
      <c r="AL304"/>
      <c r="AM304"/>
      <c r="AN304"/>
      <c r="AO304"/>
      <c r="AP304"/>
      <c r="AQ304"/>
      <c r="AR304"/>
      <c r="AS304"/>
      <c r="AT304"/>
      <c r="AU304"/>
      <c r="AV304"/>
    </row>
    <row r="305" spans="1:48">
      <c r="B305" s="110" t="s">
        <v>58</v>
      </c>
      <c r="C305" s="65"/>
      <c r="D305" s="65"/>
      <c r="E305" s="65"/>
      <c r="F305" s="65"/>
      <c r="G305" s="65"/>
      <c r="H305" s="65"/>
      <c r="I305" s="65"/>
      <c r="J305" s="65"/>
      <c r="K305" s="65"/>
      <c r="L305" s="65"/>
      <c r="M305" s="65"/>
      <c r="N305" s="65"/>
      <c r="O305" s="65"/>
      <c r="P305" s="65"/>
      <c r="Q305" s="65"/>
      <c r="R305" s="65"/>
      <c r="S305" s="65"/>
      <c r="T305" s="65"/>
      <c r="U305" s="65"/>
      <c r="V305" s="65"/>
      <c r="W305" s="65"/>
      <c r="X305" s="131"/>
      <c r="AE305"/>
      <c r="AF305"/>
      <c r="AG305"/>
      <c r="AH305"/>
      <c r="AI305"/>
      <c r="AJ305"/>
      <c r="AK305"/>
      <c r="AL305"/>
      <c r="AM305"/>
      <c r="AN305"/>
      <c r="AO305"/>
      <c r="AP305"/>
      <c r="AQ305"/>
      <c r="AR305"/>
      <c r="AS305"/>
      <c r="AT305"/>
      <c r="AU305"/>
      <c r="AV305"/>
    </row>
    <row r="306" spans="1:48">
      <c r="B306" s="118"/>
      <c r="C306" s="119"/>
      <c r="D306" s="119"/>
      <c r="E306" s="119"/>
      <c r="F306" s="119"/>
      <c r="G306" s="145" t="s">
        <v>118</v>
      </c>
      <c r="H306" s="145"/>
      <c r="I306" s="145" t="s">
        <v>119</v>
      </c>
      <c r="J306" s="145"/>
      <c r="K306" s="145" t="s">
        <v>120</v>
      </c>
      <c r="L306" s="145"/>
      <c r="M306" s="145" t="s">
        <v>121</v>
      </c>
      <c r="N306" s="145"/>
      <c r="O306" s="145" t="s">
        <v>122</v>
      </c>
      <c r="P306" s="145"/>
      <c r="Q306" s="145" t="s">
        <v>123</v>
      </c>
      <c r="R306" s="145"/>
      <c r="S306" s="145" t="s">
        <v>124</v>
      </c>
      <c r="T306" s="145"/>
      <c r="U306" s="145" t="s">
        <v>125</v>
      </c>
      <c r="V306" s="145"/>
      <c r="W306" s="145" t="s">
        <v>128</v>
      </c>
      <c r="X306" s="146"/>
      <c r="AE306"/>
      <c r="AF306"/>
      <c r="AG306"/>
      <c r="AH306"/>
      <c r="AI306"/>
      <c r="AJ306"/>
      <c r="AK306"/>
      <c r="AL306"/>
      <c r="AM306"/>
      <c r="AN306"/>
      <c r="AO306"/>
      <c r="AP306"/>
      <c r="AQ306"/>
      <c r="AR306"/>
      <c r="AS306"/>
      <c r="AT306"/>
      <c r="AU306"/>
      <c r="AV306"/>
    </row>
    <row r="307" spans="1:48">
      <c r="B307" s="118"/>
      <c r="C307" s="119"/>
      <c r="D307" s="119"/>
      <c r="E307" s="119"/>
      <c r="F307" s="119"/>
      <c r="G307" s="143">
        <f>SUM(H309:H315)</f>
        <v>0.34375</v>
      </c>
      <c r="H307" s="143"/>
      <c r="I307" s="143">
        <f>SUM(J309:J315)</f>
        <v>0.125</v>
      </c>
      <c r="J307" s="143"/>
      <c r="K307" s="143">
        <f>SUM(L309:L315)</f>
        <v>3.125E-2</v>
      </c>
      <c r="L307" s="143"/>
      <c r="M307" s="143">
        <f>SUM(N309:N315)</f>
        <v>0</v>
      </c>
      <c r="N307" s="143"/>
      <c r="O307" s="143">
        <f>SUM(P309:P315)</f>
        <v>0.28125</v>
      </c>
      <c r="P307" s="143"/>
      <c r="Q307" s="143">
        <f>SUM(R309:R315)</f>
        <v>6.25E-2</v>
      </c>
      <c r="R307" s="143"/>
      <c r="S307" s="143">
        <f>SUM(T309:T315)</f>
        <v>6.25E-2</v>
      </c>
      <c r="T307" s="143"/>
      <c r="U307" s="143">
        <f>SUM(V309:V315)</f>
        <v>3.125E-2</v>
      </c>
      <c r="V307" s="143"/>
      <c r="W307" s="143">
        <f>SUM(X309:X315)</f>
        <v>6.25E-2</v>
      </c>
      <c r="X307" s="144"/>
      <c r="AE307"/>
      <c r="AF307"/>
      <c r="AG307"/>
      <c r="AH307"/>
      <c r="AI307"/>
      <c r="AJ307"/>
      <c r="AK307"/>
      <c r="AL307"/>
      <c r="AM307"/>
      <c r="AN307"/>
      <c r="AO307"/>
      <c r="AP307"/>
      <c r="AQ307"/>
      <c r="AR307"/>
      <c r="AS307"/>
      <c r="AT307"/>
      <c r="AU307"/>
      <c r="AV307"/>
    </row>
    <row r="308" spans="1:48">
      <c r="A308" t="s">
        <v>139</v>
      </c>
      <c r="B308" s="118"/>
      <c r="C308" s="119"/>
      <c r="D308" s="119"/>
      <c r="E308" s="119"/>
      <c r="F308" s="119"/>
      <c r="G308" s="98" t="s">
        <v>142</v>
      </c>
      <c r="H308" s="98" t="s">
        <v>143</v>
      </c>
      <c r="I308" s="98" t="s">
        <v>142</v>
      </c>
      <c r="J308" s="98" t="s">
        <v>143</v>
      </c>
      <c r="K308" s="98" t="s">
        <v>142</v>
      </c>
      <c r="L308" s="98" t="s">
        <v>143</v>
      </c>
      <c r="M308" s="98" t="s">
        <v>142</v>
      </c>
      <c r="N308" s="98" t="s">
        <v>143</v>
      </c>
      <c r="O308" s="98" t="s">
        <v>142</v>
      </c>
      <c r="P308" s="98" t="s">
        <v>143</v>
      </c>
      <c r="Q308" s="98" t="s">
        <v>142</v>
      </c>
      <c r="R308" s="98" t="s">
        <v>143</v>
      </c>
      <c r="S308" s="98" t="s">
        <v>142</v>
      </c>
      <c r="T308" s="98" t="s">
        <v>143</v>
      </c>
      <c r="U308" s="98" t="s">
        <v>142</v>
      </c>
      <c r="V308" s="98" t="s">
        <v>143</v>
      </c>
      <c r="W308" s="98" t="s">
        <v>142</v>
      </c>
      <c r="X308" s="133" t="s">
        <v>143</v>
      </c>
      <c r="AE308"/>
      <c r="AF308"/>
      <c r="AG308"/>
      <c r="AH308"/>
      <c r="AI308"/>
      <c r="AJ308"/>
      <c r="AK308"/>
      <c r="AL308"/>
      <c r="AM308"/>
      <c r="AN308"/>
      <c r="AO308"/>
      <c r="AP308"/>
      <c r="AQ308"/>
      <c r="AR308"/>
      <c r="AS308"/>
      <c r="AT308"/>
      <c r="AU308"/>
      <c r="AV308"/>
    </row>
    <row r="309" spans="1:48">
      <c r="A309" s="125">
        <v>2</v>
      </c>
      <c r="B309" s="80" t="s">
        <v>135</v>
      </c>
      <c r="C309" s="81"/>
      <c r="D309" s="81"/>
      <c r="E309" s="82"/>
      <c r="F309" s="79">
        <f>(A309/SUM(A309,A310,A313))*$G$4</f>
        <v>0.25</v>
      </c>
      <c r="G309" s="60"/>
      <c r="H309" s="84" t="str">
        <f>IF(G309,(G309/SUM($G309,$I309,$K309,$M309,$O309,$Q309,$S309,$U309,$W309)*$F309),"")</f>
        <v/>
      </c>
      <c r="I309" s="60"/>
      <c r="J309" s="84" t="str">
        <f t="shared" ref="J309:J315" si="213">IF(I309,(I309/SUM($G309,$I309,$K309,$M309,$O309,$Q309,$S309,$U309,$W309)*$F309),"")</f>
        <v/>
      </c>
      <c r="K309" s="60"/>
      <c r="L309" s="84" t="str">
        <f t="shared" ref="L309:L315" si="214">IF(K309,(K309/SUM($G309,$I309,$K309,$M309,$O309,$Q309,$S309,$U309,$W309)*$F309),"")</f>
        <v/>
      </c>
      <c r="M309" s="60"/>
      <c r="N309" s="84" t="str">
        <f t="shared" ref="N309:N315" si="215">IF(M309,(M309/SUM($G309,$I309,$K309,$M309,$O309,$Q309,$S309,$U309,$W309)*$F309),"")</f>
        <v/>
      </c>
      <c r="O309" s="60">
        <v>2</v>
      </c>
      <c r="P309" s="84">
        <f t="shared" ref="P309:P315" si="216">IF(O309,(O309/SUM($G309,$I309,$K309,$M309,$O309,$Q309,$S309,$U309,$W309)*$F309),"")</f>
        <v>0.25</v>
      </c>
      <c r="Q309" s="60"/>
      <c r="R309" s="84" t="str">
        <f t="shared" ref="R309:R315" si="217">IF(Q309,(Q309/SUM($G309,$I309,$K309,$M309,$O309,$Q309,$S309,$U309,$W309)*$F309),"")</f>
        <v/>
      </c>
      <c r="S309" s="60"/>
      <c r="T309" s="84" t="str">
        <f t="shared" ref="T309:T315" si="218">IF(S309,(S309/SUM($G309,$I309,$K309,$M309,$O309,$Q309,$S309,$U309,$W309)*$F309),"")</f>
        <v/>
      </c>
      <c r="U309" s="60"/>
      <c r="V309" s="84" t="str">
        <f t="shared" ref="V309:V315" si="219">IF(U309,(U309/SUM($G309,$I309,$K309,$M309,$O309,$Q309,$S309,$U309,$W309)*$F309),"")</f>
        <v/>
      </c>
      <c r="W309" s="60"/>
      <c r="X309" s="84" t="str">
        <f t="shared" ref="X309:X315" si="220">IF(W309,(W309/SUM($G309,$I309,$K309,$M309,$O309,$Q309,$S309,$U309,$W309)*$F309),"")</f>
        <v/>
      </c>
      <c r="AE309"/>
      <c r="AF309"/>
      <c r="AG309"/>
      <c r="AH309"/>
      <c r="AI309"/>
      <c r="AJ309"/>
      <c r="AK309"/>
      <c r="AL309"/>
      <c r="AM309"/>
      <c r="AN309"/>
      <c r="AO309"/>
      <c r="AP309"/>
      <c r="AQ309"/>
      <c r="AR309"/>
      <c r="AS309"/>
      <c r="AT309"/>
      <c r="AU309"/>
      <c r="AV309"/>
    </row>
    <row r="310" spans="1:48">
      <c r="A310" s="126">
        <v>2</v>
      </c>
      <c r="B310" s="80" t="s">
        <v>136</v>
      </c>
      <c r="C310" s="81"/>
      <c r="D310" s="81"/>
      <c r="E310" s="82"/>
      <c r="F310" s="79">
        <f>(A310/SUM(A309,A310,A313))*$G$4</f>
        <v>0.25</v>
      </c>
      <c r="G310" s="60"/>
      <c r="H310" s="84" t="str">
        <f t="shared" ref="H310:H315" si="221">IF(G310,(G310/SUM($G310,$I310,$K310,$M310,$O310,$Q310,$S310,$U310,$W310)*$F310),"")</f>
        <v/>
      </c>
      <c r="I310" s="60"/>
      <c r="J310" s="84" t="str">
        <f t="shared" si="213"/>
        <v/>
      </c>
      <c r="K310" s="60"/>
      <c r="L310" s="84" t="str">
        <f t="shared" si="214"/>
        <v/>
      </c>
      <c r="M310" s="60"/>
      <c r="N310" s="84" t="str">
        <f t="shared" si="215"/>
        <v/>
      </c>
      <c r="O310" s="60"/>
      <c r="P310" s="84" t="str">
        <f t="shared" si="216"/>
        <v/>
      </c>
      <c r="Q310" s="60"/>
      <c r="R310" s="84" t="str">
        <f t="shared" si="217"/>
        <v/>
      </c>
      <c r="S310" s="60"/>
      <c r="T310" s="84" t="str">
        <f t="shared" si="218"/>
        <v/>
      </c>
      <c r="U310" s="60"/>
      <c r="V310" s="84" t="str">
        <f t="shared" si="219"/>
        <v/>
      </c>
      <c r="W310" s="60"/>
      <c r="X310" s="84" t="str">
        <f t="shared" si="220"/>
        <v/>
      </c>
      <c r="AE310"/>
      <c r="AF310"/>
      <c r="AG310"/>
      <c r="AH310"/>
      <c r="AI310"/>
      <c r="AJ310"/>
      <c r="AK310"/>
      <c r="AL310"/>
      <c r="AM310"/>
      <c r="AN310"/>
      <c r="AO310"/>
      <c r="AP310"/>
      <c r="AQ310"/>
      <c r="AR310"/>
      <c r="AS310"/>
      <c r="AT310"/>
      <c r="AU310"/>
      <c r="AV310"/>
    </row>
    <row r="311" spans="1:48">
      <c r="A311" s="126">
        <v>3</v>
      </c>
      <c r="B311" s="83" t="s">
        <v>129</v>
      </c>
      <c r="C311" s="81"/>
      <c r="D311" s="81"/>
      <c r="E311" s="82"/>
      <c r="F311" s="78">
        <f>(A311/SUM(A311:A312))*$F$38</f>
        <v>0.15</v>
      </c>
      <c r="G311" s="60">
        <v>4</v>
      </c>
      <c r="H311" s="84">
        <f t="shared" si="221"/>
        <v>0.15</v>
      </c>
      <c r="I311" s="60"/>
      <c r="J311" s="84" t="str">
        <f t="shared" si="213"/>
        <v/>
      </c>
      <c r="K311" s="60"/>
      <c r="L311" s="84" t="str">
        <f t="shared" si="214"/>
        <v/>
      </c>
      <c r="M311" s="60"/>
      <c r="N311" s="84" t="str">
        <f t="shared" si="215"/>
        <v/>
      </c>
      <c r="O311" s="60"/>
      <c r="P311" s="84" t="str">
        <f t="shared" si="216"/>
        <v/>
      </c>
      <c r="Q311" s="60"/>
      <c r="R311" s="84" t="str">
        <f t="shared" si="217"/>
        <v/>
      </c>
      <c r="S311" s="60"/>
      <c r="T311" s="84" t="str">
        <f t="shared" si="218"/>
        <v/>
      </c>
      <c r="U311" s="60"/>
      <c r="V311" s="84" t="str">
        <f t="shared" si="219"/>
        <v/>
      </c>
      <c r="W311" s="60"/>
      <c r="X311" s="84" t="str">
        <f t="shared" si="220"/>
        <v/>
      </c>
      <c r="AE311"/>
      <c r="AF311"/>
      <c r="AG311"/>
      <c r="AH311"/>
      <c r="AI311"/>
      <c r="AJ311"/>
      <c r="AK311"/>
      <c r="AL311"/>
      <c r="AM311"/>
      <c r="AN311"/>
      <c r="AO311"/>
      <c r="AP311"/>
      <c r="AQ311"/>
      <c r="AR311"/>
      <c r="AS311"/>
      <c r="AT311"/>
      <c r="AU311"/>
      <c r="AV311"/>
    </row>
    <row r="312" spans="1:48">
      <c r="A312" s="126">
        <v>2</v>
      </c>
      <c r="B312" s="83" t="s">
        <v>130</v>
      </c>
      <c r="C312" s="81"/>
      <c r="D312" s="81"/>
      <c r="E312" s="82"/>
      <c r="F312" s="78">
        <f>(A312/SUM(A311:A312))*$F$21</f>
        <v>0.1</v>
      </c>
      <c r="G312" s="60">
        <v>4</v>
      </c>
      <c r="H312" s="84">
        <f t="shared" si="221"/>
        <v>0.1</v>
      </c>
      <c r="I312" s="60"/>
      <c r="J312" s="84" t="str">
        <f t="shared" si="213"/>
        <v/>
      </c>
      <c r="K312" s="60"/>
      <c r="L312" s="84" t="str">
        <f t="shared" si="214"/>
        <v/>
      </c>
      <c r="M312" s="60"/>
      <c r="N312" s="84" t="str">
        <f t="shared" si="215"/>
        <v/>
      </c>
      <c r="O312" s="60"/>
      <c r="P312" s="84" t="str">
        <f t="shared" si="216"/>
        <v/>
      </c>
      <c r="Q312" s="60"/>
      <c r="R312" s="84" t="str">
        <f t="shared" si="217"/>
        <v/>
      </c>
      <c r="S312" s="60"/>
      <c r="T312" s="84" t="str">
        <f t="shared" si="218"/>
        <v/>
      </c>
      <c r="U312" s="60"/>
      <c r="V312" s="84" t="str">
        <f t="shared" si="219"/>
        <v/>
      </c>
      <c r="W312" s="60"/>
      <c r="X312" s="84" t="str">
        <f t="shared" si="220"/>
        <v/>
      </c>
      <c r="AE312"/>
      <c r="AF312"/>
      <c r="AG312"/>
      <c r="AH312"/>
      <c r="AI312"/>
      <c r="AJ312"/>
      <c r="AK312"/>
      <c r="AL312"/>
      <c r="AM312"/>
      <c r="AN312"/>
      <c r="AO312"/>
      <c r="AP312"/>
      <c r="AQ312"/>
      <c r="AR312"/>
      <c r="AS312"/>
      <c r="AT312"/>
      <c r="AU312"/>
      <c r="AV312"/>
    </row>
    <row r="313" spans="1:48">
      <c r="A313" s="126">
        <v>2</v>
      </c>
      <c r="B313" s="80" t="s">
        <v>134</v>
      </c>
      <c r="C313" s="81"/>
      <c r="D313" s="81"/>
      <c r="E313" s="82"/>
      <c r="F313" s="79">
        <f>(A313/SUM(A309,A310,A313))*$G$4</f>
        <v>0.25</v>
      </c>
      <c r="G313" s="60">
        <v>3</v>
      </c>
      <c r="H313" s="84">
        <f t="shared" si="221"/>
        <v>9.375E-2</v>
      </c>
      <c r="I313" s="60">
        <v>4</v>
      </c>
      <c r="J313" s="84">
        <f t="shared" si="213"/>
        <v>0.125</v>
      </c>
      <c r="K313" s="60">
        <v>1</v>
      </c>
      <c r="L313" s="84">
        <f t="shared" si="214"/>
        <v>3.125E-2</v>
      </c>
      <c r="M313" s="60"/>
      <c r="N313" s="84" t="str">
        <f t="shared" si="215"/>
        <v/>
      </c>
      <c r="O313" s="60"/>
      <c r="P313" s="84" t="str">
        <f t="shared" si="216"/>
        <v/>
      </c>
      <c r="Q313" s="60"/>
      <c r="R313" s="84" t="str">
        <f t="shared" si="217"/>
        <v/>
      </c>
      <c r="S313" s="60"/>
      <c r="T313" s="84" t="str">
        <f t="shared" si="218"/>
        <v/>
      </c>
      <c r="U313" s="60"/>
      <c r="V313" s="84" t="str">
        <f t="shared" si="219"/>
        <v/>
      </c>
      <c r="W313" s="60"/>
      <c r="X313" s="84" t="str">
        <f t="shared" si="220"/>
        <v/>
      </c>
      <c r="AE313"/>
      <c r="AF313"/>
      <c r="AG313"/>
      <c r="AH313"/>
      <c r="AI313"/>
      <c r="AJ313"/>
      <c r="AK313"/>
      <c r="AL313"/>
      <c r="AM313"/>
      <c r="AN313"/>
      <c r="AO313"/>
      <c r="AP313"/>
      <c r="AQ313"/>
      <c r="AR313"/>
      <c r="AS313"/>
      <c r="AT313"/>
      <c r="AU313"/>
      <c r="AV313"/>
    </row>
    <row r="314" spans="1:48">
      <c r="A314" s="127">
        <v>4</v>
      </c>
      <c r="B314" s="80" t="s">
        <v>133</v>
      </c>
      <c r="C314" s="81"/>
      <c r="D314" s="81"/>
      <c r="E314" s="82"/>
      <c r="F314" s="79">
        <f>(A314/SUM(A314))*$G$5</f>
        <v>0.25</v>
      </c>
      <c r="G314" s="60"/>
      <c r="H314" s="84" t="str">
        <f t="shared" si="221"/>
        <v/>
      </c>
      <c r="I314" s="60"/>
      <c r="J314" s="84" t="str">
        <f t="shared" si="213"/>
        <v/>
      </c>
      <c r="K314" s="60"/>
      <c r="L314" s="84" t="str">
        <f t="shared" si="214"/>
        <v/>
      </c>
      <c r="M314" s="60"/>
      <c r="N314" s="84" t="str">
        <f t="shared" si="215"/>
        <v/>
      </c>
      <c r="O314" s="60"/>
      <c r="P314" s="84" t="str">
        <f t="shared" si="216"/>
        <v/>
      </c>
      <c r="Q314" s="60"/>
      <c r="R314" s="84" t="str">
        <f t="shared" si="217"/>
        <v/>
      </c>
      <c r="S314" s="60"/>
      <c r="T314" s="84" t="str">
        <f t="shared" si="218"/>
        <v/>
      </c>
      <c r="U314" s="60"/>
      <c r="V314" s="84" t="str">
        <f t="shared" si="219"/>
        <v/>
      </c>
      <c r="W314" s="60"/>
      <c r="X314" s="84" t="str">
        <f t="shared" si="220"/>
        <v/>
      </c>
      <c r="AE314"/>
      <c r="AF314"/>
      <c r="AG314"/>
      <c r="AH314"/>
      <c r="AI314"/>
      <c r="AJ314"/>
      <c r="AK314"/>
      <c r="AL314"/>
      <c r="AM314"/>
      <c r="AN314"/>
      <c r="AO314"/>
      <c r="AP314"/>
      <c r="AQ314"/>
      <c r="AR314"/>
      <c r="AS314"/>
      <c r="AT314"/>
      <c r="AU314"/>
      <c r="AV314"/>
    </row>
    <row r="315" spans="1:48">
      <c r="A315" s="128">
        <v>2</v>
      </c>
      <c r="B315" s="83" t="s">
        <v>144</v>
      </c>
      <c r="C315" s="81"/>
      <c r="D315" s="81"/>
      <c r="E315" s="82"/>
      <c r="F315" s="79">
        <f>(A315/SUM(A315))*$G$5</f>
        <v>0.25</v>
      </c>
      <c r="G315" s="60"/>
      <c r="H315" s="84" t="str">
        <f t="shared" si="221"/>
        <v/>
      </c>
      <c r="I315" s="60"/>
      <c r="J315" s="84" t="str">
        <f t="shared" si="213"/>
        <v/>
      </c>
      <c r="K315" s="60"/>
      <c r="L315" s="84" t="str">
        <f t="shared" si="214"/>
        <v/>
      </c>
      <c r="M315" s="60"/>
      <c r="N315" s="84" t="str">
        <f t="shared" si="215"/>
        <v/>
      </c>
      <c r="O315" s="60">
        <v>2</v>
      </c>
      <c r="P315" s="84">
        <f t="shared" si="216"/>
        <v>3.125E-2</v>
      </c>
      <c r="Q315" s="60">
        <v>4</v>
      </c>
      <c r="R315" s="84">
        <f t="shared" si="217"/>
        <v>6.25E-2</v>
      </c>
      <c r="S315" s="60">
        <v>4</v>
      </c>
      <c r="T315" s="84">
        <f t="shared" si="218"/>
        <v>6.25E-2</v>
      </c>
      <c r="U315" s="60">
        <v>2</v>
      </c>
      <c r="V315" s="84">
        <f t="shared" si="219"/>
        <v>3.125E-2</v>
      </c>
      <c r="W315" s="60">
        <v>4</v>
      </c>
      <c r="X315" s="84">
        <f t="shared" si="220"/>
        <v>6.25E-2</v>
      </c>
      <c r="AE315"/>
      <c r="AF315"/>
      <c r="AG315"/>
      <c r="AH315"/>
      <c r="AI315"/>
      <c r="AJ315"/>
      <c r="AK315"/>
      <c r="AL315"/>
      <c r="AM315"/>
      <c r="AN315"/>
      <c r="AO315"/>
      <c r="AP315"/>
      <c r="AQ315"/>
      <c r="AR315"/>
      <c r="AS315"/>
      <c r="AT315"/>
      <c r="AU315"/>
      <c r="AV315"/>
    </row>
    <row r="316" spans="1:48">
      <c r="B316" s="140"/>
      <c r="C316" s="141"/>
      <c r="D316" s="141"/>
      <c r="E316" s="141"/>
      <c r="F316" s="142"/>
      <c r="G316" s="134"/>
      <c r="H316" s="134"/>
      <c r="I316" s="134"/>
      <c r="J316" s="134"/>
      <c r="K316" s="134"/>
      <c r="L316" s="134"/>
      <c r="M316" s="134"/>
      <c r="N316" s="134"/>
      <c r="O316" s="134"/>
      <c r="P316" s="134"/>
      <c r="Q316" s="134"/>
      <c r="R316" s="134"/>
      <c r="S316" s="134"/>
      <c r="T316" s="134"/>
      <c r="U316" s="134"/>
      <c r="V316" s="134"/>
      <c r="W316" s="134"/>
      <c r="X316" s="135"/>
      <c r="AE316"/>
      <c r="AF316"/>
      <c r="AG316"/>
      <c r="AH316"/>
      <c r="AI316"/>
      <c r="AJ316"/>
      <c r="AK316"/>
      <c r="AL316"/>
      <c r="AM316"/>
      <c r="AN316"/>
      <c r="AO316"/>
      <c r="AP316"/>
      <c r="AQ316"/>
      <c r="AR316"/>
      <c r="AS316"/>
      <c r="AT316"/>
      <c r="AU316"/>
      <c r="AV316"/>
    </row>
    <row r="318" spans="1:48">
      <c r="B318" s="106" t="s">
        <v>112</v>
      </c>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30"/>
      <c r="Z318" s="106" t="s">
        <v>112</v>
      </c>
      <c r="AA318" s="107"/>
      <c r="AB318" s="107"/>
      <c r="AC318" s="107"/>
      <c r="AD318" s="107"/>
      <c r="AE318" s="108"/>
      <c r="AF318" s="108"/>
      <c r="AG318" s="108"/>
      <c r="AH318" s="108"/>
      <c r="AI318" s="108"/>
      <c r="AJ318" s="108"/>
      <c r="AK318" s="108"/>
      <c r="AL318" s="108"/>
      <c r="AM318" s="108"/>
      <c r="AN318" s="108"/>
      <c r="AO318" s="108"/>
      <c r="AP318" s="108"/>
      <c r="AQ318" s="108"/>
      <c r="AR318" s="108"/>
      <c r="AS318" s="108"/>
      <c r="AT318" s="108"/>
      <c r="AU318" s="108"/>
      <c r="AV318" s="109"/>
    </row>
    <row r="319" spans="1:48">
      <c r="B319" s="110" t="s">
        <v>65</v>
      </c>
      <c r="C319" s="65"/>
      <c r="D319" s="65"/>
      <c r="E319" s="65"/>
      <c r="F319" s="65"/>
      <c r="G319" s="65"/>
      <c r="H319" s="65"/>
      <c r="I319" s="65"/>
      <c r="J319" s="65"/>
      <c r="K319" s="65"/>
      <c r="L319" s="65"/>
      <c r="M319" s="65"/>
      <c r="N319" s="65"/>
      <c r="O319" s="65"/>
      <c r="P319" s="65"/>
      <c r="Q319" s="65"/>
      <c r="R319" s="65"/>
      <c r="S319" s="65"/>
      <c r="T319" s="65"/>
      <c r="U319" s="65"/>
      <c r="V319" s="65"/>
      <c r="W319" s="65"/>
      <c r="X319" s="131"/>
      <c r="Z319" s="110" t="s">
        <v>65</v>
      </c>
      <c r="AA319" s="65"/>
      <c r="AB319" s="65"/>
      <c r="AC319" s="65"/>
      <c r="AD319" s="65"/>
      <c r="AE319" s="103"/>
      <c r="AF319" s="103"/>
      <c r="AG319" s="103"/>
      <c r="AH319" s="103"/>
      <c r="AI319" s="103"/>
      <c r="AJ319" s="103"/>
      <c r="AK319" s="103"/>
      <c r="AL319" s="103"/>
      <c r="AM319" s="103"/>
      <c r="AN319" s="103"/>
      <c r="AO319" s="103"/>
      <c r="AP319" s="103"/>
      <c r="AQ319" s="103"/>
      <c r="AR319" s="103"/>
      <c r="AS319" s="103"/>
      <c r="AT319" s="103"/>
      <c r="AU319" s="103"/>
      <c r="AV319" s="111"/>
    </row>
    <row r="320" spans="1:48">
      <c r="B320" s="112"/>
      <c r="C320" s="113" t="s">
        <v>113</v>
      </c>
      <c r="D320" s="67"/>
      <c r="E320" s="114"/>
      <c r="F320" s="114"/>
      <c r="G320" s="114"/>
      <c r="H320" s="113" t="s">
        <v>114</v>
      </c>
      <c r="I320" s="68"/>
      <c r="J320" s="114" t="s">
        <v>116</v>
      </c>
      <c r="K320" s="114"/>
      <c r="L320" s="114"/>
      <c r="M320" s="113" t="s">
        <v>115</v>
      </c>
      <c r="N320" s="68"/>
      <c r="O320" s="114"/>
      <c r="P320" s="114"/>
      <c r="Q320" s="114"/>
      <c r="R320" s="114"/>
      <c r="S320" s="114"/>
      <c r="T320" s="114"/>
      <c r="U320" s="114"/>
      <c r="V320" s="114"/>
      <c r="W320" s="114"/>
      <c r="X320" s="132"/>
      <c r="Z320" s="112"/>
      <c r="AA320" s="113" t="s">
        <v>113</v>
      </c>
      <c r="AB320" s="67"/>
      <c r="AC320" s="114"/>
      <c r="AD320" s="114"/>
      <c r="AE320" s="115"/>
      <c r="AF320" s="116" t="s">
        <v>114</v>
      </c>
      <c r="AG320" s="104"/>
      <c r="AH320" s="115" t="s">
        <v>116</v>
      </c>
      <c r="AI320" s="115"/>
      <c r="AJ320" s="115"/>
      <c r="AK320" s="116" t="s">
        <v>115</v>
      </c>
      <c r="AL320" s="104"/>
      <c r="AM320" s="115"/>
      <c r="AN320" s="115"/>
      <c r="AO320" s="115"/>
      <c r="AP320" s="115"/>
      <c r="AQ320" s="115"/>
      <c r="AR320" s="115"/>
      <c r="AS320" s="115"/>
      <c r="AT320" s="115"/>
      <c r="AU320" s="115"/>
      <c r="AV320" s="117"/>
    </row>
    <row r="321" spans="1:48">
      <c r="B321" s="110" t="s">
        <v>58</v>
      </c>
      <c r="C321" s="65"/>
      <c r="D321" s="65"/>
      <c r="E321" s="65"/>
      <c r="F321" s="65"/>
      <c r="G321" s="65"/>
      <c r="H321" s="65"/>
      <c r="I321" s="65"/>
      <c r="J321" s="65"/>
      <c r="K321" s="65"/>
      <c r="L321" s="65"/>
      <c r="M321" s="65"/>
      <c r="N321" s="65"/>
      <c r="O321" s="65"/>
      <c r="P321" s="65"/>
      <c r="Q321" s="65"/>
      <c r="R321" s="65"/>
      <c r="S321" s="65"/>
      <c r="T321" s="65"/>
      <c r="U321" s="65"/>
      <c r="V321" s="65"/>
      <c r="W321" s="65"/>
      <c r="X321" s="131"/>
      <c r="Z321" s="110" t="s">
        <v>58</v>
      </c>
      <c r="AA321" s="65"/>
      <c r="AB321" s="65"/>
      <c r="AC321" s="65"/>
      <c r="AD321" s="65"/>
      <c r="AE321" s="103"/>
      <c r="AF321" s="103"/>
      <c r="AG321" s="103"/>
      <c r="AH321" s="103"/>
      <c r="AI321" s="103"/>
      <c r="AJ321" s="103"/>
      <c r="AK321" s="103"/>
      <c r="AL321" s="103"/>
      <c r="AM321" s="103"/>
      <c r="AN321" s="103"/>
      <c r="AO321" s="103"/>
      <c r="AP321" s="103"/>
      <c r="AQ321" s="103"/>
      <c r="AR321" s="103"/>
      <c r="AS321" s="103"/>
      <c r="AT321" s="103"/>
      <c r="AU321" s="103"/>
      <c r="AV321" s="111"/>
    </row>
    <row r="322" spans="1:48">
      <c r="B322" s="118"/>
      <c r="C322" s="119"/>
      <c r="D322" s="119"/>
      <c r="E322" s="119"/>
      <c r="F322" s="119"/>
      <c r="G322" s="145" t="s">
        <v>118</v>
      </c>
      <c r="H322" s="145"/>
      <c r="I322" s="145" t="s">
        <v>119</v>
      </c>
      <c r="J322" s="145"/>
      <c r="K322" s="145" t="s">
        <v>120</v>
      </c>
      <c r="L322" s="145"/>
      <c r="M322" s="145" t="s">
        <v>121</v>
      </c>
      <c r="N322" s="145"/>
      <c r="O322" s="145" t="s">
        <v>122</v>
      </c>
      <c r="P322" s="145"/>
      <c r="Q322" s="145" t="s">
        <v>123</v>
      </c>
      <c r="R322" s="145"/>
      <c r="S322" s="145" t="s">
        <v>124</v>
      </c>
      <c r="T322" s="145"/>
      <c r="U322" s="145" t="s">
        <v>125</v>
      </c>
      <c r="V322" s="145"/>
      <c r="W322" s="145" t="s">
        <v>128</v>
      </c>
      <c r="X322" s="146"/>
      <c r="Z322" s="118"/>
      <c r="AA322" s="119"/>
      <c r="AB322" s="119"/>
      <c r="AC322" s="119"/>
      <c r="AD322" s="119"/>
      <c r="AE322" s="143" t="s">
        <v>118</v>
      </c>
      <c r="AF322" s="143"/>
      <c r="AG322" s="143" t="s">
        <v>119</v>
      </c>
      <c r="AH322" s="143"/>
      <c r="AI322" s="143" t="s">
        <v>120</v>
      </c>
      <c r="AJ322" s="143"/>
      <c r="AK322" s="143" t="s">
        <v>121</v>
      </c>
      <c r="AL322" s="143"/>
      <c r="AM322" s="143" t="s">
        <v>122</v>
      </c>
      <c r="AN322" s="143"/>
      <c r="AO322" s="143" t="s">
        <v>123</v>
      </c>
      <c r="AP322" s="143"/>
      <c r="AQ322" s="143" t="s">
        <v>124</v>
      </c>
      <c r="AR322" s="143"/>
      <c r="AS322" s="143" t="s">
        <v>125</v>
      </c>
      <c r="AT322" s="143"/>
      <c r="AU322" s="143" t="s">
        <v>128</v>
      </c>
      <c r="AV322" s="144"/>
    </row>
    <row r="323" spans="1:48">
      <c r="B323" s="118"/>
      <c r="C323" s="119"/>
      <c r="D323" s="119"/>
      <c r="E323" s="119"/>
      <c r="F323" s="119"/>
      <c r="G323" s="143"/>
      <c r="H323" s="143"/>
      <c r="I323" s="143"/>
      <c r="J323" s="143"/>
      <c r="K323" s="143"/>
      <c r="L323" s="143"/>
      <c r="M323" s="143"/>
      <c r="N323" s="143"/>
      <c r="O323" s="143"/>
      <c r="P323" s="143"/>
      <c r="Q323" s="143"/>
      <c r="R323" s="143"/>
      <c r="S323" s="143"/>
      <c r="T323" s="143"/>
      <c r="U323" s="143"/>
      <c r="V323" s="143"/>
      <c r="W323" s="143"/>
      <c r="X323" s="144"/>
      <c r="Z323" s="118"/>
      <c r="AA323" s="119"/>
      <c r="AB323" s="119"/>
      <c r="AC323" s="119"/>
      <c r="AD323" s="119"/>
      <c r="AE323" s="143">
        <f>SUM(AE325:AF331)</f>
        <v>0.45833333333333337</v>
      </c>
      <c r="AF323" s="143"/>
      <c r="AG323" s="143">
        <f>SUM(AG325:AH331)</f>
        <v>0.16666666666666669</v>
      </c>
      <c r="AH323" s="143"/>
      <c r="AI323" s="143">
        <f>SUM(AI325:AJ331)</f>
        <v>4.1666666666666671E-2</v>
      </c>
      <c r="AJ323" s="143"/>
      <c r="AK323" s="143">
        <f>SUM(AK325:AL331)</f>
        <v>0</v>
      </c>
      <c r="AL323" s="143"/>
      <c r="AM323" s="143">
        <f>SUM(AM325:AN331)</f>
        <v>0.33333333333333337</v>
      </c>
      <c r="AN323" s="143"/>
      <c r="AO323" s="143">
        <f>SUM(AO325:AP331)</f>
        <v>0</v>
      </c>
      <c r="AP323" s="143"/>
      <c r="AQ323" s="143">
        <f>SUM(AQ325:AR331)</f>
        <v>0</v>
      </c>
      <c r="AR323" s="143"/>
      <c r="AS323" s="143">
        <f>SUM(AS325:AT331)</f>
        <v>0</v>
      </c>
      <c r="AT323" s="143"/>
      <c r="AU323" s="143">
        <f>SUM(AU325:AV331)</f>
        <v>0</v>
      </c>
      <c r="AV323" s="143"/>
    </row>
    <row r="324" spans="1:48">
      <c r="A324" t="s">
        <v>139</v>
      </c>
      <c r="B324" s="118"/>
      <c r="C324" s="119"/>
      <c r="D324" s="119"/>
      <c r="E324" s="119"/>
      <c r="F324" s="119"/>
      <c r="G324" s="99" t="s">
        <v>126</v>
      </c>
      <c r="H324" s="99" t="s">
        <v>127</v>
      </c>
      <c r="I324" s="99" t="s">
        <v>126</v>
      </c>
      <c r="J324" s="99" t="s">
        <v>127</v>
      </c>
      <c r="K324" s="99" t="s">
        <v>126</v>
      </c>
      <c r="L324" s="99" t="s">
        <v>127</v>
      </c>
      <c r="M324" s="99" t="s">
        <v>126</v>
      </c>
      <c r="N324" s="99" t="s">
        <v>127</v>
      </c>
      <c r="O324" s="99" t="s">
        <v>126</v>
      </c>
      <c r="P324" s="99" t="s">
        <v>127</v>
      </c>
      <c r="Q324" s="99" t="s">
        <v>126</v>
      </c>
      <c r="R324" s="99" t="s">
        <v>127</v>
      </c>
      <c r="S324" s="99" t="s">
        <v>126</v>
      </c>
      <c r="T324" s="99" t="s">
        <v>127</v>
      </c>
      <c r="U324" s="99" t="s">
        <v>126</v>
      </c>
      <c r="V324" s="99" t="s">
        <v>127</v>
      </c>
      <c r="W324" s="99" t="s">
        <v>126</v>
      </c>
      <c r="X324" s="120" t="s">
        <v>127</v>
      </c>
      <c r="Z324" s="118"/>
      <c r="AA324" s="119"/>
      <c r="AB324" s="119"/>
      <c r="AC324" s="119"/>
      <c r="AD324" s="119"/>
      <c r="AE324" s="99" t="s">
        <v>126</v>
      </c>
      <c r="AF324" s="99" t="s">
        <v>127</v>
      </c>
      <c r="AG324" s="99" t="s">
        <v>126</v>
      </c>
      <c r="AH324" s="99" t="s">
        <v>127</v>
      </c>
      <c r="AI324" s="99" t="s">
        <v>126</v>
      </c>
      <c r="AJ324" s="99" t="s">
        <v>127</v>
      </c>
      <c r="AK324" s="99" t="s">
        <v>126</v>
      </c>
      <c r="AL324" s="99" t="s">
        <v>127</v>
      </c>
      <c r="AM324" s="99" t="s">
        <v>126</v>
      </c>
      <c r="AN324" s="99" t="s">
        <v>127</v>
      </c>
      <c r="AO324" s="99" t="s">
        <v>126</v>
      </c>
      <c r="AP324" s="99" t="s">
        <v>127</v>
      </c>
      <c r="AQ324" s="99" t="s">
        <v>126</v>
      </c>
      <c r="AR324" s="99" t="s">
        <v>127</v>
      </c>
      <c r="AS324" s="99" t="s">
        <v>126</v>
      </c>
      <c r="AT324" s="99" t="s">
        <v>127</v>
      </c>
      <c r="AU324" s="99" t="s">
        <v>126</v>
      </c>
      <c r="AV324" s="120" t="s">
        <v>127</v>
      </c>
    </row>
    <row r="325" spans="1:48">
      <c r="A325" s="125">
        <v>2</v>
      </c>
      <c r="B325" s="80" t="s">
        <v>135</v>
      </c>
      <c r="C325" s="81"/>
      <c r="D325" s="81"/>
      <c r="E325" s="82"/>
      <c r="F325" s="79">
        <f>(A325/SUM(A325,A326,A329))</f>
        <v>0.33333333333333331</v>
      </c>
      <c r="G325" s="60"/>
      <c r="H325" s="84" t="str">
        <f>IF(G325,(G325/SUM($G325,$I325,$K325,$M325,$O325,$Q325,$S325,$U325,$W325)*$F325),"")</f>
        <v/>
      </c>
      <c r="I325" s="60"/>
      <c r="J325" s="84" t="str">
        <f t="shared" ref="J325:J331" si="222">IF(I325,(I325/SUM($G325,$I325,$K325,$M325,$O325,$Q325,$S325,$U325,$W325)*$F325),"")</f>
        <v/>
      </c>
      <c r="K325" s="60"/>
      <c r="L325" s="84" t="str">
        <f t="shared" ref="L325:L331" si="223">IF(K325,(K325/SUM($G325,$I325,$K325,$M325,$O325,$Q325,$S325,$U325,$W325)*$F325),"")</f>
        <v/>
      </c>
      <c r="M325" s="60"/>
      <c r="N325" s="84" t="str">
        <f t="shared" ref="N325:N331" si="224">IF(M325,(M325/SUM($G325,$I325,$K325,$M325,$O325,$Q325,$S325,$U325,$W325)*$F325),"")</f>
        <v/>
      </c>
      <c r="O325" s="60">
        <v>2</v>
      </c>
      <c r="P325" s="84">
        <f t="shared" ref="P325:P331" si="225">IF(O325,(O325/SUM($G325,$I325,$K325,$M325,$O325,$Q325,$S325,$U325,$W325)*$F325),"")</f>
        <v>0.33333333333333331</v>
      </c>
      <c r="Q325" s="60"/>
      <c r="R325" s="84" t="str">
        <f t="shared" ref="R325:R331" si="226">IF(Q325,(Q325/SUM($G325,$I325,$K325,$M325,$O325,$Q325,$S325,$U325,$W325)*$F325),"")</f>
        <v/>
      </c>
      <c r="S325" s="60"/>
      <c r="T325" s="84" t="str">
        <f t="shared" ref="T325:T331" si="227">IF(S325,(S325/SUM($G325,$I325,$K325,$M325,$O325,$Q325,$S325,$U325,$W325)*$F325),"")</f>
        <v/>
      </c>
      <c r="U325" s="60"/>
      <c r="V325" s="84" t="str">
        <f t="shared" ref="V325:V331" si="228">IF(U325,(U325/SUM($G325,$I325,$K325,$M325,$O325,$Q325,$S325,$U325,$W325)*$F325),"")</f>
        <v/>
      </c>
      <c r="W325" s="60"/>
      <c r="X325" s="84" t="str">
        <f t="shared" ref="X325:X331" si="229">IF(W325,(W325/SUM($G325,$I325,$K325,$M325,$O325,$Q325,$S325,$U325,$W325)*$F325),"")</f>
        <v/>
      </c>
      <c r="Z325" s="80" t="s">
        <v>135</v>
      </c>
      <c r="AA325" s="81"/>
      <c r="AB325" s="81"/>
      <c r="AC325" s="82"/>
      <c r="AD325" s="79">
        <f t="shared" ref="AD325:AD331" si="230">F325</f>
        <v>0.33333333333333331</v>
      </c>
      <c r="AE325" s="100"/>
      <c r="AF325" s="100"/>
      <c r="AG325" s="100"/>
      <c r="AH325" s="100"/>
      <c r="AI325" s="100"/>
      <c r="AJ325" s="100"/>
      <c r="AK325" s="100"/>
      <c r="AL325" s="100"/>
      <c r="AM325" s="84">
        <f>P325*$N$4</f>
        <v>0.15</v>
      </c>
      <c r="AN325" s="84">
        <f>P325*$N$5</f>
        <v>0.18333333333333335</v>
      </c>
      <c r="AO325" s="100"/>
      <c r="AP325" s="100"/>
      <c r="AQ325" s="100"/>
      <c r="AR325" s="100"/>
      <c r="AS325" s="100"/>
      <c r="AT325" s="100"/>
      <c r="AU325" s="100"/>
      <c r="AV325" s="121"/>
    </row>
    <row r="326" spans="1:48">
      <c r="A326" s="126">
        <v>2</v>
      </c>
      <c r="B326" s="80" t="s">
        <v>136</v>
      </c>
      <c r="C326" s="81"/>
      <c r="D326" s="81"/>
      <c r="E326" s="82"/>
      <c r="F326" s="79">
        <f>(A326/SUM(A325,A326,A329))</f>
        <v>0.33333333333333331</v>
      </c>
      <c r="G326" s="60"/>
      <c r="H326" s="84" t="str">
        <f t="shared" ref="H326:H331" si="231">IF(G326,(G326/SUM($G326,$I326,$K326,$M326,$O326,$Q326,$S326,$U326,$W326)*$F326),"")</f>
        <v/>
      </c>
      <c r="I326" s="60"/>
      <c r="J326" s="84" t="str">
        <f t="shared" si="222"/>
        <v/>
      </c>
      <c r="K326" s="60"/>
      <c r="L326" s="84" t="str">
        <f t="shared" si="223"/>
        <v/>
      </c>
      <c r="M326" s="60"/>
      <c r="N326" s="84" t="str">
        <f t="shared" si="224"/>
        <v/>
      </c>
      <c r="O326" s="60"/>
      <c r="P326" s="84" t="str">
        <f t="shared" si="225"/>
        <v/>
      </c>
      <c r="Q326" s="60"/>
      <c r="R326" s="84" t="str">
        <f t="shared" si="226"/>
        <v/>
      </c>
      <c r="S326" s="60"/>
      <c r="T326" s="84" t="str">
        <f t="shared" si="227"/>
        <v/>
      </c>
      <c r="U326" s="60"/>
      <c r="V326" s="84" t="str">
        <f t="shared" si="228"/>
        <v/>
      </c>
      <c r="W326" s="60"/>
      <c r="X326" s="84" t="str">
        <f t="shared" si="229"/>
        <v/>
      </c>
      <c r="Z326" s="80" t="s">
        <v>136</v>
      </c>
      <c r="AA326" s="81"/>
      <c r="AB326" s="81"/>
      <c r="AC326" s="82"/>
      <c r="AD326" s="79">
        <f t="shared" si="230"/>
        <v>0.33333333333333331</v>
      </c>
      <c r="AE326" s="100"/>
      <c r="AF326" s="100"/>
      <c r="AG326" s="100"/>
      <c r="AH326" s="100"/>
      <c r="AI326" s="100"/>
      <c r="AJ326" s="100"/>
      <c r="AK326" s="100"/>
      <c r="AL326" s="100"/>
      <c r="AM326" s="100"/>
      <c r="AN326" s="100"/>
      <c r="AO326" s="100"/>
      <c r="AP326" s="100"/>
      <c r="AQ326" s="100"/>
      <c r="AR326" s="100"/>
      <c r="AS326" s="100"/>
      <c r="AT326" s="100"/>
      <c r="AU326" s="100"/>
      <c r="AV326" s="121"/>
    </row>
    <row r="327" spans="1:48">
      <c r="A327" s="126">
        <v>3</v>
      </c>
      <c r="B327" s="83" t="s">
        <v>129</v>
      </c>
      <c r="C327" s="81"/>
      <c r="D327" s="81"/>
      <c r="E327" s="82"/>
      <c r="F327" s="78">
        <f>(A327/SUM(A327:A328))*F326</f>
        <v>0.19999999999999998</v>
      </c>
      <c r="G327" s="60">
        <v>4</v>
      </c>
      <c r="H327" s="84">
        <f t="shared" si="231"/>
        <v>0.19999999999999998</v>
      </c>
      <c r="I327" s="60"/>
      <c r="J327" s="84" t="str">
        <f t="shared" si="222"/>
        <v/>
      </c>
      <c r="K327" s="60"/>
      <c r="L327" s="84" t="str">
        <f t="shared" si="223"/>
        <v/>
      </c>
      <c r="M327" s="60"/>
      <c r="N327" s="84" t="str">
        <f t="shared" si="224"/>
        <v/>
      </c>
      <c r="O327" s="60"/>
      <c r="P327" s="84" t="str">
        <f t="shared" si="225"/>
        <v/>
      </c>
      <c r="Q327" s="60"/>
      <c r="R327" s="84" t="str">
        <f t="shared" si="226"/>
        <v/>
      </c>
      <c r="S327" s="60"/>
      <c r="T327" s="84" t="str">
        <f t="shared" si="227"/>
        <v/>
      </c>
      <c r="U327" s="60"/>
      <c r="V327" s="84" t="str">
        <f t="shared" si="228"/>
        <v/>
      </c>
      <c r="W327" s="60"/>
      <c r="X327" s="84" t="str">
        <f t="shared" si="229"/>
        <v/>
      </c>
      <c r="Z327" s="83" t="s">
        <v>129</v>
      </c>
      <c r="AA327" s="81"/>
      <c r="AB327" s="81"/>
      <c r="AC327" s="82"/>
      <c r="AD327" s="105">
        <f t="shared" si="230"/>
        <v>0.19999999999999998</v>
      </c>
      <c r="AE327" s="84">
        <f>H327*$N$4</f>
        <v>0.09</v>
      </c>
      <c r="AF327" s="84">
        <f>H327*$N$5</f>
        <v>0.11</v>
      </c>
      <c r="AG327" s="84"/>
      <c r="AH327" s="84"/>
      <c r="AI327" s="84"/>
      <c r="AJ327" s="84"/>
      <c r="AK327" s="100"/>
      <c r="AL327" s="100"/>
      <c r="AM327" s="100"/>
      <c r="AN327" s="100"/>
      <c r="AO327" s="100"/>
      <c r="AP327" s="100"/>
      <c r="AQ327" s="100"/>
      <c r="AR327" s="100"/>
      <c r="AS327" s="100"/>
      <c r="AT327" s="100"/>
      <c r="AU327" s="100"/>
      <c r="AV327" s="121"/>
    </row>
    <row r="328" spans="1:48">
      <c r="A328" s="126">
        <v>2</v>
      </c>
      <c r="B328" s="83" t="s">
        <v>130</v>
      </c>
      <c r="C328" s="81"/>
      <c r="D328" s="81"/>
      <c r="E328" s="82"/>
      <c r="F328" s="78">
        <f>(A328/SUM(A327:A328))*F326</f>
        <v>0.13333333333333333</v>
      </c>
      <c r="G328" s="60">
        <v>4</v>
      </c>
      <c r="H328" s="84">
        <f t="shared" si="231"/>
        <v>0.13333333333333333</v>
      </c>
      <c r="I328" s="60"/>
      <c r="J328" s="84" t="str">
        <f t="shared" si="222"/>
        <v/>
      </c>
      <c r="K328" s="60"/>
      <c r="L328" s="84" t="str">
        <f t="shared" si="223"/>
        <v/>
      </c>
      <c r="M328" s="60"/>
      <c r="N328" s="84" t="str">
        <f t="shared" si="224"/>
        <v/>
      </c>
      <c r="O328" s="60"/>
      <c r="P328" s="84" t="str">
        <f t="shared" si="225"/>
        <v/>
      </c>
      <c r="Q328" s="60"/>
      <c r="R328" s="84" t="str">
        <f t="shared" si="226"/>
        <v/>
      </c>
      <c r="S328" s="60"/>
      <c r="T328" s="84" t="str">
        <f t="shared" si="227"/>
        <v/>
      </c>
      <c r="U328" s="60"/>
      <c r="V328" s="84" t="str">
        <f t="shared" si="228"/>
        <v/>
      </c>
      <c r="W328" s="60"/>
      <c r="X328" s="84" t="str">
        <f t="shared" si="229"/>
        <v/>
      </c>
      <c r="Z328" s="83" t="s">
        <v>130</v>
      </c>
      <c r="AA328" s="81"/>
      <c r="AB328" s="81"/>
      <c r="AC328" s="82"/>
      <c r="AD328" s="105">
        <f t="shared" si="230"/>
        <v>0.13333333333333333</v>
      </c>
      <c r="AE328" s="84">
        <f>H328*$N$4</f>
        <v>0.06</v>
      </c>
      <c r="AF328" s="84">
        <f>H328*$N$5</f>
        <v>7.3333333333333334E-2</v>
      </c>
      <c r="AG328" s="84"/>
      <c r="AH328" s="84"/>
      <c r="AI328" s="84"/>
      <c r="AJ328" s="84"/>
      <c r="AK328" s="100"/>
      <c r="AL328" s="100"/>
      <c r="AM328" s="100"/>
      <c r="AN328" s="100"/>
      <c r="AO328" s="100"/>
      <c r="AP328" s="100"/>
      <c r="AQ328" s="100"/>
      <c r="AR328" s="100"/>
      <c r="AS328" s="100"/>
      <c r="AT328" s="100"/>
      <c r="AU328" s="100"/>
      <c r="AV328" s="121"/>
    </row>
    <row r="329" spans="1:48">
      <c r="A329" s="126">
        <v>2</v>
      </c>
      <c r="B329" s="80" t="s">
        <v>134</v>
      </c>
      <c r="C329" s="81"/>
      <c r="D329" s="81"/>
      <c r="E329" s="82"/>
      <c r="F329" s="79">
        <f>(A329/SUM(A325,A326,A329))</f>
        <v>0.33333333333333331</v>
      </c>
      <c r="G329" s="60">
        <v>3</v>
      </c>
      <c r="H329" s="84">
        <f t="shared" si="231"/>
        <v>0.125</v>
      </c>
      <c r="I329" s="60">
        <v>4</v>
      </c>
      <c r="J329" s="84">
        <f t="shared" si="222"/>
        <v>0.16666666666666666</v>
      </c>
      <c r="K329" s="60">
        <v>1</v>
      </c>
      <c r="L329" s="84">
        <f t="shared" si="223"/>
        <v>4.1666666666666664E-2</v>
      </c>
      <c r="M329" s="60"/>
      <c r="N329" s="84" t="str">
        <f t="shared" si="224"/>
        <v/>
      </c>
      <c r="O329" s="60"/>
      <c r="P329" s="84" t="str">
        <f t="shared" si="225"/>
        <v/>
      </c>
      <c r="Q329" s="60"/>
      <c r="R329" s="84" t="str">
        <f t="shared" si="226"/>
        <v/>
      </c>
      <c r="S329" s="60"/>
      <c r="T329" s="84" t="str">
        <f t="shared" si="227"/>
        <v/>
      </c>
      <c r="U329" s="60"/>
      <c r="V329" s="84" t="str">
        <f t="shared" si="228"/>
        <v/>
      </c>
      <c r="W329" s="60"/>
      <c r="X329" s="84" t="str">
        <f t="shared" si="229"/>
        <v/>
      </c>
      <c r="Z329" s="80" t="s">
        <v>134</v>
      </c>
      <c r="AA329" s="81"/>
      <c r="AB329" s="81"/>
      <c r="AC329" s="82"/>
      <c r="AD329" s="79">
        <f t="shared" si="230"/>
        <v>0.33333333333333331</v>
      </c>
      <c r="AE329" s="84">
        <f>H329*$N$4</f>
        <v>5.6250000000000001E-2</v>
      </c>
      <c r="AF329" s="84">
        <f>H329*$N$5</f>
        <v>6.8750000000000006E-2</v>
      </c>
      <c r="AG329" s="84">
        <f>J329*$N$4</f>
        <v>7.4999999999999997E-2</v>
      </c>
      <c r="AH329" s="84">
        <f>J329*$N$5</f>
        <v>9.1666666666666674E-2</v>
      </c>
      <c r="AI329" s="84">
        <f>L329*$N$4</f>
        <v>1.8749999999999999E-2</v>
      </c>
      <c r="AJ329" s="84">
        <f>L329*$N$5</f>
        <v>2.2916666666666669E-2</v>
      </c>
      <c r="AK329" s="100"/>
      <c r="AL329" s="100"/>
      <c r="AM329" s="100"/>
      <c r="AN329" s="100"/>
      <c r="AO329" s="100"/>
      <c r="AP329" s="100"/>
      <c r="AQ329" s="100"/>
      <c r="AR329" s="100"/>
      <c r="AS329" s="100"/>
      <c r="AT329" s="100"/>
      <c r="AU329" s="100"/>
      <c r="AV329" s="121"/>
    </row>
    <row r="330" spans="1:48">
      <c r="A330" s="127">
        <v>4</v>
      </c>
      <c r="B330" s="80" t="s">
        <v>133</v>
      </c>
      <c r="C330" s="81"/>
      <c r="D330" s="81"/>
      <c r="E330" s="82"/>
      <c r="F330" s="79">
        <v>0</v>
      </c>
      <c r="G330" s="60"/>
      <c r="H330" s="84" t="str">
        <f t="shared" si="231"/>
        <v/>
      </c>
      <c r="I330" s="60"/>
      <c r="J330" s="84" t="str">
        <f t="shared" si="222"/>
        <v/>
      </c>
      <c r="K330" s="60"/>
      <c r="L330" s="84" t="str">
        <f t="shared" si="223"/>
        <v/>
      </c>
      <c r="M330" s="60"/>
      <c r="N330" s="84" t="str">
        <f t="shared" si="224"/>
        <v/>
      </c>
      <c r="O330" s="60"/>
      <c r="P330" s="84" t="str">
        <f t="shared" si="225"/>
        <v/>
      </c>
      <c r="Q330" s="60"/>
      <c r="R330" s="84" t="str">
        <f t="shared" si="226"/>
        <v/>
      </c>
      <c r="S330" s="60"/>
      <c r="T330" s="84" t="str">
        <f t="shared" si="227"/>
        <v/>
      </c>
      <c r="U330" s="60"/>
      <c r="V330" s="84" t="str">
        <f t="shared" si="228"/>
        <v/>
      </c>
      <c r="W330" s="60"/>
      <c r="X330" s="84" t="str">
        <f t="shared" si="229"/>
        <v/>
      </c>
      <c r="Z330" s="80" t="s">
        <v>133</v>
      </c>
      <c r="AA330" s="81"/>
      <c r="AB330" s="81"/>
      <c r="AC330" s="82"/>
      <c r="AD330" s="79">
        <f t="shared" si="230"/>
        <v>0</v>
      </c>
      <c r="AE330" s="100"/>
      <c r="AF330" s="100"/>
      <c r="AG330" s="100"/>
      <c r="AH330" s="100"/>
      <c r="AI330" s="100"/>
      <c r="AJ330" s="100"/>
      <c r="AK330" s="100"/>
      <c r="AL330" s="100"/>
      <c r="AM330" s="100"/>
      <c r="AN330" s="84"/>
      <c r="AO330" s="100"/>
      <c r="AP330" s="84"/>
      <c r="AQ330" s="100"/>
      <c r="AR330" s="84"/>
      <c r="AS330" s="100"/>
      <c r="AT330" s="84"/>
      <c r="AU330" s="100"/>
      <c r="AV330" s="122"/>
    </row>
    <row r="331" spans="1:48">
      <c r="A331" s="128">
        <v>2</v>
      </c>
      <c r="B331" s="83" t="s">
        <v>144</v>
      </c>
      <c r="C331" s="81"/>
      <c r="D331" s="81"/>
      <c r="E331" s="82"/>
      <c r="F331" s="79">
        <v>0</v>
      </c>
      <c r="G331" s="60"/>
      <c r="H331" s="84" t="str">
        <f t="shared" si="231"/>
        <v/>
      </c>
      <c r="I331" s="60"/>
      <c r="J331" s="84" t="str">
        <f t="shared" si="222"/>
        <v/>
      </c>
      <c r="K331" s="60"/>
      <c r="L331" s="84" t="str">
        <f t="shared" si="223"/>
        <v/>
      </c>
      <c r="M331" s="60"/>
      <c r="N331" s="84" t="str">
        <f t="shared" si="224"/>
        <v/>
      </c>
      <c r="O331" s="60"/>
      <c r="P331" s="84" t="str">
        <f t="shared" si="225"/>
        <v/>
      </c>
      <c r="Q331" s="60"/>
      <c r="R331" s="84" t="str">
        <f t="shared" si="226"/>
        <v/>
      </c>
      <c r="S331" s="60"/>
      <c r="T331" s="84" t="str">
        <f t="shared" si="227"/>
        <v/>
      </c>
      <c r="U331" s="60"/>
      <c r="V331" s="84" t="str">
        <f t="shared" si="228"/>
        <v/>
      </c>
      <c r="W331" s="60"/>
      <c r="X331" s="84" t="str">
        <f t="shared" si="229"/>
        <v/>
      </c>
      <c r="Z331" s="83" t="s">
        <v>144</v>
      </c>
      <c r="AA331" s="81"/>
      <c r="AB331" s="81"/>
      <c r="AC331" s="82"/>
      <c r="AD331" s="105">
        <f t="shared" si="230"/>
        <v>0</v>
      </c>
      <c r="AE331" s="100"/>
      <c r="AF331" s="100"/>
      <c r="AG331" s="100"/>
      <c r="AH331" s="100"/>
      <c r="AI331" s="100"/>
      <c r="AJ331" s="100"/>
      <c r="AK331" s="100"/>
      <c r="AL331" s="100"/>
      <c r="AM331" s="84"/>
      <c r="AN331" s="84"/>
      <c r="AO331" s="84"/>
      <c r="AP331" s="84"/>
      <c r="AQ331" s="84"/>
      <c r="AR331" s="84"/>
      <c r="AS331" s="84"/>
      <c r="AT331" s="84"/>
      <c r="AU331" s="84"/>
      <c r="AV331" s="122"/>
    </row>
    <row r="332" spans="1:48">
      <c r="B332" s="140"/>
      <c r="C332" s="141"/>
      <c r="D332" s="141"/>
      <c r="E332" s="141"/>
      <c r="F332" s="142"/>
      <c r="G332" s="134"/>
      <c r="H332" s="134"/>
      <c r="I332" s="134"/>
      <c r="J332" s="134"/>
      <c r="K332" s="134"/>
      <c r="L332" s="134"/>
      <c r="M332" s="134"/>
      <c r="N332" s="134"/>
      <c r="O332" s="134"/>
      <c r="P332" s="134"/>
      <c r="Q332" s="134"/>
      <c r="R332" s="134"/>
      <c r="S332" s="134"/>
      <c r="T332" s="134"/>
      <c r="U332" s="134"/>
      <c r="V332" s="134"/>
      <c r="W332" s="134"/>
      <c r="X332" s="135"/>
      <c r="Z332" s="140"/>
      <c r="AA332" s="141"/>
      <c r="AB332" s="141"/>
      <c r="AC332" s="141"/>
      <c r="AD332" s="142"/>
      <c r="AE332" s="123"/>
      <c r="AF332" s="123"/>
      <c r="AG332" s="123"/>
      <c r="AH332" s="123"/>
      <c r="AI332" s="123"/>
      <c r="AJ332" s="123"/>
      <c r="AK332" s="123"/>
      <c r="AL332" s="123"/>
      <c r="AM332" s="123"/>
      <c r="AN332" s="123"/>
      <c r="AO332" s="123"/>
      <c r="AP332" s="123"/>
      <c r="AQ332" s="123"/>
      <c r="AR332" s="123"/>
      <c r="AS332" s="123"/>
      <c r="AT332" s="123"/>
      <c r="AU332" s="123"/>
      <c r="AV332" s="124"/>
    </row>
    <row r="336" spans="1:48" s="138" customFormat="1" ht="26.25">
      <c r="A336" s="137" t="s">
        <v>231</v>
      </c>
      <c r="AE336" s="139"/>
      <c r="AF336" s="139"/>
      <c r="AG336" s="139"/>
      <c r="AH336" s="139"/>
      <c r="AI336" s="139"/>
      <c r="AJ336" s="139"/>
      <c r="AK336" s="139"/>
      <c r="AL336" s="139"/>
      <c r="AM336" s="139"/>
      <c r="AN336" s="139"/>
      <c r="AO336" s="139"/>
      <c r="AP336" s="139"/>
      <c r="AQ336" s="139"/>
      <c r="AR336" s="139"/>
      <c r="AS336" s="139"/>
      <c r="AT336" s="139"/>
      <c r="AU336" s="139"/>
      <c r="AV336" s="139"/>
    </row>
    <row r="337" spans="1:48">
      <c r="B337" s="61" t="s">
        <v>112</v>
      </c>
      <c r="C337" s="62"/>
      <c r="D337" s="62"/>
      <c r="E337" s="62"/>
      <c r="F337" s="62"/>
      <c r="G337" s="62"/>
      <c r="H337" s="62"/>
      <c r="I337" s="62"/>
      <c r="J337" s="62"/>
      <c r="K337" s="62"/>
      <c r="L337" s="62"/>
      <c r="M337" s="62"/>
      <c r="N337" s="62"/>
      <c r="O337" s="62"/>
      <c r="P337" s="62"/>
      <c r="Q337" s="62"/>
      <c r="R337" s="62"/>
      <c r="S337" s="62"/>
      <c r="T337" s="62"/>
      <c r="U337" s="62"/>
      <c r="V337" s="62"/>
      <c r="W337" s="62"/>
      <c r="X337" s="63"/>
      <c r="AE337"/>
      <c r="AF337"/>
      <c r="AG337"/>
      <c r="AH337"/>
      <c r="AI337"/>
      <c r="AJ337"/>
      <c r="AK337"/>
      <c r="AL337"/>
      <c r="AM337"/>
      <c r="AN337"/>
      <c r="AO337"/>
      <c r="AP337"/>
      <c r="AQ337"/>
      <c r="AR337"/>
      <c r="AS337"/>
      <c r="AT337"/>
      <c r="AU337"/>
      <c r="AV337"/>
    </row>
    <row r="338" spans="1:48">
      <c r="B338" s="64" t="s">
        <v>65</v>
      </c>
      <c r="C338" s="65"/>
      <c r="D338" s="65"/>
      <c r="E338" s="65"/>
      <c r="F338" s="65"/>
      <c r="G338" s="65"/>
      <c r="H338" s="65"/>
      <c r="I338" s="65"/>
      <c r="J338" s="65"/>
      <c r="K338" s="65"/>
      <c r="L338" s="65"/>
      <c r="M338" s="65"/>
      <c r="N338" s="65"/>
      <c r="O338" s="65"/>
      <c r="P338" s="65"/>
      <c r="Q338" s="65"/>
      <c r="R338" s="65"/>
      <c r="S338" s="65"/>
      <c r="T338" s="65"/>
      <c r="U338" s="65"/>
      <c r="V338" s="65"/>
      <c r="W338" s="65"/>
      <c r="X338" s="66"/>
      <c r="AE338"/>
      <c r="AF338"/>
      <c r="AG338"/>
      <c r="AH338"/>
      <c r="AI338"/>
      <c r="AJ338"/>
      <c r="AK338"/>
      <c r="AL338"/>
      <c r="AM338"/>
      <c r="AN338"/>
      <c r="AO338"/>
      <c r="AP338"/>
      <c r="AQ338"/>
      <c r="AR338"/>
      <c r="AS338"/>
      <c r="AT338"/>
      <c r="AU338"/>
      <c r="AV338"/>
    </row>
    <row r="339" spans="1:48">
      <c r="B339" s="57"/>
      <c r="C339" s="58" t="s">
        <v>113</v>
      </c>
      <c r="D339" s="136">
        <f>SUMPRODUCT(G344:X350,AE377:AV383)</f>
        <v>1.55</v>
      </c>
      <c r="E339" s="93"/>
      <c r="F339" s="57"/>
      <c r="G339" s="57"/>
      <c r="H339" s="58" t="s">
        <v>114</v>
      </c>
      <c r="I339" s="94">
        <v>2</v>
      </c>
      <c r="J339" s="57" t="s">
        <v>116</v>
      </c>
      <c r="K339" s="57"/>
      <c r="L339" s="57"/>
      <c r="M339" s="58" t="s">
        <v>115</v>
      </c>
      <c r="N339" s="68"/>
      <c r="O339" s="57"/>
      <c r="P339" s="57"/>
      <c r="Q339" s="57"/>
      <c r="R339" s="57"/>
      <c r="S339" s="57"/>
      <c r="T339" s="57"/>
      <c r="U339" s="57"/>
      <c r="V339" s="57"/>
      <c r="W339" s="57"/>
      <c r="X339" s="57"/>
      <c r="AE339"/>
      <c r="AF339"/>
      <c r="AG339"/>
      <c r="AH339"/>
      <c r="AI339"/>
      <c r="AJ339"/>
      <c r="AK339"/>
      <c r="AL339"/>
      <c r="AM339"/>
      <c r="AN339"/>
      <c r="AO339"/>
      <c r="AP339"/>
      <c r="AQ339"/>
      <c r="AR339"/>
      <c r="AS339"/>
      <c r="AT339"/>
      <c r="AU339"/>
      <c r="AV339"/>
    </row>
    <row r="340" spans="1:48">
      <c r="B340" s="64" t="s">
        <v>58</v>
      </c>
      <c r="C340" s="65"/>
      <c r="D340" s="65"/>
      <c r="E340" s="65"/>
      <c r="F340" s="65"/>
      <c r="G340" s="65"/>
      <c r="H340" s="65"/>
      <c r="I340" s="65"/>
      <c r="J340" s="65"/>
      <c r="K340" s="65"/>
      <c r="L340" s="65"/>
      <c r="M340" s="65"/>
      <c r="N340" s="65"/>
      <c r="O340" s="65"/>
      <c r="P340" s="65"/>
      <c r="Q340" s="65"/>
      <c r="R340" s="65"/>
      <c r="S340" s="65"/>
      <c r="T340" s="65"/>
      <c r="U340" s="65"/>
      <c r="V340" s="65"/>
      <c r="W340" s="65"/>
      <c r="X340" s="66"/>
      <c r="AE340"/>
      <c r="AF340"/>
      <c r="AG340"/>
      <c r="AH340"/>
      <c r="AI340"/>
      <c r="AJ340"/>
      <c r="AK340"/>
      <c r="AL340"/>
      <c r="AM340"/>
      <c r="AN340"/>
      <c r="AO340"/>
      <c r="AP340"/>
      <c r="AQ340"/>
      <c r="AR340"/>
      <c r="AS340"/>
      <c r="AT340"/>
      <c r="AU340"/>
      <c r="AV340"/>
    </row>
    <row r="341" spans="1:48">
      <c r="B341" s="59"/>
      <c r="C341" s="59"/>
      <c r="D341" s="59"/>
      <c r="E341" s="59"/>
      <c r="F341" s="59"/>
      <c r="G341" s="145" t="s">
        <v>118</v>
      </c>
      <c r="H341" s="145"/>
      <c r="I341" s="145" t="s">
        <v>119</v>
      </c>
      <c r="J341" s="145"/>
      <c r="K341" s="145" t="s">
        <v>120</v>
      </c>
      <c r="L341" s="145"/>
      <c r="M341" s="145" t="s">
        <v>121</v>
      </c>
      <c r="N341" s="145"/>
      <c r="O341" s="145" t="s">
        <v>122</v>
      </c>
      <c r="P341" s="145"/>
      <c r="Q341" s="145" t="s">
        <v>123</v>
      </c>
      <c r="R341" s="145"/>
      <c r="S341" s="145" t="s">
        <v>124</v>
      </c>
      <c r="T341" s="145"/>
      <c r="U341" s="145" t="s">
        <v>125</v>
      </c>
      <c r="V341" s="145"/>
      <c r="W341" s="145" t="s">
        <v>128</v>
      </c>
      <c r="X341" s="145"/>
      <c r="AE341"/>
      <c r="AF341"/>
      <c r="AG341"/>
      <c r="AH341"/>
      <c r="AI341"/>
      <c r="AJ341"/>
      <c r="AK341"/>
      <c r="AL341"/>
      <c r="AM341"/>
      <c r="AN341"/>
      <c r="AO341"/>
      <c r="AP341"/>
      <c r="AQ341"/>
      <c r="AR341"/>
      <c r="AS341"/>
      <c r="AT341"/>
      <c r="AU341"/>
      <c r="AV341"/>
    </row>
    <row r="342" spans="1:48">
      <c r="B342" s="59"/>
      <c r="C342" s="59"/>
      <c r="D342" s="59"/>
      <c r="E342" s="59"/>
      <c r="F342" s="59"/>
      <c r="G342" s="155">
        <f>G359</f>
        <v>0.34375</v>
      </c>
      <c r="H342" s="145"/>
      <c r="I342" s="155">
        <f t="shared" ref="I342:X342" si="232">I359</f>
        <v>0.125</v>
      </c>
      <c r="J342" s="145"/>
      <c r="K342" s="155">
        <f t="shared" ref="K342:X342" si="233">K359</f>
        <v>3.125E-2</v>
      </c>
      <c r="L342" s="145"/>
      <c r="M342" s="155">
        <f t="shared" ref="M342:X342" si="234">M359</f>
        <v>0</v>
      </c>
      <c r="N342" s="145"/>
      <c r="O342" s="155">
        <f t="shared" ref="O342:X342" si="235">O359</f>
        <v>0.28125</v>
      </c>
      <c r="P342" s="145"/>
      <c r="Q342" s="155">
        <f t="shared" ref="Q342:X342" si="236">Q359</f>
        <v>6.25E-2</v>
      </c>
      <c r="R342" s="145"/>
      <c r="S342" s="155">
        <f t="shared" ref="S342:X342" si="237">S359</f>
        <v>6.25E-2</v>
      </c>
      <c r="T342" s="145"/>
      <c r="U342" s="155">
        <f t="shared" ref="U342:X342" si="238">U359</f>
        <v>3.125E-2</v>
      </c>
      <c r="V342" s="145"/>
      <c r="W342" s="155">
        <f t="shared" ref="W342:X342" si="239">W359</f>
        <v>6.25E-2</v>
      </c>
      <c r="X342" s="145"/>
      <c r="AE342"/>
      <c r="AF342"/>
      <c r="AG342"/>
      <c r="AH342"/>
      <c r="AI342"/>
      <c r="AJ342"/>
      <c r="AK342"/>
      <c r="AL342"/>
      <c r="AM342"/>
      <c r="AN342"/>
      <c r="AO342"/>
      <c r="AP342"/>
      <c r="AQ342"/>
      <c r="AR342"/>
      <c r="AS342"/>
      <c r="AT342"/>
      <c r="AU342"/>
      <c r="AV342"/>
    </row>
    <row r="343" spans="1:48">
      <c r="A343" t="s">
        <v>139</v>
      </c>
      <c r="B343" s="59"/>
      <c r="C343" s="59"/>
      <c r="D343" s="59"/>
      <c r="E343" s="59"/>
      <c r="F343" s="59"/>
      <c r="G343" s="98" t="s">
        <v>126</v>
      </c>
      <c r="H343" s="98" t="s">
        <v>127</v>
      </c>
      <c r="I343" s="98" t="s">
        <v>126</v>
      </c>
      <c r="J343" s="98" t="s">
        <v>127</v>
      </c>
      <c r="K343" s="98" t="s">
        <v>126</v>
      </c>
      <c r="L343" s="98" t="s">
        <v>127</v>
      </c>
      <c r="M343" s="98" t="s">
        <v>126</v>
      </c>
      <c r="N343" s="98" t="s">
        <v>127</v>
      </c>
      <c r="O343" s="98" t="s">
        <v>126</v>
      </c>
      <c r="P343" s="98" t="s">
        <v>127</v>
      </c>
      <c r="Q343" s="98" t="s">
        <v>126</v>
      </c>
      <c r="R343" s="98" t="s">
        <v>127</v>
      </c>
      <c r="S343" s="98" t="s">
        <v>126</v>
      </c>
      <c r="T343" s="98" t="s">
        <v>127</v>
      </c>
      <c r="U343" s="98" t="s">
        <v>126</v>
      </c>
      <c r="V343" s="98" t="s">
        <v>127</v>
      </c>
      <c r="W343" s="98" t="s">
        <v>126</v>
      </c>
      <c r="X343" s="98" t="s">
        <v>127</v>
      </c>
      <c r="AE343"/>
      <c r="AF343"/>
      <c r="AG343"/>
      <c r="AH343"/>
      <c r="AI343"/>
      <c r="AJ343"/>
      <c r="AK343"/>
      <c r="AL343"/>
      <c r="AM343"/>
      <c r="AN343"/>
      <c r="AO343"/>
      <c r="AP343"/>
      <c r="AQ343"/>
      <c r="AR343"/>
      <c r="AS343"/>
      <c r="AT343"/>
      <c r="AU343"/>
      <c r="AV343"/>
    </row>
    <row r="344" spans="1:48">
      <c r="A344" s="74">
        <v>2</v>
      </c>
      <c r="B344" s="80" t="s">
        <v>135</v>
      </c>
      <c r="C344" s="81"/>
      <c r="D344" s="81"/>
      <c r="E344" s="82"/>
      <c r="F344" s="79">
        <f>(A344/SUM($A$20,$A$21,$A$24))*$G$4</f>
        <v>0.25</v>
      </c>
      <c r="G344" s="60"/>
      <c r="H344" s="60"/>
      <c r="I344" s="60"/>
      <c r="J344" s="60"/>
      <c r="K344" s="60"/>
      <c r="L344" s="60"/>
      <c r="M344" s="60"/>
      <c r="N344" s="60"/>
      <c r="O344" s="60">
        <v>1</v>
      </c>
      <c r="P344" s="60">
        <v>2</v>
      </c>
      <c r="Q344" s="60"/>
      <c r="R344" s="60"/>
      <c r="S344" s="60"/>
      <c r="T344" s="60"/>
      <c r="U344" s="60"/>
      <c r="V344" s="60"/>
      <c r="W344" s="60"/>
      <c r="X344" s="60"/>
      <c r="AE344"/>
      <c r="AF344"/>
      <c r="AG344"/>
      <c r="AH344"/>
      <c r="AI344"/>
      <c r="AJ344"/>
      <c r="AK344"/>
      <c r="AL344"/>
      <c r="AM344"/>
      <c r="AN344"/>
      <c r="AO344"/>
      <c r="AP344"/>
      <c r="AQ344"/>
      <c r="AR344"/>
      <c r="AS344"/>
      <c r="AT344"/>
      <c r="AU344"/>
      <c r="AV344"/>
    </row>
    <row r="345" spans="1:48">
      <c r="A345" s="75">
        <v>2</v>
      </c>
      <c r="B345" s="80" t="s">
        <v>136</v>
      </c>
      <c r="C345" s="81"/>
      <c r="D345" s="81"/>
      <c r="E345" s="82"/>
      <c r="F345" s="79">
        <f>(A345/SUM($A$20,$A$21,$A$24))*$G$4</f>
        <v>0.25</v>
      </c>
      <c r="G345" s="60"/>
      <c r="H345" s="60"/>
      <c r="I345" s="60"/>
      <c r="J345" s="60"/>
      <c r="K345" s="60"/>
      <c r="L345" s="60"/>
      <c r="M345" s="60"/>
      <c r="N345" s="60"/>
      <c r="O345" s="60"/>
      <c r="P345" s="60"/>
      <c r="Q345" s="60"/>
      <c r="R345" s="60"/>
      <c r="S345" s="60"/>
      <c r="T345" s="60"/>
      <c r="U345" s="60"/>
      <c r="V345" s="60"/>
      <c r="W345" s="60"/>
      <c r="X345" s="60"/>
      <c r="AE345"/>
      <c r="AF345"/>
      <c r="AG345"/>
      <c r="AH345"/>
      <c r="AI345"/>
      <c r="AJ345"/>
      <c r="AK345"/>
      <c r="AL345"/>
      <c r="AM345"/>
      <c r="AN345"/>
      <c r="AO345"/>
      <c r="AP345"/>
      <c r="AQ345"/>
      <c r="AR345"/>
      <c r="AS345"/>
      <c r="AT345"/>
      <c r="AU345"/>
      <c r="AV345"/>
    </row>
    <row r="346" spans="1:48">
      <c r="A346" s="75">
        <v>3</v>
      </c>
      <c r="B346" s="83" t="s">
        <v>129</v>
      </c>
      <c r="C346" s="81"/>
      <c r="D346" s="81"/>
      <c r="E346" s="82"/>
      <c r="F346" s="78">
        <f>(A346/SUM($A$22:$A$23))*$F$21</f>
        <v>0.15</v>
      </c>
      <c r="G346" s="60" t="s">
        <v>24</v>
      </c>
      <c r="H346" s="60" t="s">
        <v>24</v>
      </c>
      <c r="I346" s="60"/>
      <c r="J346" s="60"/>
      <c r="K346" s="60"/>
      <c r="L346" s="60"/>
      <c r="M346" s="60"/>
      <c r="N346" s="60"/>
      <c r="O346" s="60"/>
      <c r="P346" s="60"/>
      <c r="Q346" s="60"/>
      <c r="R346" s="60"/>
      <c r="S346" s="60"/>
      <c r="T346" s="60"/>
      <c r="U346" s="60"/>
      <c r="V346" s="60"/>
      <c r="W346" s="60"/>
      <c r="X346" s="60"/>
      <c r="AE346"/>
      <c r="AF346"/>
      <c r="AG346"/>
      <c r="AH346"/>
      <c r="AI346"/>
      <c r="AJ346"/>
      <c r="AK346"/>
      <c r="AL346"/>
      <c r="AM346"/>
      <c r="AN346"/>
      <c r="AO346"/>
      <c r="AP346"/>
      <c r="AQ346"/>
      <c r="AR346"/>
      <c r="AS346"/>
      <c r="AT346"/>
      <c r="AU346"/>
      <c r="AV346"/>
    </row>
    <row r="347" spans="1:48">
      <c r="A347" s="75">
        <v>2</v>
      </c>
      <c r="B347" s="83" t="s">
        <v>130</v>
      </c>
      <c r="C347" s="81"/>
      <c r="D347" s="81"/>
      <c r="E347" s="82"/>
      <c r="F347" s="78">
        <f>(A347/SUM($A$22:$A$23))*$F$21</f>
        <v>0.1</v>
      </c>
      <c r="G347" s="60" t="s">
        <v>24</v>
      </c>
      <c r="H347" s="60" t="s">
        <v>24</v>
      </c>
      <c r="I347" s="60"/>
      <c r="J347" s="60"/>
      <c r="K347" s="60"/>
      <c r="L347" s="60"/>
      <c r="M347" s="60"/>
      <c r="N347" s="60"/>
      <c r="O347" s="60"/>
      <c r="P347" s="60"/>
      <c r="Q347" s="60"/>
      <c r="R347" s="60"/>
      <c r="S347" s="60"/>
      <c r="T347" s="60"/>
      <c r="U347" s="60"/>
      <c r="V347" s="60"/>
      <c r="W347" s="60"/>
      <c r="X347" s="60"/>
      <c r="AE347"/>
      <c r="AF347"/>
      <c r="AG347"/>
      <c r="AH347"/>
      <c r="AI347"/>
      <c r="AJ347"/>
      <c r="AK347"/>
      <c r="AL347"/>
      <c r="AM347"/>
      <c r="AN347"/>
      <c r="AO347"/>
      <c r="AP347"/>
      <c r="AQ347"/>
      <c r="AR347"/>
      <c r="AS347"/>
      <c r="AT347"/>
      <c r="AU347"/>
      <c r="AV347"/>
    </row>
    <row r="348" spans="1:48">
      <c r="A348" s="75">
        <v>2</v>
      </c>
      <c r="B348" s="80" t="s">
        <v>134</v>
      </c>
      <c r="C348" s="81"/>
      <c r="D348" s="81"/>
      <c r="E348" s="82"/>
      <c r="F348" s="79">
        <f>(A348/SUM($A$20,$A$21,$A$24))*$G$4</f>
        <v>0.25</v>
      </c>
      <c r="G348" s="60" t="s">
        <v>24</v>
      </c>
      <c r="H348" s="60" t="s">
        <v>24</v>
      </c>
      <c r="I348" s="60" t="s">
        <v>24</v>
      </c>
      <c r="J348" s="60" t="s">
        <v>24</v>
      </c>
      <c r="K348" s="60" t="s">
        <v>24</v>
      </c>
      <c r="L348" s="60" t="s">
        <v>24</v>
      </c>
      <c r="M348" s="60"/>
      <c r="N348" s="60"/>
      <c r="O348" s="60"/>
      <c r="P348" s="60"/>
      <c r="Q348" s="60"/>
      <c r="R348" s="60"/>
      <c r="S348" s="60"/>
      <c r="T348" s="60"/>
      <c r="U348" s="60"/>
      <c r="V348" s="60"/>
      <c r="W348" s="60"/>
      <c r="X348" s="60"/>
      <c r="AE348"/>
      <c r="AF348"/>
      <c r="AG348"/>
      <c r="AH348"/>
      <c r="AI348"/>
      <c r="AJ348"/>
      <c r="AK348"/>
      <c r="AL348"/>
      <c r="AM348"/>
      <c r="AN348"/>
      <c r="AO348"/>
      <c r="AP348"/>
      <c r="AQ348"/>
      <c r="AR348"/>
      <c r="AS348"/>
      <c r="AT348"/>
      <c r="AU348"/>
      <c r="AV348"/>
    </row>
    <row r="349" spans="1:48">
      <c r="A349" s="87">
        <v>4</v>
      </c>
      <c r="B349" s="85" t="s">
        <v>133</v>
      </c>
      <c r="C349" s="81"/>
      <c r="D349" s="81"/>
      <c r="E349" s="82"/>
      <c r="F349" s="79">
        <f>(A349/SUM($A$25))*$G$5</f>
        <v>0.25</v>
      </c>
      <c r="G349" s="60"/>
      <c r="H349" s="60"/>
      <c r="I349" s="60"/>
      <c r="J349" s="60"/>
      <c r="K349" s="60"/>
      <c r="L349" s="60"/>
      <c r="M349" s="60"/>
      <c r="N349" s="60"/>
      <c r="O349" s="60"/>
      <c r="P349" s="60"/>
      <c r="Q349" s="60"/>
      <c r="R349" s="60"/>
      <c r="S349" s="60"/>
      <c r="T349" s="60"/>
      <c r="U349" s="60"/>
      <c r="V349" s="60"/>
      <c r="W349" s="60"/>
      <c r="X349" s="60"/>
      <c r="AE349"/>
      <c r="AF349"/>
      <c r="AG349"/>
      <c r="AH349"/>
      <c r="AI349"/>
      <c r="AJ349"/>
      <c r="AK349"/>
      <c r="AL349"/>
      <c r="AM349"/>
      <c r="AN349"/>
      <c r="AO349"/>
      <c r="AP349"/>
      <c r="AQ349"/>
      <c r="AR349"/>
      <c r="AS349"/>
      <c r="AT349"/>
      <c r="AU349"/>
      <c r="AV349"/>
    </row>
    <row r="350" spans="1:48">
      <c r="A350" s="88">
        <v>2</v>
      </c>
      <c r="B350" s="86" t="s">
        <v>144</v>
      </c>
      <c r="C350" s="81"/>
      <c r="D350" s="81"/>
      <c r="E350" s="82"/>
      <c r="F350" s="79">
        <f>(A350/SUM($A$25))*$G$5</f>
        <v>0.125</v>
      </c>
      <c r="G350" s="60"/>
      <c r="H350" s="60"/>
      <c r="I350" s="60"/>
      <c r="J350" s="60"/>
      <c r="K350" s="60"/>
      <c r="L350" s="60"/>
      <c r="M350" s="60"/>
      <c r="N350" s="60"/>
      <c r="O350" s="60" t="s">
        <v>24</v>
      </c>
      <c r="P350" s="60" t="s">
        <v>24</v>
      </c>
      <c r="Q350" s="60" t="s">
        <v>24</v>
      </c>
      <c r="R350" s="60" t="s">
        <v>24</v>
      </c>
      <c r="S350" s="60" t="s">
        <v>24</v>
      </c>
      <c r="T350" s="60" t="s">
        <v>24</v>
      </c>
      <c r="U350" s="60" t="s">
        <v>24</v>
      </c>
      <c r="V350" s="60" t="s">
        <v>24</v>
      </c>
      <c r="W350" s="60" t="s">
        <v>24</v>
      </c>
      <c r="X350" s="60" t="s">
        <v>24</v>
      </c>
      <c r="AE350"/>
      <c r="AF350"/>
      <c r="AG350"/>
      <c r="AH350"/>
      <c r="AI350"/>
      <c r="AJ350"/>
      <c r="AK350"/>
      <c r="AL350"/>
      <c r="AM350"/>
      <c r="AN350"/>
      <c r="AO350"/>
      <c r="AP350"/>
      <c r="AQ350"/>
      <c r="AR350"/>
      <c r="AS350"/>
      <c r="AT350"/>
      <c r="AU350"/>
      <c r="AV350"/>
    </row>
    <row r="351" spans="1:48">
      <c r="B351" s="148" t="s">
        <v>131</v>
      </c>
      <c r="C351" s="149"/>
      <c r="D351" s="149"/>
      <c r="E351" s="149"/>
      <c r="F351" s="150"/>
      <c r="G351" s="91"/>
      <c r="H351" s="91"/>
      <c r="I351" s="91"/>
      <c r="J351" s="91"/>
      <c r="K351" s="91"/>
      <c r="L351" s="91"/>
      <c r="M351" s="91"/>
      <c r="N351" s="91"/>
      <c r="O351" s="91">
        <f t="shared" ref="O351" si="240">SUMPRODUCT(O344:O350,AM377:AM383)/SUM(AM377:AM383)</f>
        <v>1</v>
      </c>
      <c r="P351" s="91">
        <f t="shared" ref="P351" si="241">SUMPRODUCT(P344:P350,AN377:AN383)/SUM(AN377:AN383)</f>
        <v>2</v>
      </c>
      <c r="Q351" s="91"/>
      <c r="R351" s="91"/>
      <c r="S351" s="91"/>
      <c r="T351" s="91"/>
      <c r="U351" s="91"/>
      <c r="V351" s="91"/>
      <c r="W351" s="91"/>
      <c r="X351" s="91"/>
      <c r="AE351"/>
      <c r="AF351"/>
      <c r="AG351"/>
      <c r="AH351"/>
      <c r="AI351"/>
      <c r="AJ351"/>
      <c r="AK351"/>
      <c r="AL351"/>
      <c r="AM351"/>
      <c r="AN351"/>
      <c r="AO351"/>
      <c r="AP351"/>
      <c r="AQ351"/>
      <c r="AR351"/>
      <c r="AS351"/>
      <c r="AT351"/>
      <c r="AU351"/>
      <c r="AV351"/>
    </row>
    <row r="352" spans="1:48">
      <c r="B352" s="151"/>
      <c r="C352" s="152"/>
      <c r="D352" s="152"/>
      <c r="E352" s="152"/>
      <c r="F352" s="153"/>
      <c r="G352" s="147"/>
      <c r="H352" s="147"/>
      <c r="I352" s="147"/>
      <c r="J352" s="147"/>
      <c r="K352" s="147"/>
      <c r="L352" s="147"/>
      <c r="M352" s="154"/>
      <c r="N352" s="154"/>
      <c r="O352" s="147">
        <f>O351*$N$4+P351*$N$5</f>
        <v>1.55</v>
      </c>
      <c r="P352" s="147"/>
      <c r="Q352" s="147"/>
      <c r="R352" s="147"/>
      <c r="S352" s="147"/>
      <c r="T352" s="147"/>
      <c r="U352" s="147"/>
      <c r="V352" s="147"/>
      <c r="W352" s="147"/>
      <c r="X352" s="147"/>
      <c r="AE352"/>
      <c r="AF352"/>
      <c r="AG352"/>
      <c r="AH352"/>
      <c r="AI352"/>
      <c r="AJ352"/>
      <c r="AK352"/>
      <c r="AL352"/>
      <c r="AM352"/>
      <c r="AN352"/>
      <c r="AO352"/>
      <c r="AP352"/>
      <c r="AQ352"/>
      <c r="AR352"/>
      <c r="AS352"/>
      <c r="AT352"/>
      <c r="AU352"/>
      <c r="AV352"/>
    </row>
    <row r="354" spans="1:48">
      <c r="B354" s="106" t="s">
        <v>112</v>
      </c>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30"/>
      <c r="AE354"/>
      <c r="AF354"/>
      <c r="AG354"/>
      <c r="AH354"/>
      <c r="AI354"/>
      <c r="AJ354"/>
      <c r="AK354"/>
      <c r="AL354"/>
      <c r="AM354"/>
      <c r="AN354"/>
      <c r="AO354"/>
      <c r="AP354"/>
      <c r="AQ354"/>
      <c r="AR354"/>
      <c r="AS354"/>
      <c r="AT354"/>
      <c r="AU354"/>
      <c r="AV354"/>
    </row>
    <row r="355" spans="1:48">
      <c r="B355" s="110" t="s">
        <v>65</v>
      </c>
      <c r="C355" s="65"/>
      <c r="D355" s="65"/>
      <c r="E355" s="65"/>
      <c r="F355" s="65"/>
      <c r="G355" s="65"/>
      <c r="H355" s="65"/>
      <c r="I355" s="65"/>
      <c r="J355" s="65"/>
      <c r="K355" s="65"/>
      <c r="L355" s="65"/>
      <c r="M355" s="65"/>
      <c r="N355" s="65"/>
      <c r="O355" s="65"/>
      <c r="P355" s="65"/>
      <c r="Q355" s="65"/>
      <c r="R355" s="65"/>
      <c r="S355" s="65"/>
      <c r="T355" s="65"/>
      <c r="U355" s="65"/>
      <c r="V355" s="65"/>
      <c r="W355" s="65"/>
      <c r="X355" s="131"/>
      <c r="AE355"/>
      <c r="AF355"/>
      <c r="AG355"/>
      <c r="AH355"/>
      <c r="AI355"/>
      <c r="AJ355"/>
      <c r="AK355"/>
      <c r="AL355"/>
      <c r="AM355"/>
      <c r="AN355"/>
      <c r="AO355"/>
      <c r="AP355"/>
      <c r="AQ355"/>
      <c r="AR355"/>
      <c r="AS355"/>
      <c r="AT355"/>
      <c r="AU355"/>
      <c r="AV355"/>
    </row>
    <row r="356" spans="1:48">
      <c r="B356" s="112"/>
      <c r="C356" s="113" t="s">
        <v>113</v>
      </c>
      <c r="D356" s="67"/>
      <c r="E356" s="114"/>
      <c r="F356" s="114"/>
      <c r="G356" s="114"/>
      <c r="H356" s="113" t="s">
        <v>114</v>
      </c>
      <c r="I356" s="68"/>
      <c r="J356" s="114" t="s">
        <v>116</v>
      </c>
      <c r="K356" s="114"/>
      <c r="L356" s="114"/>
      <c r="M356" s="113" t="s">
        <v>115</v>
      </c>
      <c r="N356" s="68"/>
      <c r="O356" s="114"/>
      <c r="P356" s="114"/>
      <c r="Q356" s="114"/>
      <c r="R356" s="114"/>
      <c r="S356" s="114"/>
      <c r="T356" s="114"/>
      <c r="U356" s="114"/>
      <c r="V356" s="114"/>
      <c r="W356" s="114"/>
      <c r="X356" s="132"/>
      <c r="AE356"/>
      <c r="AF356"/>
      <c r="AG356"/>
      <c r="AH356"/>
      <c r="AI356"/>
      <c r="AJ356"/>
      <c r="AK356"/>
      <c r="AL356"/>
      <c r="AM356"/>
      <c r="AN356"/>
      <c r="AO356"/>
      <c r="AP356"/>
      <c r="AQ356"/>
      <c r="AR356"/>
      <c r="AS356"/>
      <c r="AT356"/>
      <c r="AU356"/>
      <c r="AV356"/>
    </row>
    <row r="357" spans="1:48">
      <c r="B357" s="110" t="s">
        <v>58</v>
      </c>
      <c r="C357" s="65"/>
      <c r="D357" s="65"/>
      <c r="E357" s="65"/>
      <c r="F357" s="65"/>
      <c r="G357" s="65"/>
      <c r="H357" s="65"/>
      <c r="I357" s="65"/>
      <c r="J357" s="65"/>
      <c r="K357" s="65"/>
      <c r="L357" s="65"/>
      <c r="M357" s="65"/>
      <c r="N357" s="65"/>
      <c r="O357" s="65"/>
      <c r="P357" s="65"/>
      <c r="Q357" s="65"/>
      <c r="R357" s="65"/>
      <c r="S357" s="65"/>
      <c r="T357" s="65"/>
      <c r="U357" s="65"/>
      <c r="V357" s="65"/>
      <c r="W357" s="65"/>
      <c r="X357" s="131"/>
      <c r="AE357"/>
      <c r="AF357"/>
      <c r="AG357"/>
      <c r="AH357"/>
      <c r="AI357"/>
      <c r="AJ357"/>
      <c r="AK357"/>
      <c r="AL357"/>
      <c r="AM357"/>
      <c r="AN357"/>
      <c r="AO357"/>
      <c r="AP357"/>
      <c r="AQ357"/>
      <c r="AR357"/>
      <c r="AS357"/>
      <c r="AT357"/>
      <c r="AU357"/>
      <c r="AV357"/>
    </row>
    <row r="358" spans="1:48">
      <c r="B358" s="118"/>
      <c r="C358" s="119"/>
      <c r="D358" s="119"/>
      <c r="E358" s="119"/>
      <c r="F358" s="119"/>
      <c r="G358" s="145" t="s">
        <v>118</v>
      </c>
      <c r="H358" s="145"/>
      <c r="I358" s="145" t="s">
        <v>119</v>
      </c>
      <c r="J358" s="145"/>
      <c r="K358" s="145" t="s">
        <v>120</v>
      </c>
      <c r="L358" s="145"/>
      <c r="M358" s="145" t="s">
        <v>121</v>
      </c>
      <c r="N358" s="145"/>
      <c r="O358" s="145" t="s">
        <v>122</v>
      </c>
      <c r="P358" s="145"/>
      <c r="Q358" s="145" t="s">
        <v>123</v>
      </c>
      <c r="R358" s="145"/>
      <c r="S358" s="145" t="s">
        <v>124</v>
      </c>
      <c r="T358" s="145"/>
      <c r="U358" s="145" t="s">
        <v>125</v>
      </c>
      <c r="V358" s="145"/>
      <c r="W358" s="145" t="s">
        <v>128</v>
      </c>
      <c r="X358" s="146"/>
      <c r="AE358"/>
      <c r="AF358"/>
      <c r="AG358"/>
      <c r="AH358"/>
      <c r="AI358"/>
      <c r="AJ358"/>
      <c r="AK358"/>
      <c r="AL358"/>
      <c r="AM358"/>
      <c r="AN358"/>
      <c r="AO358"/>
      <c r="AP358"/>
      <c r="AQ358"/>
      <c r="AR358"/>
      <c r="AS358"/>
      <c r="AT358"/>
      <c r="AU358"/>
      <c r="AV358"/>
    </row>
    <row r="359" spans="1:48">
      <c r="B359" s="118"/>
      <c r="C359" s="119"/>
      <c r="D359" s="119"/>
      <c r="E359" s="119"/>
      <c r="F359" s="119"/>
      <c r="G359" s="143">
        <f>SUM(H361:H367)</f>
        <v>0.34375</v>
      </c>
      <c r="H359" s="143"/>
      <c r="I359" s="143">
        <f>SUM(J361:J367)</f>
        <v>0.125</v>
      </c>
      <c r="J359" s="143"/>
      <c r="K359" s="143">
        <f>SUM(L361:L367)</f>
        <v>3.125E-2</v>
      </c>
      <c r="L359" s="143"/>
      <c r="M359" s="143">
        <f>SUM(N361:N367)</f>
        <v>0</v>
      </c>
      <c r="N359" s="143"/>
      <c r="O359" s="143">
        <f>SUM(P361:P367)</f>
        <v>0.28125</v>
      </c>
      <c r="P359" s="143"/>
      <c r="Q359" s="143">
        <f>SUM(R361:R367)</f>
        <v>6.25E-2</v>
      </c>
      <c r="R359" s="143"/>
      <c r="S359" s="143">
        <f>SUM(T361:T367)</f>
        <v>6.25E-2</v>
      </c>
      <c r="T359" s="143"/>
      <c r="U359" s="143">
        <f>SUM(V361:V367)</f>
        <v>3.125E-2</v>
      </c>
      <c r="V359" s="143"/>
      <c r="W359" s="143">
        <f>SUM(X361:X367)</f>
        <v>6.25E-2</v>
      </c>
      <c r="X359" s="144"/>
      <c r="AE359"/>
      <c r="AF359"/>
      <c r="AG359"/>
      <c r="AH359"/>
      <c r="AI359"/>
      <c r="AJ359"/>
      <c r="AK359"/>
      <c r="AL359"/>
      <c r="AM359"/>
      <c r="AN359"/>
      <c r="AO359"/>
      <c r="AP359"/>
      <c r="AQ359"/>
      <c r="AR359"/>
      <c r="AS359"/>
      <c r="AT359"/>
      <c r="AU359"/>
      <c r="AV359"/>
    </row>
    <row r="360" spans="1:48">
      <c r="A360" t="s">
        <v>139</v>
      </c>
      <c r="B360" s="118"/>
      <c r="C360" s="119"/>
      <c r="D360" s="119"/>
      <c r="E360" s="119"/>
      <c r="F360" s="119"/>
      <c r="G360" s="98" t="s">
        <v>142</v>
      </c>
      <c r="H360" s="98" t="s">
        <v>143</v>
      </c>
      <c r="I360" s="98" t="s">
        <v>142</v>
      </c>
      <c r="J360" s="98" t="s">
        <v>143</v>
      </c>
      <c r="K360" s="98" t="s">
        <v>142</v>
      </c>
      <c r="L360" s="98" t="s">
        <v>143</v>
      </c>
      <c r="M360" s="98" t="s">
        <v>142</v>
      </c>
      <c r="N360" s="98" t="s">
        <v>143</v>
      </c>
      <c r="O360" s="98" t="s">
        <v>142</v>
      </c>
      <c r="P360" s="98" t="s">
        <v>143</v>
      </c>
      <c r="Q360" s="98" t="s">
        <v>142</v>
      </c>
      <c r="R360" s="98" t="s">
        <v>143</v>
      </c>
      <c r="S360" s="98" t="s">
        <v>142</v>
      </c>
      <c r="T360" s="98" t="s">
        <v>143</v>
      </c>
      <c r="U360" s="98" t="s">
        <v>142</v>
      </c>
      <c r="V360" s="98" t="s">
        <v>143</v>
      </c>
      <c r="W360" s="98" t="s">
        <v>142</v>
      </c>
      <c r="X360" s="133" t="s">
        <v>143</v>
      </c>
      <c r="AE360"/>
      <c r="AF360"/>
      <c r="AG360"/>
      <c r="AH360"/>
      <c r="AI360"/>
      <c r="AJ360"/>
      <c r="AK360"/>
      <c r="AL360"/>
      <c r="AM360"/>
      <c r="AN360"/>
      <c r="AO360"/>
      <c r="AP360"/>
      <c r="AQ360"/>
      <c r="AR360"/>
      <c r="AS360"/>
      <c r="AT360"/>
      <c r="AU360"/>
      <c r="AV360"/>
    </row>
    <row r="361" spans="1:48">
      <c r="A361" s="125">
        <v>2</v>
      </c>
      <c r="B361" s="80" t="s">
        <v>135</v>
      </c>
      <c r="C361" s="81"/>
      <c r="D361" s="81"/>
      <c r="E361" s="82"/>
      <c r="F361" s="79">
        <f>(A361/SUM(A361,A362,A365))*$G$4</f>
        <v>0.25</v>
      </c>
      <c r="G361" s="60"/>
      <c r="H361" s="84" t="str">
        <f>IF(G361,(G361/SUM($G361,$I361,$K361,$M361,$O361,$Q361,$S361,$U361,$W361)*$F361),"")</f>
        <v/>
      </c>
      <c r="I361" s="60"/>
      <c r="J361" s="84" t="str">
        <f t="shared" ref="J361:J367" si="242">IF(I361,(I361/SUM($G361,$I361,$K361,$M361,$O361,$Q361,$S361,$U361,$W361)*$F361),"")</f>
        <v/>
      </c>
      <c r="K361" s="60"/>
      <c r="L361" s="84" t="str">
        <f t="shared" ref="L361:L367" si="243">IF(K361,(K361/SUM($G361,$I361,$K361,$M361,$O361,$Q361,$S361,$U361,$W361)*$F361),"")</f>
        <v/>
      </c>
      <c r="M361" s="60"/>
      <c r="N361" s="84" t="str">
        <f t="shared" ref="N361:N367" si="244">IF(M361,(M361/SUM($G361,$I361,$K361,$M361,$O361,$Q361,$S361,$U361,$W361)*$F361),"")</f>
        <v/>
      </c>
      <c r="O361" s="60">
        <v>2</v>
      </c>
      <c r="P361" s="84">
        <f t="shared" ref="P361:P367" si="245">IF(O361,(O361/SUM($G361,$I361,$K361,$M361,$O361,$Q361,$S361,$U361,$W361)*$F361),"")</f>
        <v>0.25</v>
      </c>
      <c r="Q361" s="60"/>
      <c r="R361" s="84" t="str">
        <f t="shared" ref="R361:R367" si="246">IF(Q361,(Q361/SUM($G361,$I361,$K361,$M361,$O361,$Q361,$S361,$U361,$W361)*$F361),"")</f>
        <v/>
      </c>
      <c r="S361" s="60"/>
      <c r="T361" s="84" t="str">
        <f t="shared" ref="T361:T367" si="247">IF(S361,(S361/SUM($G361,$I361,$K361,$M361,$O361,$Q361,$S361,$U361,$W361)*$F361),"")</f>
        <v/>
      </c>
      <c r="U361" s="60"/>
      <c r="V361" s="84" t="str">
        <f t="shared" ref="V361:V367" si="248">IF(U361,(U361/SUM($G361,$I361,$K361,$M361,$O361,$Q361,$S361,$U361,$W361)*$F361),"")</f>
        <v/>
      </c>
      <c r="W361" s="60"/>
      <c r="X361" s="84" t="str">
        <f t="shared" ref="X361:X367" si="249">IF(W361,(W361/SUM($G361,$I361,$K361,$M361,$O361,$Q361,$S361,$U361,$W361)*$F361),"")</f>
        <v/>
      </c>
      <c r="AE361"/>
      <c r="AF361"/>
      <c r="AG361"/>
      <c r="AH361"/>
      <c r="AI361"/>
      <c r="AJ361"/>
      <c r="AK361"/>
      <c r="AL361"/>
      <c r="AM361"/>
      <c r="AN361"/>
      <c r="AO361"/>
      <c r="AP361"/>
      <c r="AQ361"/>
      <c r="AR361"/>
      <c r="AS361"/>
      <c r="AT361"/>
      <c r="AU361"/>
      <c r="AV361"/>
    </row>
    <row r="362" spans="1:48">
      <c r="A362" s="126">
        <v>2</v>
      </c>
      <c r="B362" s="80" t="s">
        <v>136</v>
      </c>
      <c r="C362" s="81"/>
      <c r="D362" s="81"/>
      <c r="E362" s="82"/>
      <c r="F362" s="79">
        <f>(A362/SUM(A361,A362,A365))*$G$4</f>
        <v>0.25</v>
      </c>
      <c r="G362" s="60"/>
      <c r="H362" s="84" t="str">
        <f t="shared" ref="H362:H367" si="250">IF(G362,(G362/SUM($G362,$I362,$K362,$M362,$O362,$Q362,$S362,$U362,$W362)*$F362),"")</f>
        <v/>
      </c>
      <c r="I362" s="60"/>
      <c r="J362" s="84" t="str">
        <f t="shared" si="242"/>
        <v/>
      </c>
      <c r="K362" s="60"/>
      <c r="L362" s="84" t="str">
        <f t="shared" si="243"/>
        <v/>
      </c>
      <c r="M362" s="60"/>
      <c r="N362" s="84" t="str">
        <f t="shared" si="244"/>
        <v/>
      </c>
      <c r="O362" s="60"/>
      <c r="P362" s="84" t="str">
        <f t="shared" si="245"/>
        <v/>
      </c>
      <c r="Q362" s="60"/>
      <c r="R362" s="84" t="str">
        <f t="shared" si="246"/>
        <v/>
      </c>
      <c r="S362" s="60"/>
      <c r="T362" s="84" t="str">
        <f t="shared" si="247"/>
        <v/>
      </c>
      <c r="U362" s="60"/>
      <c r="V362" s="84" t="str">
        <f t="shared" si="248"/>
        <v/>
      </c>
      <c r="W362" s="60"/>
      <c r="X362" s="84" t="str">
        <f t="shared" si="249"/>
        <v/>
      </c>
      <c r="AE362"/>
      <c r="AF362"/>
      <c r="AG362"/>
      <c r="AH362"/>
      <c r="AI362"/>
      <c r="AJ362"/>
      <c r="AK362"/>
      <c r="AL362"/>
      <c r="AM362"/>
      <c r="AN362"/>
      <c r="AO362"/>
      <c r="AP362"/>
      <c r="AQ362"/>
      <c r="AR362"/>
      <c r="AS362"/>
      <c r="AT362"/>
      <c r="AU362"/>
      <c r="AV362"/>
    </row>
    <row r="363" spans="1:48">
      <c r="A363" s="126">
        <v>3</v>
      </c>
      <c r="B363" s="83" t="s">
        <v>129</v>
      </c>
      <c r="C363" s="81"/>
      <c r="D363" s="81"/>
      <c r="E363" s="82"/>
      <c r="F363" s="78">
        <f>(A363/SUM(A363:A364))*$F$38</f>
        <v>0.15</v>
      </c>
      <c r="G363" s="60">
        <v>4</v>
      </c>
      <c r="H363" s="84">
        <f t="shared" si="250"/>
        <v>0.15</v>
      </c>
      <c r="I363" s="60"/>
      <c r="J363" s="84" t="str">
        <f t="shared" si="242"/>
        <v/>
      </c>
      <c r="K363" s="60"/>
      <c r="L363" s="84" t="str">
        <f t="shared" si="243"/>
        <v/>
      </c>
      <c r="M363" s="60"/>
      <c r="N363" s="84" t="str">
        <f t="shared" si="244"/>
        <v/>
      </c>
      <c r="O363" s="60"/>
      <c r="P363" s="84" t="str">
        <f t="shared" si="245"/>
        <v/>
      </c>
      <c r="Q363" s="60"/>
      <c r="R363" s="84" t="str">
        <f t="shared" si="246"/>
        <v/>
      </c>
      <c r="S363" s="60"/>
      <c r="T363" s="84" t="str">
        <f t="shared" si="247"/>
        <v/>
      </c>
      <c r="U363" s="60"/>
      <c r="V363" s="84" t="str">
        <f t="shared" si="248"/>
        <v/>
      </c>
      <c r="W363" s="60"/>
      <c r="X363" s="84" t="str">
        <f t="shared" si="249"/>
        <v/>
      </c>
      <c r="AE363"/>
      <c r="AF363"/>
      <c r="AG363"/>
      <c r="AH363"/>
      <c r="AI363"/>
      <c r="AJ363"/>
      <c r="AK363"/>
      <c r="AL363"/>
      <c r="AM363"/>
      <c r="AN363"/>
      <c r="AO363"/>
      <c r="AP363"/>
      <c r="AQ363"/>
      <c r="AR363"/>
      <c r="AS363"/>
      <c r="AT363"/>
      <c r="AU363"/>
      <c r="AV363"/>
    </row>
    <row r="364" spans="1:48">
      <c r="A364" s="126">
        <v>2</v>
      </c>
      <c r="B364" s="83" t="s">
        <v>130</v>
      </c>
      <c r="C364" s="81"/>
      <c r="D364" s="81"/>
      <c r="E364" s="82"/>
      <c r="F364" s="78">
        <f>(A364/SUM(A363:A364))*$F$21</f>
        <v>0.1</v>
      </c>
      <c r="G364" s="60">
        <v>4</v>
      </c>
      <c r="H364" s="84">
        <f t="shared" si="250"/>
        <v>0.1</v>
      </c>
      <c r="I364" s="60"/>
      <c r="J364" s="84" t="str">
        <f t="shared" si="242"/>
        <v/>
      </c>
      <c r="K364" s="60"/>
      <c r="L364" s="84" t="str">
        <f t="shared" si="243"/>
        <v/>
      </c>
      <c r="M364" s="60"/>
      <c r="N364" s="84" t="str">
        <f t="shared" si="244"/>
        <v/>
      </c>
      <c r="O364" s="60"/>
      <c r="P364" s="84" t="str">
        <f t="shared" si="245"/>
        <v/>
      </c>
      <c r="Q364" s="60"/>
      <c r="R364" s="84" t="str">
        <f t="shared" si="246"/>
        <v/>
      </c>
      <c r="S364" s="60"/>
      <c r="T364" s="84" t="str">
        <f t="shared" si="247"/>
        <v/>
      </c>
      <c r="U364" s="60"/>
      <c r="V364" s="84" t="str">
        <f t="shared" si="248"/>
        <v/>
      </c>
      <c r="W364" s="60"/>
      <c r="X364" s="84" t="str">
        <f t="shared" si="249"/>
        <v/>
      </c>
      <c r="AE364"/>
      <c r="AF364"/>
      <c r="AG364"/>
      <c r="AH364"/>
      <c r="AI364"/>
      <c r="AJ364"/>
      <c r="AK364"/>
      <c r="AL364"/>
      <c r="AM364"/>
      <c r="AN364"/>
      <c r="AO364"/>
      <c r="AP364"/>
      <c r="AQ364"/>
      <c r="AR364"/>
      <c r="AS364"/>
      <c r="AT364"/>
      <c r="AU364"/>
      <c r="AV364"/>
    </row>
    <row r="365" spans="1:48">
      <c r="A365" s="126">
        <v>2</v>
      </c>
      <c r="B365" s="80" t="s">
        <v>134</v>
      </c>
      <c r="C365" s="81"/>
      <c r="D365" s="81"/>
      <c r="E365" s="82"/>
      <c r="F365" s="79">
        <f>(A365/SUM(A361,A362,A365))*$G$4</f>
        <v>0.25</v>
      </c>
      <c r="G365" s="60">
        <v>3</v>
      </c>
      <c r="H365" s="84">
        <f t="shared" si="250"/>
        <v>9.375E-2</v>
      </c>
      <c r="I365" s="60">
        <v>4</v>
      </c>
      <c r="J365" s="84">
        <f t="shared" si="242"/>
        <v>0.125</v>
      </c>
      <c r="K365" s="60">
        <v>1</v>
      </c>
      <c r="L365" s="84">
        <f t="shared" si="243"/>
        <v>3.125E-2</v>
      </c>
      <c r="M365" s="60"/>
      <c r="N365" s="84" t="str">
        <f t="shared" si="244"/>
        <v/>
      </c>
      <c r="O365" s="60"/>
      <c r="P365" s="84" t="str">
        <f t="shared" si="245"/>
        <v/>
      </c>
      <c r="Q365" s="60"/>
      <c r="R365" s="84" t="str">
        <f t="shared" si="246"/>
        <v/>
      </c>
      <c r="S365" s="60"/>
      <c r="T365" s="84" t="str">
        <f t="shared" si="247"/>
        <v/>
      </c>
      <c r="U365" s="60"/>
      <c r="V365" s="84" t="str">
        <f t="shared" si="248"/>
        <v/>
      </c>
      <c r="W365" s="60"/>
      <c r="X365" s="84" t="str">
        <f t="shared" si="249"/>
        <v/>
      </c>
      <c r="AE365"/>
      <c r="AF365"/>
      <c r="AG365"/>
      <c r="AH365"/>
      <c r="AI365"/>
      <c r="AJ365"/>
      <c r="AK365"/>
      <c r="AL365"/>
      <c r="AM365"/>
      <c r="AN365"/>
      <c r="AO365"/>
      <c r="AP365"/>
      <c r="AQ365"/>
      <c r="AR365"/>
      <c r="AS365"/>
      <c r="AT365"/>
      <c r="AU365"/>
      <c r="AV365"/>
    </row>
    <row r="366" spans="1:48">
      <c r="A366" s="127">
        <v>4</v>
      </c>
      <c r="B366" s="80" t="s">
        <v>133</v>
      </c>
      <c r="C366" s="81"/>
      <c r="D366" s="81"/>
      <c r="E366" s="82"/>
      <c r="F366" s="79">
        <f>(A366/SUM(A366))*$G$5</f>
        <v>0.25</v>
      </c>
      <c r="G366" s="60"/>
      <c r="H366" s="84" t="str">
        <f t="shared" si="250"/>
        <v/>
      </c>
      <c r="I366" s="60"/>
      <c r="J366" s="84" t="str">
        <f t="shared" si="242"/>
        <v/>
      </c>
      <c r="K366" s="60"/>
      <c r="L366" s="84" t="str">
        <f t="shared" si="243"/>
        <v/>
      </c>
      <c r="M366" s="60"/>
      <c r="N366" s="84" t="str">
        <f t="shared" si="244"/>
        <v/>
      </c>
      <c r="O366" s="60"/>
      <c r="P366" s="84" t="str">
        <f t="shared" si="245"/>
        <v/>
      </c>
      <c r="Q366" s="60"/>
      <c r="R366" s="84" t="str">
        <f t="shared" si="246"/>
        <v/>
      </c>
      <c r="S366" s="60"/>
      <c r="T366" s="84" t="str">
        <f t="shared" si="247"/>
        <v/>
      </c>
      <c r="U366" s="60"/>
      <c r="V366" s="84" t="str">
        <f t="shared" si="248"/>
        <v/>
      </c>
      <c r="W366" s="60"/>
      <c r="X366" s="84" t="str">
        <f t="shared" si="249"/>
        <v/>
      </c>
      <c r="AE366"/>
      <c r="AF366"/>
      <c r="AG366"/>
      <c r="AH366"/>
      <c r="AI366"/>
      <c r="AJ366"/>
      <c r="AK366"/>
      <c r="AL366"/>
      <c r="AM366"/>
      <c r="AN366"/>
      <c r="AO366"/>
      <c r="AP366"/>
      <c r="AQ366"/>
      <c r="AR366"/>
      <c r="AS366"/>
      <c r="AT366"/>
      <c r="AU366"/>
      <c r="AV366"/>
    </row>
    <row r="367" spans="1:48">
      <c r="A367" s="128">
        <v>2</v>
      </c>
      <c r="B367" s="83" t="s">
        <v>144</v>
      </c>
      <c r="C367" s="81"/>
      <c r="D367" s="81"/>
      <c r="E367" s="82"/>
      <c r="F367" s="79">
        <f>(A367/SUM(A367))*$G$5</f>
        <v>0.25</v>
      </c>
      <c r="G367" s="60"/>
      <c r="H367" s="84" t="str">
        <f t="shared" si="250"/>
        <v/>
      </c>
      <c r="I367" s="60"/>
      <c r="J367" s="84" t="str">
        <f t="shared" si="242"/>
        <v/>
      </c>
      <c r="K367" s="60"/>
      <c r="L367" s="84" t="str">
        <f t="shared" si="243"/>
        <v/>
      </c>
      <c r="M367" s="60"/>
      <c r="N367" s="84" t="str">
        <f t="shared" si="244"/>
        <v/>
      </c>
      <c r="O367" s="60">
        <v>2</v>
      </c>
      <c r="P367" s="84">
        <f t="shared" si="245"/>
        <v>3.125E-2</v>
      </c>
      <c r="Q367" s="60">
        <v>4</v>
      </c>
      <c r="R367" s="84">
        <f t="shared" si="246"/>
        <v>6.25E-2</v>
      </c>
      <c r="S367" s="60">
        <v>4</v>
      </c>
      <c r="T367" s="84">
        <f t="shared" si="247"/>
        <v>6.25E-2</v>
      </c>
      <c r="U367" s="60">
        <v>2</v>
      </c>
      <c r="V367" s="84">
        <f t="shared" si="248"/>
        <v>3.125E-2</v>
      </c>
      <c r="W367" s="60">
        <v>4</v>
      </c>
      <c r="X367" s="84">
        <f t="shared" si="249"/>
        <v>6.25E-2</v>
      </c>
      <c r="AE367"/>
      <c r="AF367"/>
      <c r="AG367"/>
      <c r="AH367"/>
      <c r="AI367"/>
      <c r="AJ367"/>
      <c r="AK367"/>
      <c r="AL367"/>
      <c r="AM367"/>
      <c r="AN367"/>
      <c r="AO367"/>
      <c r="AP367"/>
      <c r="AQ367"/>
      <c r="AR367"/>
      <c r="AS367"/>
      <c r="AT367"/>
      <c r="AU367"/>
      <c r="AV367"/>
    </row>
    <row r="368" spans="1:48">
      <c r="B368" s="140"/>
      <c r="C368" s="141"/>
      <c r="D368" s="141"/>
      <c r="E368" s="141"/>
      <c r="F368" s="142"/>
      <c r="G368" s="134"/>
      <c r="H368" s="134"/>
      <c r="I368" s="134"/>
      <c r="J368" s="134"/>
      <c r="K368" s="134"/>
      <c r="L368" s="134"/>
      <c r="M368" s="134"/>
      <c r="N368" s="134"/>
      <c r="O368" s="134"/>
      <c r="P368" s="134"/>
      <c r="Q368" s="134"/>
      <c r="R368" s="134"/>
      <c r="S368" s="134"/>
      <c r="T368" s="134"/>
      <c r="U368" s="134"/>
      <c r="V368" s="134"/>
      <c r="W368" s="134"/>
      <c r="X368" s="135"/>
      <c r="AE368"/>
      <c r="AF368"/>
      <c r="AG368"/>
      <c r="AH368"/>
      <c r="AI368"/>
      <c r="AJ368"/>
      <c r="AK368"/>
      <c r="AL368"/>
      <c r="AM368"/>
      <c r="AN368"/>
      <c r="AO368"/>
      <c r="AP368"/>
      <c r="AQ368"/>
      <c r="AR368"/>
      <c r="AS368"/>
      <c r="AT368"/>
      <c r="AU368"/>
      <c r="AV368"/>
    </row>
    <row r="370" spans="1:48">
      <c r="B370" s="106" t="s">
        <v>112</v>
      </c>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30"/>
      <c r="Z370" s="106" t="s">
        <v>112</v>
      </c>
      <c r="AA370" s="107"/>
      <c r="AB370" s="107"/>
      <c r="AC370" s="107"/>
      <c r="AD370" s="107"/>
      <c r="AE370" s="108"/>
      <c r="AF370" s="108"/>
      <c r="AG370" s="108"/>
      <c r="AH370" s="108"/>
      <c r="AI370" s="108"/>
      <c r="AJ370" s="108"/>
      <c r="AK370" s="108"/>
      <c r="AL370" s="108"/>
      <c r="AM370" s="108"/>
      <c r="AN370" s="108"/>
      <c r="AO370" s="108"/>
      <c r="AP370" s="108"/>
      <c r="AQ370" s="108"/>
      <c r="AR370" s="108"/>
      <c r="AS370" s="108"/>
      <c r="AT370" s="108"/>
      <c r="AU370" s="108"/>
      <c r="AV370" s="109"/>
    </row>
    <row r="371" spans="1:48">
      <c r="B371" s="110" t="s">
        <v>65</v>
      </c>
      <c r="C371" s="65"/>
      <c r="D371" s="65"/>
      <c r="E371" s="65"/>
      <c r="F371" s="65"/>
      <c r="G371" s="65"/>
      <c r="H371" s="65"/>
      <c r="I371" s="65"/>
      <c r="J371" s="65"/>
      <c r="K371" s="65"/>
      <c r="L371" s="65"/>
      <c r="M371" s="65"/>
      <c r="N371" s="65"/>
      <c r="O371" s="65"/>
      <c r="P371" s="65"/>
      <c r="Q371" s="65"/>
      <c r="R371" s="65"/>
      <c r="S371" s="65"/>
      <c r="T371" s="65"/>
      <c r="U371" s="65"/>
      <c r="V371" s="65"/>
      <c r="W371" s="65"/>
      <c r="X371" s="131"/>
      <c r="Z371" s="110" t="s">
        <v>65</v>
      </c>
      <c r="AA371" s="65"/>
      <c r="AB371" s="65"/>
      <c r="AC371" s="65"/>
      <c r="AD371" s="65"/>
      <c r="AE371" s="103"/>
      <c r="AF371" s="103"/>
      <c r="AG371" s="103"/>
      <c r="AH371" s="103"/>
      <c r="AI371" s="103"/>
      <c r="AJ371" s="103"/>
      <c r="AK371" s="103"/>
      <c r="AL371" s="103"/>
      <c r="AM371" s="103"/>
      <c r="AN371" s="103"/>
      <c r="AO371" s="103"/>
      <c r="AP371" s="103"/>
      <c r="AQ371" s="103"/>
      <c r="AR371" s="103"/>
      <c r="AS371" s="103"/>
      <c r="AT371" s="103"/>
      <c r="AU371" s="103"/>
      <c r="AV371" s="111"/>
    </row>
    <row r="372" spans="1:48">
      <c r="B372" s="112"/>
      <c r="C372" s="113" t="s">
        <v>113</v>
      </c>
      <c r="D372" s="67"/>
      <c r="E372" s="114"/>
      <c r="F372" s="114"/>
      <c r="G372" s="114"/>
      <c r="H372" s="113" t="s">
        <v>114</v>
      </c>
      <c r="I372" s="68"/>
      <c r="J372" s="114" t="s">
        <v>116</v>
      </c>
      <c r="K372" s="114"/>
      <c r="L372" s="114"/>
      <c r="M372" s="113" t="s">
        <v>115</v>
      </c>
      <c r="N372" s="68"/>
      <c r="O372" s="114"/>
      <c r="P372" s="114"/>
      <c r="Q372" s="114"/>
      <c r="R372" s="114"/>
      <c r="S372" s="114"/>
      <c r="T372" s="114"/>
      <c r="U372" s="114"/>
      <c r="V372" s="114"/>
      <c r="W372" s="114"/>
      <c r="X372" s="132"/>
      <c r="Z372" s="112"/>
      <c r="AA372" s="113" t="s">
        <v>113</v>
      </c>
      <c r="AB372" s="67"/>
      <c r="AC372" s="114"/>
      <c r="AD372" s="114"/>
      <c r="AE372" s="115"/>
      <c r="AF372" s="116" t="s">
        <v>114</v>
      </c>
      <c r="AG372" s="104"/>
      <c r="AH372" s="115" t="s">
        <v>116</v>
      </c>
      <c r="AI372" s="115"/>
      <c r="AJ372" s="115"/>
      <c r="AK372" s="116" t="s">
        <v>115</v>
      </c>
      <c r="AL372" s="104"/>
      <c r="AM372" s="115"/>
      <c r="AN372" s="115"/>
      <c r="AO372" s="115"/>
      <c r="AP372" s="115"/>
      <c r="AQ372" s="115"/>
      <c r="AR372" s="115"/>
      <c r="AS372" s="115"/>
      <c r="AT372" s="115"/>
      <c r="AU372" s="115"/>
      <c r="AV372" s="117"/>
    </row>
    <row r="373" spans="1:48">
      <c r="B373" s="110" t="s">
        <v>58</v>
      </c>
      <c r="C373" s="65"/>
      <c r="D373" s="65"/>
      <c r="E373" s="65"/>
      <c r="F373" s="65"/>
      <c r="G373" s="65"/>
      <c r="H373" s="65"/>
      <c r="I373" s="65"/>
      <c r="J373" s="65"/>
      <c r="K373" s="65"/>
      <c r="L373" s="65"/>
      <c r="M373" s="65"/>
      <c r="N373" s="65"/>
      <c r="O373" s="65"/>
      <c r="P373" s="65"/>
      <c r="Q373" s="65"/>
      <c r="R373" s="65"/>
      <c r="S373" s="65"/>
      <c r="T373" s="65"/>
      <c r="U373" s="65"/>
      <c r="V373" s="65"/>
      <c r="W373" s="65"/>
      <c r="X373" s="131"/>
      <c r="Z373" s="110" t="s">
        <v>58</v>
      </c>
      <c r="AA373" s="65"/>
      <c r="AB373" s="65"/>
      <c r="AC373" s="65"/>
      <c r="AD373" s="65"/>
      <c r="AE373" s="103"/>
      <c r="AF373" s="103"/>
      <c r="AG373" s="103"/>
      <c r="AH373" s="103"/>
      <c r="AI373" s="103"/>
      <c r="AJ373" s="103"/>
      <c r="AK373" s="103"/>
      <c r="AL373" s="103"/>
      <c r="AM373" s="103"/>
      <c r="AN373" s="103"/>
      <c r="AO373" s="103"/>
      <c r="AP373" s="103"/>
      <c r="AQ373" s="103"/>
      <c r="AR373" s="103"/>
      <c r="AS373" s="103"/>
      <c r="AT373" s="103"/>
      <c r="AU373" s="103"/>
      <c r="AV373" s="111"/>
    </row>
    <row r="374" spans="1:48">
      <c r="B374" s="118"/>
      <c r="C374" s="119"/>
      <c r="D374" s="119"/>
      <c r="E374" s="119"/>
      <c r="F374" s="119"/>
      <c r="G374" s="145" t="s">
        <v>118</v>
      </c>
      <c r="H374" s="145"/>
      <c r="I374" s="145" t="s">
        <v>119</v>
      </c>
      <c r="J374" s="145"/>
      <c r="K374" s="145" t="s">
        <v>120</v>
      </c>
      <c r="L374" s="145"/>
      <c r="M374" s="145" t="s">
        <v>121</v>
      </c>
      <c r="N374" s="145"/>
      <c r="O374" s="145" t="s">
        <v>122</v>
      </c>
      <c r="P374" s="145"/>
      <c r="Q374" s="145" t="s">
        <v>123</v>
      </c>
      <c r="R374" s="145"/>
      <c r="S374" s="145" t="s">
        <v>124</v>
      </c>
      <c r="T374" s="145"/>
      <c r="U374" s="145" t="s">
        <v>125</v>
      </c>
      <c r="V374" s="145"/>
      <c r="W374" s="145" t="s">
        <v>128</v>
      </c>
      <c r="X374" s="146"/>
      <c r="Z374" s="118"/>
      <c r="AA374" s="119"/>
      <c r="AB374" s="119"/>
      <c r="AC374" s="119"/>
      <c r="AD374" s="119"/>
      <c r="AE374" s="143" t="s">
        <v>118</v>
      </c>
      <c r="AF374" s="143"/>
      <c r="AG374" s="143" t="s">
        <v>119</v>
      </c>
      <c r="AH374" s="143"/>
      <c r="AI374" s="143" t="s">
        <v>120</v>
      </c>
      <c r="AJ374" s="143"/>
      <c r="AK374" s="143" t="s">
        <v>121</v>
      </c>
      <c r="AL374" s="143"/>
      <c r="AM374" s="143" t="s">
        <v>122</v>
      </c>
      <c r="AN374" s="143"/>
      <c r="AO374" s="143" t="s">
        <v>123</v>
      </c>
      <c r="AP374" s="143"/>
      <c r="AQ374" s="143" t="s">
        <v>124</v>
      </c>
      <c r="AR374" s="143"/>
      <c r="AS374" s="143" t="s">
        <v>125</v>
      </c>
      <c r="AT374" s="143"/>
      <c r="AU374" s="143" t="s">
        <v>128</v>
      </c>
      <c r="AV374" s="144"/>
    </row>
    <row r="375" spans="1:48">
      <c r="B375" s="118"/>
      <c r="C375" s="119"/>
      <c r="D375" s="119"/>
      <c r="E375" s="119"/>
      <c r="F375" s="119"/>
      <c r="G375" s="143"/>
      <c r="H375" s="143"/>
      <c r="I375" s="143"/>
      <c r="J375" s="143"/>
      <c r="K375" s="143"/>
      <c r="L375" s="143"/>
      <c r="M375" s="143"/>
      <c r="N375" s="143"/>
      <c r="O375" s="143"/>
      <c r="P375" s="143"/>
      <c r="Q375" s="143"/>
      <c r="R375" s="143"/>
      <c r="S375" s="143"/>
      <c r="T375" s="143"/>
      <c r="U375" s="143"/>
      <c r="V375" s="143"/>
      <c r="W375" s="143"/>
      <c r="X375" s="144"/>
      <c r="Z375" s="118"/>
      <c r="AA375" s="119"/>
      <c r="AB375" s="119"/>
      <c r="AC375" s="119"/>
      <c r="AD375" s="119"/>
      <c r="AE375" s="143">
        <f>SUM(AE377:AF383)</f>
        <v>0</v>
      </c>
      <c r="AF375" s="143"/>
      <c r="AG375" s="143">
        <f>SUM(AG377:AH383)</f>
        <v>0</v>
      </c>
      <c r="AH375" s="143"/>
      <c r="AI375" s="143">
        <f>SUM(AI377:AJ383)</f>
        <v>0</v>
      </c>
      <c r="AJ375" s="143"/>
      <c r="AK375" s="143">
        <f>SUM(AK377:AL383)</f>
        <v>0</v>
      </c>
      <c r="AL375" s="143"/>
      <c r="AM375" s="143">
        <f>SUM(AM377:AN383)</f>
        <v>1</v>
      </c>
      <c r="AN375" s="143"/>
      <c r="AO375" s="143">
        <f>SUM(AO377:AP383)</f>
        <v>0</v>
      </c>
      <c r="AP375" s="143"/>
      <c r="AQ375" s="143">
        <f>SUM(AQ377:AR383)</f>
        <v>0</v>
      </c>
      <c r="AR375" s="143"/>
      <c r="AS375" s="143">
        <f>SUM(AS377:AT383)</f>
        <v>0</v>
      </c>
      <c r="AT375" s="143"/>
      <c r="AU375" s="143">
        <f>SUM(AU377:AV383)</f>
        <v>0</v>
      </c>
      <c r="AV375" s="143"/>
    </row>
    <row r="376" spans="1:48">
      <c r="A376" t="s">
        <v>139</v>
      </c>
      <c r="B376" s="118"/>
      <c r="C376" s="119"/>
      <c r="D376" s="119"/>
      <c r="E376" s="119"/>
      <c r="F376" s="119"/>
      <c r="G376" s="99" t="s">
        <v>126</v>
      </c>
      <c r="H376" s="99" t="s">
        <v>127</v>
      </c>
      <c r="I376" s="99" t="s">
        <v>126</v>
      </c>
      <c r="J376" s="99" t="s">
        <v>127</v>
      </c>
      <c r="K376" s="99" t="s">
        <v>126</v>
      </c>
      <c r="L376" s="99" t="s">
        <v>127</v>
      </c>
      <c r="M376" s="99" t="s">
        <v>126</v>
      </c>
      <c r="N376" s="99" t="s">
        <v>127</v>
      </c>
      <c r="O376" s="99" t="s">
        <v>126</v>
      </c>
      <c r="P376" s="99" t="s">
        <v>127</v>
      </c>
      <c r="Q376" s="99" t="s">
        <v>126</v>
      </c>
      <c r="R376" s="99" t="s">
        <v>127</v>
      </c>
      <c r="S376" s="99" t="s">
        <v>126</v>
      </c>
      <c r="T376" s="99" t="s">
        <v>127</v>
      </c>
      <c r="U376" s="99" t="s">
        <v>126</v>
      </c>
      <c r="V376" s="99" t="s">
        <v>127</v>
      </c>
      <c r="W376" s="99" t="s">
        <v>126</v>
      </c>
      <c r="X376" s="120" t="s">
        <v>127</v>
      </c>
      <c r="Z376" s="118"/>
      <c r="AA376" s="119"/>
      <c r="AB376" s="119"/>
      <c r="AC376" s="119"/>
      <c r="AD376" s="119"/>
      <c r="AE376" s="99" t="s">
        <v>126</v>
      </c>
      <c r="AF376" s="99" t="s">
        <v>127</v>
      </c>
      <c r="AG376" s="99" t="s">
        <v>126</v>
      </c>
      <c r="AH376" s="99" t="s">
        <v>127</v>
      </c>
      <c r="AI376" s="99" t="s">
        <v>126</v>
      </c>
      <c r="AJ376" s="99" t="s">
        <v>127</v>
      </c>
      <c r="AK376" s="99" t="s">
        <v>126</v>
      </c>
      <c r="AL376" s="99" t="s">
        <v>127</v>
      </c>
      <c r="AM376" s="99" t="s">
        <v>126</v>
      </c>
      <c r="AN376" s="99" t="s">
        <v>127</v>
      </c>
      <c r="AO376" s="99" t="s">
        <v>126</v>
      </c>
      <c r="AP376" s="99" t="s">
        <v>127</v>
      </c>
      <c r="AQ376" s="99" t="s">
        <v>126</v>
      </c>
      <c r="AR376" s="99" t="s">
        <v>127</v>
      </c>
      <c r="AS376" s="99" t="s">
        <v>126</v>
      </c>
      <c r="AT376" s="99" t="s">
        <v>127</v>
      </c>
      <c r="AU376" s="99" t="s">
        <v>126</v>
      </c>
      <c r="AV376" s="120" t="s">
        <v>127</v>
      </c>
    </row>
    <row r="377" spans="1:48">
      <c r="A377" s="125">
        <v>2</v>
      </c>
      <c r="B377" s="80" t="s">
        <v>135</v>
      </c>
      <c r="C377" s="81"/>
      <c r="D377" s="81"/>
      <c r="E377" s="82"/>
      <c r="F377" s="79">
        <v>1</v>
      </c>
      <c r="G377" s="60"/>
      <c r="H377" s="84" t="str">
        <f>IF(G377,(G377/SUM($G377,$I377,$K377,$M377,$O377,$Q377,$S377,$U377,$W377)*$F377),"")</f>
        <v/>
      </c>
      <c r="I377" s="60"/>
      <c r="J377" s="84" t="str">
        <f t="shared" ref="J377:J383" si="251">IF(I377,(I377/SUM($G377,$I377,$K377,$M377,$O377,$Q377,$S377,$U377,$W377)*$F377),"")</f>
        <v/>
      </c>
      <c r="K377" s="60"/>
      <c r="L377" s="84" t="str">
        <f t="shared" ref="L377:L383" si="252">IF(K377,(K377/SUM($G377,$I377,$K377,$M377,$O377,$Q377,$S377,$U377,$W377)*$F377),"")</f>
        <v/>
      </c>
      <c r="M377" s="60"/>
      <c r="N377" s="84" t="str">
        <f t="shared" ref="N377:N383" si="253">IF(M377,(M377/SUM($G377,$I377,$K377,$M377,$O377,$Q377,$S377,$U377,$W377)*$F377),"")</f>
        <v/>
      </c>
      <c r="O377" s="60">
        <v>2</v>
      </c>
      <c r="P377" s="84">
        <v>1</v>
      </c>
      <c r="Q377" s="60"/>
      <c r="R377" s="84" t="str">
        <f t="shared" ref="R377:R383" si="254">IF(Q377,(Q377/SUM($G377,$I377,$K377,$M377,$O377,$Q377,$S377,$U377,$W377)*$F377),"")</f>
        <v/>
      </c>
      <c r="S377" s="60"/>
      <c r="T377" s="84" t="str">
        <f t="shared" ref="T377:T383" si="255">IF(S377,(S377/SUM($G377,$I377,$K377,$M377,$O377,$Q377,$S377,$U377,$W377)*$F377),"")</f>
        <v/>
      </c>
      <c r="U377" s="60"/>
      <c r="V377" s="84" t="str">
        <f t="shared" ref="V377:V383" si="256">IF(U377,(U377/SUM($G377,$I377,$K377,$M377,$O377,$Q377,$S377,$U377,$W377)*$F377),"")</f>
        <v/>
      </c>
      <c r="W377" s="60"/>
      <c r="X377" s="84" t="str">
        <f t="shared" ref="X377:X383" si="257">IF(W377,(W377/SUM($G377,$I377,$K377,$M377,$O377,$Q377,$S377,$U377,$W377)*$F377),"")</f>
        <v/>
      </c>
      <c r="Z377" s="80" t="s">
        <v>135</v>
      </c>
      <c r="AA377" s="81"/>
      <c r="AB377" s="81"/>
      <c r="AC377" s="82"/>
      <c r="AD377" s="79">
        <f t="shared" ref="AD377:AD383" si="258">F377</f>
        <v>1</v>
      </c>
      <c r="AE377" s="100"/>
      <c r="AF377" s="100"/>
      <c r="AG377" s="100"/>
      <c r="AH377" s="100"/>
      <c r="AI377" s="100"/>
      <c r="AJ377" s="100"/>
      <c r="AK377" s="100"/>
      <c r="AL377" s="100"/>
      <c r="AM377" s="84">
        <f>P377*$N$4</f>
        <v>0.45</v>
      </c>
      <c r="AN377" s="84">
        <f>P377*$N$5</f>
        <v>0.55000000000000004</v>
      </c>
      <c r="AO377" s="100"/>
      <c r="AP377" s="100"/>
      <c r="AQ377" s="100"/>
      <c r="AR377" s="100"/>
      <c r="AS377" s="100"/>
      <c r="AT377" s="100"/>
      <c r="AU377" s="100"/>
      <c r="AV377" s="121"/>
    </row>
    <row r="378" spans="1:48">
      <c r="A378" s="126">
        <v>2</v>
      </c>
      <c r="B378" s="80" t="s">
        <v>136</v>
      </c>
      <c r="C378" s="81"/>
      <c r="D378" s="81"/>
      <c r="E378" s="82"/>
      <c r="F378" s="79">
        <v>0</v>
      </c>
      <c r="G378" s="60"/>
      <c r="H378" s="84" t="str">
        <f t="shared" ref="H378:H383" si="259">IF(G378,(G378/SUM($G378,$I378,$K378,$M378,$O378,$Q378,$S378,$U378,$W378)*$F378),"")</f>
        <v/>
      </c>
      <c r="I378" s="60"/>
      <c r="J378" s="84" t="str">
        <f t="shared" si="251"/>
        <v/>
      </c>
      <c r="K378" s="60"/>
      <c r="L378" s="84" t="str">
        <f t="shared" si="252"/>
        <v/>
      </c>
      <c r="M378" s="60"/>
      <c r="N378" s="84" t="str">
        <f t="shared" si="253"/>
        <v/>
      </c>
      <c r="O378" s="60"/>
      <c r="P378" s="84" t="str">
        <f t="shared" ref="P378:P383" si="260">IF(O378,(O378/SUM($G378,$I378,$K378,$M378,$O378,$Q378,$S378,$U378,$W378)*$F378),"")</f>
        <v/>
      </c>
      <c r="Q378" s="60"/>
      <c r="R378" s="84" t="str">
        <f t="shared" si="254"/>
        <v/>
      </c>
      <c r="S378" s="60"/>
      <c r="T378" s="84" t="str">
        <f t="shared" si="255"/>
        <v/>
      </c>
      <c r="U378" s="60"/>
      <c r="V378" s="84" t="str">
        <f t="shared" si="256"/>
        <v/>
      </c>
      <c r="W378" s="60"/>
      <c r="X378" s="84" t="str">
        <f t="shared" si="257"/>
        <v/>
      </c>
      <c r="Z378" s="80" t="s">
        <v>136</v>
      </c>
      <c r="AA378" s="81"/>
      <c r="AB378" s="81"/>
      <c r="AC378" s="82"/>
      <c r="AD378" s="79">
        <f t="shared" si="258"/>
        <v>0</v>
      </c>
      <c r="AE378" s="100"/>
      <c r="AF378" s="100"/>
      <c r="AG378" s="100"/>
      <c r="AH378" s="100"/>
      <c r="AI378" s="100"/>
      <c r="AJ378" s="100"/>
      <c r="AK378" s="100"/>
      <c r="AL378" s="100"/>
      <c r="AM378" s="100"/>
      <c r="AN378" s="100"/>
      <c r="AO378" s="100"/>
      <c r="AP378" s="100"/>
      <c r="AQ378" s="100"/>
      <c r="AR378" s="100"/>
      <c r="AS378" s="100"/>
      <c r="AT378" s="100"/>
      <c r="AU378" s="100"/>
      <c r="AV378" s="121"/>
    </row>
    <row r="379" spans="1:48">
      <c r="A379" s="126">
        <v>3</v>
      </c>
      <c r="B379" s="83" t="s">
        <v>129</v>
      </c>
      <c r="C379" s="81"/>
      <c r="D379" s="81"/>
      <c r="E379" s="82"/>
      <c r="F379" s="78">
        <f>(A379/SUM(A379:A380))*F378</f>
        <v>0</v>
      </c>
      <c r="G379" s="60"/>
      <c r="H379" s="84" t="str">
        <f t="shared" si="259"/>
        <v/>
      </c>
      <c r="I379" s="60"/>
      <c r="J379" s="84" t="str">
        <f t="shared" si="251"/>
        <v/>
      </c>
      <c r="K379" s="60"/>
      <c r="L379" s="84" t="str">
        <f t="shared" si="252"/>
        <v/>
      </c>
      <c r="M379" s="60"/>
      <c r="N379" s="84" t="str">
        <f t="shared" si="253"/>
        <v/>
      </c>
      <c r="O379" s="60"/>
      <c r="P379" s="84" t="str">
        <f t="shared" si="260"/>
        <v/>
      </c>
      <c r="Q379" s="60"/>
      <c r="R379" s="84" t="str">
        <f t="shared" si="254"/>
        <v/>
      </c>
      <c r="S379" s="60"/>
      <c r="T379" s="84" t="str">
        <f t="shared" si="255"/>
        <v/>
      </c>
      <c r="U379" s="60"/>
      <c r="V379" s="84" t="str">
        <f t="shared" si="256"/>
        <v/>
      </c>
      <c r="W379" s="60"/>
      <c r="X379" s="84" t="str">
        <f t="shared" si="257"/>
        <v/>
      </c>
      <c r="Z379" s="83" t="s">
        <v>129</v>
      </c>
      <c r="AA379" s="81"/>
      <c r="AB379" s="81"/>
      <c r="AC379" s="82"/>
      <c r="AD379" s="105">
        <f t="shared" si="258"/>
        <v>0</v>
      </c>
      <c r="AE379" s="84"/>
      <c r="AF379" s="84"/>
      <c r="AG379" s="84"/>
      <c r="AH379" s="84"/>
      <c r="AI379" s="84"/>
      <c r="AJ379" s="84"/>
      <c r="AK379" s="100"/>
      <c r="AL379" s="100"/>
      <c r="AM379" s="100"/>
      <c r="AN379" s="100"/>
      <c r="AO379" s="100"/>
      <c r="AP379" s="100"/>
      <c r="AQ379" s="100"/>
      <c r="AR379" s="100"/>
      <c r="AS379" s="100"/>
      <c r="AT379" s="100"/>
      <c r="AU379" s="100"/>
      <c r="AV379" s="121"/>
    </row>
    <row r="380" spans="1:48">
      <c r="A380" s="126">
        <v>2</v>
      </c>
      <c r="B380" s="83" t="s">
        <v>130</v>
      </c>
      <c r="C380" s="81"/>
      <c r="D380" s="81"/>
      <c r="E380" s="82"/>
      <c r="F380" s="78">
        <f>(A380/SUM(A379:A380))*F378</f>
        <v>0</v>
      </c>
      <c r="G380" s="60"/>
      <c r="H380" s="84" t="str">
        <f t="shared" si="259"/>
        <v/>
      </c>
      <c r="I380" s="60"/>
      <c r="J380" s="84" t="str">
        <f t="shared" si="251"/>
        <v/>
      </c>
      <c r="K380" s="60"/>
      <c r="L380" s="84" t="str">
        <f t="shared" si="252"/>
        <v/>
      </c>
      <c r="M380" s="60"/>
      <c r="N380" s="84" t="str">
        <f t="shared" si="253"/>
        <v/>
      </c>
      <c r="O380" s="60"/>
      <c r="P380" s="84" t="str">
        <f t="shared" si="260"/>
        <v/>
      </c>
      <c r="Q380" s="60"/>
      <c r="R380" s="84" t="str">
        <f t="shared" si="254"/>
        <v/>
      </c>
      <c r="S380" s="60"/>
      <c r="T380" s="84" t="str">
        <f t="shared" si="255"/>
        <v/>
      </c>
      <c r="U380" s="60"/>
      <c r="V380" s="84" t="str">
        <f t="shared" si="256"/>
        <v/>
      </c>
      <c r="W380" s="60"/>
      <c r="X380" s="84" t="str">
        <f t="shared" si="257"/>
        <v/>
      </c>
      <c r="Z380" s="83" t="s">
        <v>130</v>
      </c>
      <c r="AA380" s="81"/>
      <c r="AB380" s="81"/>
      <c r="AC380" s="82"/>
      <c r="AD380" s="105">
        <f t="shared" si="258"/>
        <v>0</v>
      </c>
      <c r="AE380" s="84"/>
      <c r="AF380" s="84"/>
      <c r="AG380" s="84"/>
      <c r="AH380" s="84"/>
      <c r="AI380" s="84"/>
      <c r="AJ380" s="84"/>
      <c r="AK380" s="100"/>
      <c r="AL380" s="100"/>
      <c r="AM380" s="100"/>
      <c r="AN380" s="100"/>
      <c r="AO380" s="100"/>
      <c r="AP380" s="100"/>
      <c r="AQ380" s="100"/>
      <c r="AR380" s="100"/>
      <c r="AS380" s="100"/>
      <c r="AT380" s="100"/>
      <c r="AU380" s="100"/>
      <c r="AV380" s="121"/>
    </row>
    <row r="381" spans="1:48">
      <c r="A381" s="126">
        <v>2</v>
      </c>
      <c r="B381" s="80" t="s">
        <v>134</v>
      </c>
      <c r="C381" s="81"/>
      <c r="D381" s="81"/>
      <c r="E381" s="82"/>
      <c r="F381" s="79">
        <v>0</v>
      </c>
      <c r="G381" s="60"/>
      <c r="H381" s="84" t="str">
        <f t="shared" si="259"/>
        <v/>
      </c>
      <c r="I381" s="60"/>
      <c r="J381" s="84" t="str">
        <f t="shared" si="251"/>
        <v/>
      </c>
      <c r="K381" s="60"/>
      <c r="L381" s="84" t="str">
        <f t="shared" si="252"/>
        <v/>
      </c>
      <c r="M381" s="60"/>
      <c r="N381" s="84" t="str">
        <f t="shared" si="253"/>
        <v/>
      </c>
      <c r="O381" s="60"/>
      <c r="P381" s="84" t="str">
        <f t="shared" si="260"/>
        <v/>
      </c>
      <c r="Q381" s="60"/>
      <c r="R381" s="84" t="str">
        <f t="shared" si="254"/>
        <v/>
      </c>
      <c r="S381" s="60"/>
      <c r="T381" s="84" t="str">
        <f t="shared" si="255"/>
        <v/>
      </c>
      <c r="U381" s="60"/>
      <c r="V381" s="84" t="str">
        <f t="shared" si="256"/>
        <v/>
      </c>
      <c r="W381" s="60"/>
      <c r="X381" s="84" t="str">
        <f t="shared" si="257"/>
        <v/>
      </c>
      <c r="Z381" s="80" t="s">
        <v>134</v>
      </c>
      <c r="AA381" s="81"/>
      <c r="AB381" s="81"/>
      <c r="AC381" s="82"/>
      <c r="AD381" s="79">
        <f t="shared" si="258"/>
        <v>0</v>
      </c>
      <c r="AE381" s="84"/>
      <c r="AF381" s="84"/>
      <c r="AG381" s="84"/>
      <c r="AH381" s="84"/>
      <c r="AI381" s="84"/>
      <c r="AJ381" s="84"/>
      <c r="AK381" s="100"/>
      <c r="AL381" s="100"/>
      <c r="AM381" s="100"/>
      <c r="AN381" s="100"/>
      <c r="AO381" s="100"/>
      <c r="AP381" s="100"/>
      <c r="AQ381" s="100"/>
      <c r="AR381" s="100"/>
      <c r="AS381" s="100"/>
      <c r="AT381" s="100"/>
      <c r="AU381" s="100"/>
      <c r="AV381" s="121"/>
    </row>
    <row r="382" spans="1:48">
      <c r="A382" s="127">
        <v>4</v>
      </c>
      <c r="B382" s="80" t="s">
        <v>133</v>
      </c>
      <c r="C382" s="81"/>
      <c r="D382" s="81"/>
      <c r="E382" s="82"/>
      <c r="F382" s="79">
        <v>0</v>
      </c>
      <c r="G382" s="60"/>
      <c r="H382" s="84" t="str">
        <f t="shared" si="259"/>
        <v/>
      </c>
      <c r="I382" s="60"/>
      <c r="J382" s="84" t="str">
        <f t="shared" si="251"/>
        <v/>
      </c>
      <c r="K382" s="60"/>
      <c r="L382" s="84" t="str">
        <f t="shared" si="252"/>
        <v/>
      </c>
      <c r="M382" s="60"/>
      <c r="N382" s="84" t="str">
        <f t="shared" si="253"/>
        <v/>
      </c>
      <c r="O382" s="60"/>
      <c r="P382" s="84" t="str">
        <f t="shared" si="260"/>
        <v/>
      </c>
      <c r="Q382" s="60"/>
      <c r="R382" s="84" t="str">
        <f t="shared" si="254"/>
        <v/>
      </c>
      <c r="S382" s="60"/>
      <c r="T382" s="84" t="str">
        <f t="shared" si="255"/>
        <v/>
      </c>
      <c r="U382" s="60"/>
      <c r="V382" s="84" t="str">
        <f t="shared" si="256"/>
        <v/>
      </c>
      <c r="W382" s="60"/>
      <c r="X382" s="84" t="str">
        <f t="shared" si="257"/>
        <v/>
      </c>
      <c r="Z382" s="80" t="s">
        <v>133</v>
      </c>
      <c r="AA382" s="81"/>
      <c r="AB382" s="81"/>
      <c r="AC382" s="82"/>
      <c r="AD382" s="79">
        <f t="shared" si="258"/>
        <v>0</v>
      </c>
      <c r="AE382" s="100"/>
      <c r="AF382" s="100"/>
      <c r="AG382" s="100"/>
      <c r="AH382" s="100"/>
      <c r="AI382" s="100"/>
      <c r="AJ382" s="100"/>
      <c r="AK382" s="100"/>
      <c r="AL382" s="100"/>
      <c r="AM382" s="100"/>
      <c r="AN382" s="84"/>
      <c r="AO382" s="100"/>
      <c r="AP382" s="84"/>
      <c r="AQ382" s="100"/>
      <c r="AR382" s="84"/>
      <c r="AS382" s="100"/>
      <c r="AT382" s="84"/>
      <c r="AU382" s="100"/>
      <c r="AV382" s="122"/>
    </row>
    <row r="383" spans="1:48">
      <c r="A383" s="128">
        <v>2</v>
      </c>
      <c r="B383" s="83" t="s">
        <v>144</v>
      </c>
      <c r="C383" s="81"/>
      <c r="D383" s="81"/>
      <c r="E383" s="82"/>
      <c r="F383" s="79">
        <v>0</v>
      </c>
      <c r="G383" s="60"/>
      <c r="H383" s="84" t="str">
        <f t="shared" si="259"/>
        <v/>
      </c>
      <c r="I383" s="60"/>
      <c r="J383" s="84" t="str">
        <f t="shared" si="251"/>
        <v/>
      </c>
      <c r="K383" s="60"/>
      <c r="L383" s="84" t="str">
        <f t="shared" si="252"/>
        <v/>
      </c>
      <c r="M383" s="60"/>
      <c r="N383" s="84" t="str">
        <f t="shared" si="253"/>
        <v/>
      </c>
      <c r="O383" s="60"/>
      <c r="P383" s="84" t="str">
        <f t="shared" si="260"/>
        <v/>
      </c>
      <c r="Q383" s="60"/>
      <c r="R383" s="84" t="str">
        <f t="shared" si="254"/>
        <v/>
      </c>
      <c r="S383" s="60"/>
      <c r="T383" s="84" t="str">
        <f t="shared" si="255"/>
        <v/>
      </c>
      <c r="U383" s="60"/>
      <c r="V383" s="84" t="str">
        <f t="shared" si="256"/>
        <v/>
      </c>
      <c r="W383" s="60"/>
      <c r="X383" s="84" t="str">
        <f t="shared" si="257"/>
        <v/>
      </c>
      <c r="Z383" s="83" t="s">
        <v>144</v>
      </c>
      <c r="AA383" s="81"/>
      <c r="AB383" s="81"/>
      <c r="AC383" s="82"/>
      <c r="AD383" s="105">
        <f t="shared" si="258"/>
        <v>0</v>
      </c>
      <c r="AE383" s="100"/>
      <c r="AF383" s="100"/>
      <c r="AG383" s="100"/>
      <c r="AH383" s="100"/>
      <c r="AI383" s="100"/>
      <c r="AJ383" s="100"/>
      <c r="AK383" s="100"/>
      <c r="AL383" s="100"/>
      <c r="AM383" s="84"/>
      <c r="AN383" s="84"/>
      <c r="AO383" s="84"/>
      <c r="AP383" s="84"/>
      <c r="AQ383" s="84"/>
      <c r="AR383" s="84"/>
      <c r="AS383" s="84"/>
      <c r="AT383" s="84"/>
      <c r="AU383" s="84"/>
      <c r="AV383" s="122"/>
    </row>
    <row r="384" spans="1:48">
      <c r="B384" s="140"/>
      <c r="C384" s="141"/>
      <c r="D384" s="141"/>
      <c r="E384" s="141"/>
      <c r="F384" s="142"/>
      <c r="G384" s="134"/>
      <c r="H384" s="134"/>
      <c r="I384" s="134"/>
      <c r="J384" s="134"/>
      <c r="K384" s="134"/>
      <c r="L384" s="134"/>
      <c r="M384" s="134"/>
      <c r="N384" s="134"/>
      <c r="O384" s="134"/>
      <c r="P384" s="134"/>
      <c r="Q384" s="134"/>
      <c r="R384" s="134"/>
      <c r="S384" s="134"/>
      <c r="T384" s="134"/>
      <c r="U384" s="134"/>
      <c r="V384" s="134"/>
      <c r="W384" s="134"/>
      <c r="X384" s="135"/>
      <c r="Z384" s="140"/>
      <c r="AA384" s="141"/>
      <c r="AB384" s="141"/>
      <c r="AC384" s="141"/>
      <c r="AD384" s="142"/>
      <c r="AE384" s="123"/>
      <c r="AF384" s="123"/>
      <c r="AG384" s="123"/>
      <c r="AH384" s="123"/>
      <c r="AI384" s="123"/>
      <c r="AJ384" s="123"/>
      <c r="AK384" s="123"/>
      <c r="AL384" s="123"/>
      <c r="AM384" s="123"/>
      <c r="AN384" s="123"/>
      <c r="AO384" s="123"/>
      <c r="AP384" s="123"/>
      <c r="AQ384" s="123"/>
      <c r="AR384" s="123"/>
      <c r="AS384" s="123"/>
      <c r="AT384" s="123"/>
      <c r="AU384" s="123"/>
      <c r="AV384" s="124"/>
    </row>
    <row r="388" spans="1:48" s="138" customFormat="1" ht="26.25">
      <c r="A388" s="137" t="s">
        <v>232</v>
      </c>
      <c r="AE388" s="139"/>
      <c r="AF388" s="139"/>
      <c r="AG388" s="139"/>
      <c r="AH388" s="139"/>
      <c r="AI388" s="139"/>
      <c r="AJ388" s="139"/>
      <c r="AK388" s="139"/>
      <c r="AL388" s="139"/>
      <c r="AM388" s="139"/>
      <c r="AN388" s="139"/>
      <c r="AO388" s="139"/>
      <c r="AP388" s="139"/>
      <c r="AQ388" s="139"/>
      <c r="AR388" s="139"/>
      <c r="AS388" s="139"/>
      <c r="AT388" s="139"/>
      <c r="AU388" s="139"/>
      <c r="AV388" s="139"/>
    </row>
    <row r="389" spans="1:48">
      <c r="B389" s="61" t="s">
        <v>112</v>
      </c>
      <c r="C389" s="62"/>
      <c r="D389" s="62"/>
      <c r="E389" s="62"/>
      <c r="F389" s="62"/>
      <c r="G389" s="62"/>
      <c r="H389" s="62"/>
      <c r="I389" s="62"/>
      <c r="J389" s="62"/>
      <c r="K389" s="62"/>
      <c r="L389" s="62"/>
      <c r="M389" s="62"/>
      <c r="N389" s="62"/>
      <c r="O389" s="62"/>
      <c r="P389" s="62"/>
      <c r="Q389" s="62"/>
      <c r="R389" s="62"/>
      <c r="S389" s="62"/>
      <c r="T389" s="62"/>
      <c r="U389" s="62"/>
      <c r="V389" s="62"/>
      <c r="W389" s="62"/>
      <c r="X389" s="63"/>
      <c r="AE389"/>
      <c r="AF389"/>
      <c r="AG389"/>
      <c r="AH389"/>
      <c r="AI389"/>
      <c r="AJ389"/>
      <c r="AK389"/>
      <c r="AL389"/>
      <c r="AM389"/>
      <c r="AN389"/>
      <c r="AO389"/>
      <c r="AP389"/>
      <c r="AQ389"/>
      <c r="AR389"/>
      <c r="AS389"/>
      <c r="AT389"/>
      <c r="AU389"/>
      <c r="AV389"/>
    </row>
    <row r="390" spans="1:48">
      <c r="B390" s="64" t="s">
        <v>65</v>
      </c>
      <c r="C390" s="65"/>
      <c r="D390" s="65"/>
      <c r="E390" s="65"/>
      <c r="F390" s="65"/>
      <c r="G390" s="65"/>
      <c r="H390" s="65"/>
      <c r="I390" s="65"/>
      <c r="J390" s="65"/>
      <c r="K390" s="65"/>
      <c r="L390" s="65"/>
      <c r="M390" s="65"/>
      <c r="N390" s="65"/>
      <c r="O390" s="65"/>
      <c r="P390" s="65"/>
      <c r="Q390" s="65"/>
      <c r="R390" s="65"/>
      <c r="S390" s="65"/>
      <c r="T390" s="65"/>
      <c r="U390" s="65"/>
      <c r="V390" s="65"/>
      <c r="W390" s="65"/>
      <c r="X390" s="66"/>
      <c r="AE390"/>
      <c r="AF390"/>
      <c r="AG390"/>
      <c r="AH390"/>
      <c r="AI390"/>
      <c r="AJ390"/>
      <c r="AK390"/>
      <c r="AL390"/>
      <c r="AM390"/>
      <c r="AN390"/>
      <c r="AO390"/>
      <c r="AP390"/>
      <c r="AQ390"/>
      <c r="AR390"/>
      <c r="AS390"/>
      <c r="AT390"/>
      <c r="AU390"/>
      <c r="AV390"/>
    </row>
    <row r="391" spans="1:48">
      <c r="B391" s="57"/>
      <c r="C391" s="58" t="s">
        <v>113</v>
      </c>
      <c r="D391" s="136">
        <f>SUMPRODUCT(G396:X402,AE429:AV435)</f>
        <v>0</v>
      </c>
      <c r="E391" s="93"/>
      <c r="F391" s="57"/>
      <c r="G391" s="57"/>
      <c r="H391" s="58" t="s">
        <v>114</v>
      </c>
      <c r="I391" s="94">
        <v>2</v>
      </c>
      <c r="J391" s="57" t="s">
        <v>116</v>
      </c>
      <c r="K391" s="57"/>
      <c r="L391" s="57"/>
      <c r="M391" s="58" t="s">
        <v>115</v>
      </c>
      <c r="N391" s="68"/>
      <c r="O391" s="57"/>
      <c r="P391" s="57"/>
      <c r="Q391" s="57"/>
      <c r="R391" s="57"/>
      <c r="S391" s="57"/>
      <c r="T391" s="57"/>
      <c r="U391" s="57"/>
      <c r="V391" s="57"/>
      <c r="W391" s="57"/>
      <c r="X391" s="57"/>
      <c r="AE391"/>
      <c r="AF391"/>
      <c r="AG391"/>
      <c r="AH391"/>
      <c r="AI391"/>
      <c r="AJ391"/>
      <c r="AK391"/>
      <c r="AL391"/>
      <c r="AM391"/>
      <c r="AN391"/>
      <c r="AO391"/>
      <c r="AP391"/>
      <c r="AQ391"/>
      <c r="AR391"/>
      <c r="AS391"/>
      <c r="AT391"/>
      <c r="AU391"/>
      <c r="AV391"/>
    </row>
    <row r="392" spans="1:48">
      <c r="B392" s="64" t="s">
        <v>58</v>
      </c>
      <c r="C392" s="65"/>
      <c r="D392" s="65"/>
      <c r="E392" s="65"/>
      <c r="F392" s="65"/>
      <c r="G392" s="65"/>
      <c r="H392" s="65"/>
      <c r="I392" s="65"/>
      <c r="J392" s="65"/>
      <c r="K392" s="65"/>
      <c r="L392" s="65"/>
      <c r="M392" s="65"/>
      <c r="N392" s="65"/>
      <c r="O392" s="65"/>
      <c r="P392" s="65"/>
      <c r="Q392" s="65"/>
      <c r="R392" s="65"/>
      <c r="S392" s="65"/>
      <c r="T392" s="65"/>
      <c r="U392" s="65"/>
      <c r="V392" s="65"/>
      <c r="W392" s="65"/>
      <c r="X392" s="66"/>
      <c r="AE392"/>
      <c r="AF392"/>
      <c r="AG392"/>
      <c r="AH392"/>
      <c r="AI392"/>
      <c r="AJ392"/>
      <c r="AK392"/>
      <c r="AL392"/>
      <c r="AM392"/>
      <c r="AN392"/>
      <c r="AO392"/>
      <c r="AP392"/>
      <c r="AQ392"/>
      <c r="AR392"/>
      <c r="AS392"/>
      <c r="AT392"/>
      <c r="AU392"/>
      <c r="AV392"/>
    </row>
    <row r="393" spans="1:48">
      <c r="B393" s="59"/>
      <c r="C393" s="59"/>
      <c r="D393" s="59"/>
      <c r="E393" s="59"/>
      <c r="F393" s="59"/>
      <c r="G393" s="145" t="s">
        <v>118</v>
      </c>
      <c r="H393" s="145"/>
      <c r="I393" s="145" t="s">
        <v>119</v>
      </c>
      <c r="J393" s="145"/>
      <c r="K393" s="145" t="s">
        <v>120</v>
      </c>
      <c r="L393" s="145"/>
      <c r="M393" s="145" t="s">
        <v>121</v>
      </c>
      <c r="N393" s="145"/>
      <c r="O393" s="145" t="s">
        <v>122</v>
      </c>
      <c r="P393" s="145"/>
      <c r="Q393" s="145" t="s">
        <v>123</v>
      </c>
      <c r="R393" s="145"/>
      <c r="S393" s="145" t="s">
        <v>124</v>
      </c>
      <c r="T393" s="145"/>
      <c r="U393" s="145" t="s">
        <v>125</v>
      </c>
      <c r="V393" s="145"/>
      <c r="W393" s="145" t="s">
        <v>128</v>
      </c>
      <c r="X393" s="145"/>
      <c r="AE393"/>
      <c r="AF393"/>
      <c r="AG393"/>
      <c r="AH393"/>
      <c r="AI393"/>
      <c r="AJ393"/>
      <c r="AK393"/>
      <c r="AL393"/>
      <c r="AM393"/>
      <c r="AN393"/>
      <c r="AO393"/>
      <c r="AP393"/>
      <c r="AQ393"/>
      <c r="AR393"/>
      <c r="AS393"/>
      <c r="AT393"/>
      <c r="AU393"/>
      <c r="AV393"/>
    </row>
    <row r="394" spans="1:48">
      <c r="B394" s="59"/>
      <c r="C394" s="59"/>
      <c r="D394" s="59"/>
      <c r="E394" s="59"/>
      <c r="F394" s="59"/>
      <c r="G394" s="155">
        <f>G411</f>
        <v>0.34375</v>
      </c>
      <c r="H394" s="145"/>
      <c r="I394" s="155">
        <f t="shared" ref="I394:X394" si="261">I411</f>
        <v>0.125</v>
      </c>
      <c r="J394" s="145"/>
      <c r="K394" s="155">
        <f t="shared" ref="K394:X394" si="262">K411</f>
        <v>3.125E-2</v>
      </c>
      <c r="L394" s="145"/>
      <c r="M394" s="155">
        <f t="shared" ref="M394:X394" si="263">M411</f>
        <v>0</v>
      </c>
      <c r="N394" s="145"/>
      <c r="O394" s="155">
        <f t="shared" ref="O394:X394" si="264">O411</f>
        <v>0.28125</v>
      </c>
      <c r="P394" s="145"/>
      <c r="Q394" s="155">
        <f t="shared" ref="Q394:X394" si="265">Q411</f>
        <v>6.25E-2</v>
      </c>
      <c r="R394" s="145"/>
      <c r="S394" s="155">
        <f t="shared" ref="S394:X394" si="266">S411</f>
        <v>6.25E-2</v>
      </c>
      <c r="T394" s="145"/>
      <c r="U394" s="155">
        <f t="shared" ref="U394:X394" si="267">U411</f>
        <v>3.125E-2</v>
      </c>
      <c r="V394" s="145"/>
      <c r="W394" s="155">
        <f t="shared" ref="W394:X394" si="268">W411</f>
        <v>6.25E-2</v>
      </c>
      <c r="X394" s="145"/>
      <c r="AE394"/>
      <c r="AF394"/>
      <c r="AG394"/>
      <c r="AH394"/>
      <c r="AI394"/>
      <c r="AJ394"/>
      <c r="AK394"/>
      <c r="AL394"/>
      <c r="AM394"/>
      <c r="AN394"/>
      <c r="AO394"/>
      <c r="AP394"/>
      <c r="AQ394"/>
      <c r="AR394"/>
      <c r="AS394"/>
      <c r="AT394"/>
      <c r="AU394"/>
      <c r="AV394"/>
    </row>
    <row r="395" spans="1:48">
      <c r="A395" t="s">
        <v>139</v>
      </c>
      <c r="B395" s="59"/>
      <c r="C395" s="59"/>
      <c r="D395" s="59"/>
      <c r="E395" s="59"/>
      <c r="F395" s="59"/>
      <c r="G395" s="98" t="s">
        <v>126</v>
      </c>
      <c r="H395" s="98" t="s">
        <v>127</v>
      </c>
      <c r="I395" s="98" t="s">
        <v>126</v>
      </c>
      <c r="J395" s="98" t="s">
        <v>127</v>
      </c>
      <c r="K395" s="98" t="s">
        <v>126</v>
      </c>
      <c r="L395" s="98" t="s">
        <v>127</v>
      </c>
      <c r="M395" s="98" t="s">
        <v>126</v>
      </c>
      <c r="N395" s="98" t="s">
        <v>127</v>
      </c>
      <c r="O395" s="98" t="s">
        <v>126</v>
      </c>
      <c r="P395" s="98" t="s">
        <v>127</v>
      </c>
      <c r="Q395" s="98" t="s">
        <v>126</v>
      </c>
      <c r="R395" s="98" t="s">
        <v>127</v>
      </c>
      <c r="S395" s="98" t="s">
        <v>126</v>
      </c>
      <c r="T395" s="98" t="s">
        <v>127</v>
      </c>
      <c r="U395" s="98" t="s">
        <v>126</v>
      </c>
      <c r="V395" s="98" t="s">
        <v>127</v>
      </c>
      <c r="W395" s="98" t="s">
        <v>126</v>
      </c>
      <c r="X395" s="98" t="s">
        <v>127</v>
      </c>
      <c r="AE395"/>
      <c r="AF395"/>
      <c r="AG395"/>
      <c r="AH395"/>
      <c r="AI395"/>
      <c r="AJ395"/>
      <c r="AK395"/>
      <c r="AL395"/>
      <c r="AM395"/>
      <c r="AN395"/>
      <c r="AO395"/>
      <c r="AP395"/>
      <c r="AQ395"/>
      <c r="AR395"/>
      <c r="AS395"/>
      <c r="AT395"/>
      <c r="AU395"/>
      <c r="AV395"/>
    </row>
    <row r="396" spans="1:48">
      <c r="A396" s="74">
        <v>2</v>
      </c>
      <c r="B396" s="80" t="s">
        <v>135</v>
      </c>
      <c r="C396" s="81"/>
      <c r="D396" s="81"/>
      <c r="E396" s="82"/>
      <c r="F396" s="79">
        <f>(A396/SUM($A$20,$A$21,$A$24))*$G$4</f>
        <v>0.25</v>
      </c>
      <c r="G396" s="60"/>
      <c r="H396" s="60"/>
      <c r="I396" s="60"/>
      <c r="J396" s="60"/>
      <c r="K396" s="60"/>
      <c r="L396" s="60"/>
      <c r="M396" s="60"/>
      <c r="N396" s="60"/>
      <c r="O396" s="60" t="s">
        <v>24</v>
      </c>
      <c r="P396" s="60" t="s">
        <v>24</v>
      </c>
      <c r="Q396" s="60"/>
      <c r="R396" s="60"/>
      <c r="S396" s="60"/>
      <c r="T396" s="60"/>
      <c r="U396" s="60"/>
      <c r="V396" s="60"/>
      <c r="W396" s="60"/>
      <c r="X396" s="60"/>
      <c r="AE396"/>
      <c r="AF396"/>
      <c r="AG396"/>
      <c r="AH396"/>
      <c r="AI396"/>
      <c r="AJ396"/>
      <c r="AK396"/>
      <c r="AL396"/>
      <c r="AM396"/>
      <c r="AN396"/>
      <c r="AO396"/>
      <c r="AP396"/>
      <c r="AQ396"/>
      <c r="AR396"/>
      <c r="AS396"/>
      <c r="AT396"/>
      <c r="AU396"/>
      <c r="AV396"/>
    </row>
    <row r="397" spans="1:48">
      <c r="A397" s="75">
        <v>2</v>
      </c>
      <c r="B397" s="80" t="s">
        <v>136</v>
      </c>
      <c r="C397" s="81"/>
      <c r="D397" s="81"/>
      <c r="E397" s="82"/>
      <c r="F397" s="79">
        <f>(A397/SUM($A$20,$A$21,$A$24))*$G$4</f>
        <v>0.25</v>
      </c>
      <c r="G397" s="60"/>
      <c r="H397" s="60"/>
      <c r="I397" s="60"/>
      <c r="J397" s="60"/>
      <c r="K397" s="60"/>
      <c r="L397" s="60"/>
      <c r="M397" s="60"/>
      <c r="N397" s="60"/>
      <c r="O397" s="60"/>
      <c r="P397" s="60"/>
      <c r="Q397" s="60"/>
      <c r="R397" s="60"/>
      <c r="S397" s="60"/>
      <c r="T397" s="60"/>
      <c r="U397" s="60"/>
      <c r="V397" s="60"/>
      <c r="W397" s="60"/>
      <c r="X397" s="60"/>
      <c r="AE397"/>
      <c r="AF397"/>
      <c r="AG397"/>
      <c r="AH397"/>
      <c r="AI397"/>
      <c r="AJ397"/>
      <c r="AK397"/>
      <c r="AL397"/>
      <c r="AM397"/>
      <c r="AN397"/>
      <c r="AO397"/>
      <c r="AP397"/>
      <c r="AQ397"/>
      <c r="AR397"/>
      <c r="AS397"/>
      <c r="AT397"/>
      <c r="AU397"/>
      <c r="AV397"/>
    </row>
    <row r="398" spans="1:48">
      <c r="A398" s="75">
        <v>3</v>
      </c>
      <c r="B398" s="83" t="s">
        <v>129</v>
      </c>
      <c r="C398" s="81"/>
      <c r="D398" s="81"/>
      <c r="E398" s="82"/>
      <c r="F398" s="78">
        <f>(A398/SUM($A$22:$A$23))*$F$21</f>
        <v>0.15</v>
      </c>
      <c r="G398" s="60" t="s">
        <v>24</v>
      </c>
      <c r="H398" s="60" t="s">
        <v>24</v>
      </c>
      <c r="I398" s="60"/>
      <c r="J398" s="60"/>
      <c r="K398" s="60"/>
      <c r="L398" s="60"/>
      <c r="M398" s="60"/>
      <c r="N398" s="60"/>
      <c r="O398" s="60"/>
      <c r="P398" s="60"/>
      <c r="Q398" s="60"/>
      <c r="R398" s="60"/>
      <c r="S398" s="60"/>
      <c r="T398" s="60"/>
      <c r="U398" s="60"/>
      <c r="V398" s="60"/>
      <c r="W398" s="60"/>
      <c r="X398" s="60"/>
      <c r="AE398"/>
      <c r="AF398"/>
      <c r="AG398"/>
      <c r="AH398"/>
      <c r="AI398"/>
      <c r="AJ398"/>
      <c r="AK398"/>
      <c r="AL398"/>
      <c r="AM398"/>
      <c r="AN398"/>
      <c r="AO398"/>
      <c r="AP398"/>
      <c r="AQ398"/>
      <c r="AR398"/>
      <c r="AS398"/>
      <c r="AT398"/>
      <c r="AU398"/>
      <c r="AV398"/>
    </row>
    <row r="399" spans="1:48">
      <c r="A399" s="75">
        <v>2</v>
      </c>
      <c r="B399" s="83" t="s">
        <v>130</v>
      </c>
      <c r="C399" s="81"/>
      <c r="D399" s="81"/>
      <c r="E399" s="82"/>
      <c r="F399" s="78">
        <f>(A399/SUM($A$22:$A$23))*$F$21</f>
        <v>0.1</v>
      </c>
      <c r="G399" s="60" t="s">
        <v>24</v>
      </c>
      <c r="H399" s="60" t="s">
        <v>24</v>
      </c>
      <c r="I399" s="60"/>
      <c r="J399" s="60"/>
      <c r="K399" s="60"/>
      <c r="L399" s="60"/>
      <c r="M399" s="60"/>
      <c r="N399" s="60"/>
      <c r="O399" s="60"/>
      <c r="P399" s="60"/>
      <c r="Q399" s="60"/>
      <c r="R399" s="60"/>
      <c r="S399" s="60"/>
      <c r="T399" s="60"/>
      <c r="U399" s="60"/>
      <c r="V399" s="60"/>
      <c r="W399" s="60"/>
      <c r="X399" s="60"/>
      <c r="AE399"/>
      <c r="AF399"/>
      <c r="AG399"/>
      <c r="AH399"/>
      <c r="AI399"/>
      <c r="AJ399"/>
      <c r="AK399"/>
      <c r="AL399"/>
      <c r="AM399"/>
      <c r="AN399"/>
      <c r="AO399"/>
      <c r="AP399"/>
      <c r="AQ399"/>
      <c r="AR399"/>
      <c r="AS399"/>
      <c r="AT399"/>
      <c r="AU399"/>
      <c r="AV399"/>
    </row>
    <row r="400" spans="1:48">
      <c r="A400" s="75">
        <v>2</v>
      </c>
      <c r="B400" s="80" t="s">
        <v>134</v>
      </c>
      <c r="C400" s="81"/>
      <c r="D400" s="81"/>
      <c r="E400" s="82"/>
      <c r="F400" s="79">
        <f>(A400/SUM($A$20,$A$21,$A$24))*$G$4</f>
        <v>0.25</v>
      </c>
      <c r="G400" s="60" t="s">
        <v>24</v>
      </c>
      <c r="H400" s="60" t="s">
        <v>24</v>
      </c>
      <c r="I400" s="60" t="s">
        <v>24</v>
      </c>
      <c r="J400" s="60" t="s">
        <v>24</v>
      </c>
      <c r="K400" s="60" t="s">
        <v>24</v>
      </c>
      <c r="L400" s="60" t="s">
        <v>24</v>
      </c>
      <c r="M400" s="60"/>
      <c r="N400" s="60"/>
      <c r="O400" s="60"/>
      <c r="P400" s="60"/>
      <c r="Q400" s="60"/>
      <c r="R400" s="60"/>
      <c r="S400" s="60"/>
      <c r="T400" s="60"/>
      <c r="U400" s="60"/>
      <c r="V400" s="60"/>
      <c r="W400" s="60"/>
      <c r="X400" s="60"/>
      <c r="AE400"/>
      <c r="AF400"/>
      <c r="AG400"/>
      <c r="AH400"/>
      <c r="AI400"/>
      <c r="AJ400"/>
      <c r="AK400"/>
      <c r="AL400"/>
      <c r="AM400"/>
      <c r="AN400"/>
      <c r="AO400"/>
      <c r="AP400"/>
      <c r="AQ400"/>
      <c r="AR400"/>
      <c r="AS400"/>
      <c r="AT400"/>
      <c r="AU400"/>
      <c r="AV400"/>
    </row>
    <row r="401" spans="1:48">
      <c r="A401" s="87">
        <v>4</v>
      </c>
      <c r="B401" s="85" t="s">
        <v>133</v>
      </c>
      <c r="C401" s="81"/>
      <c r="D401" s="81"/>
      <c r="E401" s="82"/>
      <c r="F401" s="79">
        <f>(A401/SUM($A$25))*$G$5</f>
        <v>0.25</v>
      </c>
      <c r="G401" s="60"/>
      <c r="H401" s="60"/>
      <c r="I401" s="60"/>
      <c r="J401" s="60"/>
      <c r="K401" s="60"/>
      <c r="L401" s="60"/>
      <c r="M401" s="60"/>
      <c r="N401" s="60"/>
      <c r="O401" s="60"/>
      <c r="P401" s="60"/>
      <c r="Q401" s="60"/>
      <c r="R401" s="60"/>
      <c r="S401" s="60"/>
      <c r="T401" s="60"/>
      <c r="U401" s="60"/>
      <c r="V401" s="60"/>
      <c r="W401" s="60"/>
      <c r="X401" s="60"/>
      <c r="AE401"/>
      <c r="AF401"/>
      <c r="AG401"/>
      <c r="AH401"/>
      <c r="AI401"/>
      <c r="AJ401"/>
      <c r="AK401"/>
      <c r="AL401"/>
      <c r="AM401"/>
      <c r="AN401"/>
      <c r="AO401"/>
      <c r="AP401"/>
      <c r="AQ401"/>
      <c r="AR401"/>
      <c r="AS401"/>
      <c r="AT401"/>
      <c r="AU401"/>
      <c r="AV401"/>
    </row>
    <row r="402" spans="1:48">
      <c r="A402" s="88">
        <v>2</v>
      </c>
      <c r="B402" s="86" t="s">
        <v>144</v>
      </c>
      <c r="C402" s="81"/>
      <c r="D402" s="81"/>
      <c r="E402" s="82"/>
      <c r="F402" s="79">
        <f>(A402/SUM($A$25))*$G$5</f>
        <v>0.125</v>
      </c>
      <c r="G402" s="60"/>
      <c r="H402" s="60"/>
      <c r="I402" s="60"/>
      <c r="J402" s="60"/>
      <c r="K402" s="60"/>
      <c r="L402" s="60"/>
      <c r="M402" s="60"/>
      <c r="N402" s="60"/>
      <c r="O402" s="60" t="s">
        <v>24</v>
      </c>
      <c r="P402" s="60" t="s">
        <v>24</v>
      </c>
      <c r="Q402" s="60" t="s">
        <v>24</v>
      </c>
      <c r="R402" s="60" t="s">
        <v>24</v>
      </c>
      <c r="S402" s="60" t="s">
        <v>24</v>
      </c>
      <c r="T402" s="60" t="s">
        <v>24</v>
      </c>
      <c r="U402" s="60" t="s">
        <v>24</v>
      </c>
      <c r="V402" s="60" t="s">
        <v>24</v>
      </c>
      <c r="W402" s="60" t="s">
        <v>24</v>
      </c>
      <c r="X402" s="60" t="s">
        <v>24</v>
      </c>
      <c r="AE402"/>
      <c r="AF402"/>
      <c r="AG402"/>
      <c r="AH402"/>
      <c r="AI402"/>
      <c r="AJ402"/>
      <c r="AK402"/>
      <c r="AL402"/>
      <c r="AM402"/>
      <c r="AN402"/>
      <c r="AO402"/>
      <c r="AP402"/>
      <c r="AQ402"/>
      <c r="AR402"/>
      <c r="AS402"/>
      <c r="AT402"/>
      <c r="AU402"/>
      <c r="AV402"/>
    </row>
    <row r="403" spans="1:48">
      <c r="B403" s="148" t="s">
        <v>131</v>
      </c>
      <c r="C403" s="149"/>
      <c r="D403" s="149"/>
      <c r="E403" s="149"/>
      <c r="F403" s="150"/>
      <c r="G403" s="91"/>
      <c r="H403" s="91"/>
      <c r="I403" s="91"/>
      <c r="J403" s="91"/>
      <c r="K403" s="91"/>
      <c r="L403" s="91"/>
      <c r="M403" s="91"/>
      <c r="N403" s="91"/>
      <c r="O403" s="91"/>
      <c r="P403" s="91"/>
      <c r="Q403" s="91"/>
      <c r="R403" s="91"/>
      <c r="S403" s="91"/>
      <c r="T403" s="91"/>
      <c r="U403" s="91"/>
      <c r="V403" s="91"/>
      <c r="W403" s="91"/>
      <c r="X403" s="91"/>
      <c r="AE403"/>
      <c r="AF403"/>
      <c r="AG403"/>
      <c r="AH403"/>
      <c r="AI403"/>
      <c r="AJ403"/>
      <c r="AK403"/>
      <c r="AL403"/>
      <c r="AM403"/>
      <c r="AN403"/>
      <c r="AO403"/>
      <c r="AP403"/>
      <c r="AQ403"/>
      <c r="AR403"/>
      <c r="AS403"/>
      <c r="AT403"/>
      <c r="AU403"/>
      <c r="AV403"/>
    </row>
    <row r="404" spans="1:48">
      <c r="B404" s="151"/>
      <c r="C404" s="152"/>
      <c r="D404" s="152"/>
      <c r="E404" s="152"/>
      <c r="F404" s="153"/>
      <c r="G404" s="147"/>
      <c r="H404" s="147"/>
      <c r="I404" s="147"/>
      <c r="J404" s="147"/>
      <c r="K404" s="147"/>
      <c r="L404" s="147"/>
      <c r="M404" s="154"/>
      <c r="N404" s="154"/>
      <c r="O404" s="147"/>
      <c r="P404" s="147"/>
      <c r="Q404" s="147"/>
      <c r="R404" s="147"/>
      <c r="S404" s="147"/>
      <c r="T404" s="147"/>
      <c r="U404" s="147"/>
      <c r="V404" s="147"/>
      <c r="W404" s="147"/>
      <c r="X404" s="147"/>
      <c r="AE404"/>
      <c r="AF404"/>
      <c r="AG404"/>
      <c r="AH404"/>
      <c r="AI404"/>
      <c r="AJ404"/>
      <c r="AK404"/>
      <c r="AL404"/>
      <c r="AM404"/>
      <c r="AN404"/>
      <c r="AO404"/>
      <c r="AP404"/>
      <c r="AQ404"/>
      <c r="AR404"/>
      <c r="AS404"/>
      <c r="AT404"/>
      <c r="AU404"/>
      <c r="AV404"/>
    </row>
    <row r="406" spans="1:48">
      <c r="B406" s="106" t="s">
        <v>112</v>
      </c>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30"/>
      <c r="AE406"/>
      <c r="AF406"/>
      <c r="AG406"/>
      <c r="AH406"/>
      <c r="AI406"/>
      <c r="AJ406"/>
      <c r="AK406"/>
      <c r="AL406"/>
      <c r="AM406"/>
      <c r="AN406"/>
      <c r="AO406"/>
      <c r="AP406"/>
      <c r="AQ406"/>
      <c r="AR406"/>
      <c r="AS406"/>
      <c r="AT406"/>
      <c r="AU406"/>
      <c r="AV406"/>
    </row>
    <row r="407" spans="1:48">
      <c r="B407" s="110" t="s">
        <v>65</v>
      </c>
      <c r="C407" s="65"/>
      <c r="D407" s="65"/>
      <c r="E407" s="65"/>
      <c r="F407" s="65"/>
      <c r="G407" s="65"/>
      <c r="H407" s="65"/>
      <c r="I407" s="65"/>
      <c r="J407" s="65"/>
      <c r="K407" s="65"/>
      <c r="L407" s="65"/>
      <c r="M407" s="65"/>
      <c r="N407" s="65"/>
      <c r="O407" s="65"/>
      <c r="P407" s="65"/>
      <c r="Q407" s="65"/>
      <c r="R407" s="65"/>
      <c r="S407" s="65"/>
      <c r="T407" s="65"/>
      <c r="U407" s="65"/>
      <c r="V407" s="65"/>
      <c r="W407" s="65"/>
      <c r="X407" s="131"/>
      <c r="AE407"/>
      <c r="AF407"/>
      <c r="AG407"/>
      <c r="AH407"/>
      <c r="AI407"/>
      <c r="AJ407"/>
      <c r="AK407"/>
      <c r="AL407"/>
      <c r="AM407"/>
      <c r="AN407"/>
      <c r="AO407"/>
      <c r="AP407"/>
      <c r="AQ407"/>
      <c r="AR407"/>
      <c r="AS407"/>
      <c r="AT407"/>
      <c r="AU407"/>
      <c r="AV407"/>
    </row>
    <row r="408" spans="1:48">
      <c r="B408" s="112"/>
      <c r="C408" s="113" t="s">
        <v>113</v>
      </c>
      <c r="D408" s="67"/>
      <c r="E408" s="114"/>
      <c r="F408" s="114"/>
      <c r="G408" s="114"/>
      <c r="H408" s="113" t="s">
        <v>114</v>
      </c>
      <c r="I408" s="68"/>
      <c r="J408" s="114" t="s">
        <v>116</v>
      </c>
      <c r="K408" s="114"/>
      <c r="L408" s="114"/>
      <c r="M408" s="113" t="s">
        <v>115</v>
      </c>
      <c r="N408" s="68"/>
      <c r="O408" s="114"/>
      <c r="P408" s="114"/>
      <c r="Q408" s="114"/>
      <c r="R408" s="114"/>
      <c r="S408" s="114"/>
      <c r="T408" s="114"/>
      <c r="U408" s="114"/>
      <c r="V408" s="114"/>
      <c r="W408" s="114"/>
      <c r="X408" s="132"/>
      <c r="AE408"/>
      <c r="AF408"/>
      <c r="AG408"/>
      <c r="AH408"/>
      <c r="AI408"/>
      <c r="AJ408"/>
      <c r="AK408"/>
      <c r="AL408"/>
      <c r="AM408"/>
      <c r="AN408"/>
      <c r="AO408"/>
      <c r="AP408"/>
      <c r="AQ408"/>
      <c r="AR408"/>
      <c r="AS408"/>
      <c r="AT408"/>
      <c r="AU408"/>
      <c r="AV408"/>
    </row>
    <row r="409" spans="1:48">
      <c r="B409" s="110" t="s">
        <v>58</v>
      </c>
      <c r="C409" s="65"/>
      <c r="D409" s="65"/>
      <c r="E409" s="65"/>
      <c r="F409" s="65"/>
      <c r="G409" s="65"/>
      <c r="H409" s="65"/>
      <c r="I409" s="65"/>
      <c r="J409" s="65"/>
      <c r="K409" s="65"/>
      <c r="L409" s="65"/>
      <c r="M409" s="65"/>
      <c r="N409" s="65"/>
      <c r="O409" s="65"/>
      <c r="P409" s="65"/>
      <c r="Q409" s="65"/>
      <c r="R409" s="65"/>
      <c r="S409" s="65"/>
      <c r="T409" s="65"/>
      <c r="U409" s="65"/>
      <c r="V409" s="65"/>
      <c r="W409" s="65"/>
      <c r="X409" s="131"/>
      <c r="AE409"/>
      <c r="AF409"/>
      <c r="AG409"/>
      <c r="AH409"/>
      <c r="AI409"/>
      <c r="AJ409"/>
      <c r="AK409"/>
      <c r="AL409"/>
      <c r="AM409"/>
      <c r="AN409"/>
      <c r="AO409"/>
      <c r="AP409"/>
      <c r="AQ409"/>
      <c r="AR409"/>
      <c r="AS409"/>
      <c r="AT409"/>
      <c r="AU409"/>
      <c r="AV409"/>
    </row>
    <row r="410" spans="1:48">
      <c r="B410" s="118"/>
      <c r="C410" s="119"/>
      <c r="D410" s="119"/>
      <c r="E410" s="119"/>
      <c r="F410" s="119"/>
      <c r="G410" s="145" t="s">
        <v>118</v>
      </c>
      <c r="H410" s="145"/>
      <c r="I410" s="145" t="s">
        <v>119</v>
      </c>
      <c r="J410" s="145"/>
      <c r="K410" s="145" t="s">
        <v>120</v>
      </c>
      <c r="L410" s="145"/>
      <c r="M410" s="145" t="s">
        <v>121</v>
      </c>
      <c r="N410" s="145"/>
      <c r="O410" s="145" t="s">
        <v>122</v>
      </c>
      <c r="P410" s="145"/>
      <c r="Q410" s="145" t="s">
        <v>123</v>
      </c>
      <c r="R410" s="145"/>
      <c r="S410" s="145" t="s">
        <v>124</v>
      </c>
      <c r="T410" s="145"/>
      <c r="U410" s="145" t="s">
        <v>125</v>
      </c>
      <c r="V410" s="145"/>
      <c r="W410" s="145" t="s">
        <v>128</v>
      </c>
      <c r="X410" s="146"/>
      <c r="AE410"/>
      <c r="AF410"/>
      <c r="AG410"/>
      <c r="AH410"/>
      <c r="AI410"/>
      <c r="AJ410"/>
      <c r="AK410"/>
      <c r="AL410"/>
      <c r="AM410"/>
      <c r="AN410"/>
      <c r="AO410"/>
      <c r="AP410"/>
      <c r="AQ410"/>
      <c r="AR410"/>
      <c r="AS410"/>
      <c r="AT410"/>
      <c r="AU410"/>
      <c r="AV410"/>
    </row>
    <row r="411" spans="1:48">
      <c r="B411" s="118"/>
      <c r="C411" s="119"/>
      <c r="D411" s="119"/>
      <c r="E411" s="119"/>
      <c r="F411" s="119"/>
      <c r="G411" s="143">
        <f>SUM(H413:H419)</f>
        <v>0.34375</v>
      </c>
      <c r="H411" s="143"/>
      <c r="I411" s="143">
        <f>SUM(J413:J419)</f>
        <v>0.125</v>
      </c>
      <c r="J411" s="143"/>
      <c r="K411" s="143">
        <f>SUM(L413:L419)</f>
        <v>3.125E-2</v>
      </c>
      <c r="L411" s="143"/>
      <c r="M411" s="143">
        <f>SUM(N413:N419)</f>
        <v>0</v>
      </c>
      <c r="N411" s="143"/>
      <c r="O411" s="143">
        <f>SUM(P413:P419)</f>
        <v>0.28125</v>
      </c>
      <c r="P411" s="143"/>
      <c r="Q411" s="143">
        <f>SUM(R413:R419)</f>
        <v>6.25E-2</v>
      </c>
      <c r="R411" s="143"/>
      <c r="S411" s="143">
        <f>SUM(T413:T419)</f>
        <v>6.25E-2</v>
      </c>
      <c r="T411" s="143"/>
      <c r="U411" s="143">
        <f>SUM(V413:V419)</f>
        <v>3.125E-2</v>
      </c>
      <c r="V411" s="143"/>
      <c r="W411" s="143">
        <f>SUM(X413:X419)</f>
        <v>6.25E-2</v>
      </c>
      <c r="X411" s="144"/>
      <c r="AE411"/>
      <c r="AF411"/>
      <c r="AG411"/>
      <c r="AH411"/>
      <c r="AI411"/>
      <c r="AJ411"/>
      <c r="AK411"/>
      <c r="AL411"/>
      <c r="AM411"/>
      <c r="AN411"/>
      <c r="AO411"/>
      <c r="AP411"/>
      <c r="AQ411"/>
      <c r="AR411"/>
      <c r="AS411"/>
      <c r="AT411"/>
      <c r="AU411"/>
      <c r="AV411"/>
    </row>
    <row r="412" spans="1:48">
      <c r="A412" t="s">
        <v>139</v>
      </c>
      <c r="B412" s="118"/>
      <c r="C412" s="119"/>
      <c r="D412" s="119"/>
      <c r="E412" s="119"/>
      <c r="F412" s="119"/>
      <c r="G412" s="98" t="s">
        <v>142</v>
      </c>
      <c r="H412" s="98" t="s">
        <v>143</v>
      </c>
      <c r="I412" s="98" t="s">
        <v>142</v>
      </c>
      <c r="J412" s="98" t="s">
        <v>143</v>
      </c>
      <c r="K412" s="98" t="s">
        <v>142</v>
      </c>
      <c r="L412" s="98" t="s">
        <v>143</v>
      </c>
      <c r="M412" s="98" t="s">
        <v>142</v>
      </c>
      <c r="N412" s="98" t="s">
        <v>143</v>
      </c>
      <c r="O412" s="98" t="s">
        <v>142</v>
      </c>
      <c r="P412" s="98" t="s">
        <v>143</v>
      </c>
      <c r="Q412" s="98" t="s">
        <v>142</v>
      </c>
      <c r="R412" s="98" t="s">
        <v>143</v>
      </c>
      <c r="S412" s="98" t="s">
        <v>142</v>
      </c>
      <c r="T412" s="98" t="s">
        <v>143</v>
      </c>
      <c r="U412" s="98" t="s">
        <v>142</v>
      </c>
      <c r="V412" s="98" t="s">
        <v>143</v>
      </c>
      <c r="W412" s="98" t="s">
        <v>142</v>
      </c>
      <c r="X412" s="133" t="s">
        <v>143</v>
      </c>
      <c r="AE412"/>
      <c r="AF412"/>
      <c r="AG412"/>
      <c r="AH412"/>
      <c r="AI412"/>
      <c r="AJ412"/>
      <c r="AK412"/>
      <c r="AL412"/>
      <c r="AM412"/>
      <c r="AN412"/>
      <c r="AO412"/>
      <c r="AP412"/>
      <c r="AQ412"/>
      <c r="AR412"/>
      <c r="AS412"/>
      <c r="AT412"/>
      <c r="AU412"/>
      <c r="AV412"/>
    </row>
    <row r="413" spans="1:48">
      <c r="A413" s="125">
        <v>2</v>
      </c>
      <c r="B413" s="80" t="s">
        <v>135</v>
      </c>
      <c r="C413" s="81"/>
      <c r="D413" s="81"/>
      <c r="E413" s="82"/>
      <c r="F413" s="79">
        <f>(A413/SUM(A413,A414,A417))*$G$4</f>
        <v>0.25</v>
      </c>
      <c r="G413" s="60"/>
      <c r="H413" s="84" t="str">
        <f>IF(G413,(G413/SUM($G413,$I413,$K413,$M413,$O413,$Q413,$S413,$U413,$W413)*$F413),"")</f>
        <v/>
      </c>
      <c r="I413" s="60"/>
      <c r="J413" s="84" t="str">
        <f t="shared" ref="J413:J419" si="269">IF(I413,(I413/SUM($G413,$I413,$K413,$M413,$O413,$Q413,$S413,$U413,$W413)*$F413),"")</f>
        <v/>
      </c>
      <c r="K413" s="60"/>
      <c r="L413" s="84" t="str">
        <f t="shared" ref="L413:L419" si="270">IF(K413,(K413/SUM($G413,$I413,$K413,$M413,$O413,$Q413,$S413,$U413,$W413)*$F413),"")</f>
        <v/>
      </c>
      <c r="M413" s="60"/>
      <c r="N413" s="84" t="str">
        <f t="shared" ref="N413:N419" si="271">IF(M413,(M413/SUM($G413,$I413,$K413,$M413,$O413,$Q413,$S413,$U413,$W413)*$F413),"")</f>
        <v/>
      </c>
      <c r="O413" s="60">
        <v>2</v>
      </c>
      <c r="P413" s="84">
        <f t="shared" ref="P413:P419" si="272">IF(O413,(O413/SUM($G413,$I413,$K413,$M413,$O413,$Q413,$S413,$U413,$W413)*$F413),"")</f>
        <v>0.25</v>
      </c>
      <c r="Q413" s="60"/>
      <c r="R413" s="84" t="str">
        <f t="shared" ref="R413:R419" si="273">IF(Q413,(Q413/SUM($G413,$I413,$K413,$M413,$O413,$Q413,$S413,$U413,$W413)*$F413),"")</f>
        <v/>
      </c>
      <c r="S413" s="60"/>
      <c r="T413" s="84" t="str">
        <f t="shared" ref="T413:T419" si="274">IF(S413,(S413/SUM($G413,$I413,$K413,$M413,$O413,$Q413,$S413,$U413,$W413)*$F413),"")</f>
        <v/>
      </c>
      <c r="U413" s="60"/>
      <c r="V413" s="84" t="str">
        <f t="shared" ref="V413:V419" si="275">IF(U413,(U413/SUM($G413,$I413,$K413,$M413,$O413,$Q413,$S413,$U413,$W413)*$F413),"")</f>
        <v/>
      </c>
      <c r="W413" s="60"/>
      <c r="X413" s="84" t="str">
        <f t="shared" ref="X413:X419" si="276">IF(W413,(W413/SUM($G413,$I413,$K413,$M413,$O413,$Q413,$S413,$U413,$W413)*$F413),"")</f>
        <v/>
      </c>
      <c r="AE413"/>
      <c r="AF413"/>
      <c r="AG413"/>
      <c r="AH413"/>
      <c r="AI413"/>
      <c r="AJ413"/>
      <c r="AK413"/>
      <c r="AL413"/>
      <c r="AM413"/>
      <c r="AN413"/>
      <c r="AO413"/>
      <c r="AP413"/>
      <c r="AQ413"/>
      <c r="AR413"/>
      <c r="AS413"/>
      <c r="AT413"/>
      <c r="AU413"/>
      <c r="AV413"/>
    </row>
    <row r="414" spans="1:48">
      <c r="A414" s="126">
        <v>2</v>
      </c>
      <c r="B414" s="80" t="s">
        <v>136</v>
      </c>
      <c r="C414" s="81"/>
      <c r="D414" s="81"/>
      <c r="E414" s="82"/>
      <c r="F414" s="79">
        <f>(A414/SUM(A413,A414,A417))*$G$4</f>
        <v>0.25</v>
      </c>
      <c r="G414" s="60"/>
      <c r="H414" s="84" t="str">
        <f t="shared" ref="H414:H419" si="277">IF(G414,(G414/SUM($G414,$I414,$K414,$M414,$O414,$Q414,$S414,$U414,$W414)*$F414),"")</f>
        <v/>
      </c>
      <c r="I414" s="60"/>
      <c r="J414" s="84" t="str">
        <f t="shared" si="269"/>
        <v/>
      </c>
      <c r="K414" s="60"/>
      <c r="L414" s="84" t="str">
        <f t="shared" si="270"/>
        <v/>
      </c>
      <c r="M414" s="60"/>
      <c r="N414" s="84" t="str">
        <f t="shared" si="271"/>
        <v/>
      </c>
      <c r="O414" s="60"/>
      <c r="P414" s="84" t="str">
        <f t="shared" si="272"/>
        <v/>
      </c>
      <c r="Q414" s="60"/>
      <c r="R414" s="84" t="str">
        <f t="shared" si="273"/>
        <v/>
      </c>
      <c r="S414" s="60"/>
      <c r="T414" s="84" t="str">
        <f t="shared" si="274"/>
        <v/>
      </c>
      <c r="U414" s="60"/>
      <c r="V414" s="84" t="str">
        <f t="shared" si="275"/>
        <v/>
      </c>
      <c r="W414" s="60"/>
      <c r="X414" s="84" t="str">
        <f t="shared" si="276"/>
        <v/>
      </c>
      <c r="AE414"/>
      <c r="AF414"/>
      <c r="AG414"/>
      <c r="AH414"/>
      <c r="AI414"/>
      <c r="AJ414"/>
      <c r="AK414"/>
      <c r="AL414"/>
      <c r="AM414"/>
      <c r="AN414"/>
      <c r="AO414"/>
      <c r="AP414"/>
      <c r="AQ414"/>
      <c r="AR414"/>
      <c r="AS414"/>
      <c r="AT414"/>
      <c r="AU414"/>
      <c r="AV414"/>
    </row>
    <row r="415" spans="1:48">
      <c r="A415" s="126">
        <v>3</v>
      </c>
      <c r="B415" s="83" t="s">
        <v>129</v>
      </c>
      <c r="C415" s="81"/>
      <c r="D415" s="81"/>
      <c r="E415" s="82"/>
      <c r="F415" s="78">
        <f>(A415/SUM(A415:A416))*$F$38</f>
        <v>0.15</v>
      </c>
      <c r="G415" s="60">
        <v>4</v>
      </c>
      <c r="H415" s="84">
        <f t="shared" si="277"/>
        <v>0.15</v>
      </c>
      <c r="I415" s="60"/>
      <c r="J415" s="84" t="str">
        <f t="shared" si="269"/>
        <v/>
      </c>
      <c r="K415" s="60"/>
      <c r="L415" s="84" t="str">
        <f t="shared" si="270"/>
        <v/>
      </c>
      <c r="M415" s="60"/>
      <c r="N415" s="84" t="str">
        <f t="shared" si="271"/>
        <v/>
      </c>
      <c r="O415" s="60"/>
      <c r="P415" s="84" t="str">
        <f t="shared" si="272"/>
        <v/>
      </c>
      <c r="Q415" s="60"/>
      <c r="R415" s="84" t="str">
        <f t="shared" si="273"/>
        <v/>
      </c>
      <c r="S415" s="60"/>
      <c r="T415" s="84" t="str">
        <f t="shared" si="274"/>
        <v/>
      </c>
      <c r="U415" s="60"/>
      <c r="V415" s="84" t="str">
        <f t="shared" si="275"/>
        <v/>
      </c>
      <c r="W415" s="60"/>
      <c r="X415" s="84" t="str">
        <f t="shared" si="276"/>
        <v/>
      </c>
      <c r="AE415"/>
      <c r="AF415"/>
      <c r="AG415"/>
      <c r="AH415"/>
      <c r="AI415"/>
      <c r="AJ415"/>
      <c r="AK415"/>
      <c r="AL415"/>
      <c r="AM415"/>
      <c r="AN415"/>
      <c r="AO415"/>
      <c r="AP415"/>
      <c r="AQ415"/>
      <c r="AR415"/>
      <c r="AS415"/>
      <c r="AT415"/>
      <c r="AU415"/>
      <c r="AV415"/>
    </row>
    <row r="416" spans="1:48">
      <c r="A416" s="126">
        <v>2</v>
      </c>
      <c r="B416" s="83" t="s">
        <v>130</v>
      </c>
      <c r="C416" s="81"/>
      <c r="D416" s="81"/>
      <c r="E416" s="82"/>
      <c r="F416" s="78">
        <f>(A416/SUM(A415:A416))*$F$21</f>
        <v>0.1</v>
      </c>
      <c r="G416" s="60">
        <v>4</v>
      </c>
      <c r="H416" s="84">
        <f t="shared" si="277"/>
        <v>0.1</v>
      </c>
      <c r="I416" s="60"/>
      <c r="J416" s="84" t="str">
        <f t="shared" si="269"/>
        <v/>
      </c>
      <c r="K416" s="60"/>
      <c r="L416" s="84" t="str">
        <f t="shared" si="270"/>
        <v/>
      </c>
      <c r="M416" s="60"/>
      <c r="N416" s="84" t="str">
        <f t="shared" si="271"/>
        <v/>
      </c>
      <c r="O416" s="60"/>
      <c r="P416" s="84" t="str">
        <f t="shared" si="272"/>
        <v/>
      </c>
      <c r="Q416" s="60"/>
      <c r="R416" s="84" t="str">
        <f t="shared" si="273"/>
        <v/>
      </c>
      <c r="S416" s="60"/>
      <c r="T416" s="84" t="str">
        <f t="shared" si="274"/>
        <v/>
      </c>
      <c r="U416" s="60"/>
      <c r="V416" s="84" t="str">
        <f t="shared" si="275"/>
        <v/>
      </c>
      <c r="W416" s="60"/>
      <c r="X416" s="84" t="str">
        <f t="shared" si="276"/>
        <v/>
      </c>
      <c r="AE416"/>
      <c r="AF416"/>
      <c r="AG416"/>
      <c r="AH416"/>
      <c r="AI416"/>
      <c r="AJ416"/>
      <c r="AK416"/>
      <c r="AL416"/>
      <c r="AM416"/>
      <c r="AN416"/>
      <c r="AO416"/>
      <c r="AP416"/>
      <c r="AQ416"/>
      <c r="AR416"/>
      <c r="AS416"/>
      <c r="AT416"/>
      <c r="AU416"/>
      <c r="AV416"/>
    </row>
    <row r="417" spans="1:48">
      <c r="A417" s="126">
        <v>2</v>
      </c>
      <c r="B417" s="80" t="s">
        <v>134</v>
      </c>
      <c r="C417" s="81"/>
      <c r="D417" s="81"/>
      <c r="E417" s="82"/>
      <c r="F417" s="79">
        <f>(A417/SUM(A413,A414,A417))*$G$4</f>
        <v>0.25</v>
      </c>
      <c r="G417" s="60">
        <v>3</v>
      </c>
      <c r="H417" s="84">
        <f t="shared" si="277"/>
        <v>9.375E-2</v>
      </c>
      <c r="I417" s="60">
        <v>4</v>
      </c>
      <c r="J417" s="84">
        <f t="shared" si="269"/>
        <v>0.125</v>
      </c>
      <c r="K417" s="60">
        <v>1</v>
      </c>
      <c r="L417" s="84">
        <f t="shared" si="270"/>
        <v>3.125E-2</v>
      </c>
      <c r="M417" s="60"/>
      <c r="N417" s="84" t="str">
        <f t="shared" si="271"/>
        <v/>
      </c>
      <c r="O417" s="60"/>
      <c r="P417" s="84" t="str">
        <f t="shared" si="272"/>
        <v/>
      </c>
      <c r="Q417" s="60"/>
      <c r="R417" s="84" t="str">
        <f t="shared" si="273"/>
        <v/>
      </c>
      <c r="S417" s="60"/>
      <c r="T417" s="84" t="str">
        <f t="shared" si="274"/>
        <v/>
      </c>
      <c r="U417" s="60"/>
      <c r="V417" s="84" t="str">
        <f t="shared" si="275"/>
        <v/>
      </c>
      <c r="W417" s="60"/>
      <c r="X417" s="84" t="str">
        <f t="shared" si="276"/>
        <v/>
      </c>
      <c r="AE417"/>
      <c r="AF417"/>
      <c r="AG417"/>
      <c r="AH417"/>
      <c r="AI417"/>
      <c r="AJ417"/>
      <c r="AK417"/>
      <c r="AL417"/>
      <c r="AM417"/>
      <c r="AN417"/>
      <c r="AO417"/>
      <c r="AP417"/>
      <c r="AQ417"/>
      <c r="AR417"/>
      <c r="AS417"/>
      <c r="AT417"/>
      <c r="AU417"/>
      <c r="AV417"/>
    </row>
    <row r="418" spans="1:48">
      <c r="A418" s="127">
        <v>4</v>
      </c>
      <c r="B418" s="80" t="s">
        <v>133</v>
      </c>
      <c r="C418" s="81"/>
      <c r="D418" s="81"/>
      <c r="E418" s="82"/>
      <c r="F418" s="79">
        <f>(A418/SUM(A418))*$G$5</f>
        <v>0.25</v>
      </c>
      <c r="G418" s="60"/>
      <c r="H418" s="84" t="str">
        <f t="shared" si="277"/>
        <v/>
      </c>
      <c r="I418" s="60"/>
      <c r="J418" s="84" t="str">
        <f t="shared" si="269"/>
        <v/>
      </c>
      <c r="K418" s="60"/>
      <c r="L418" s="84" t="str">
        <f t="shared" si="270"/>
        <v/>
      </c>
      <c r="M418" s="60"/>
      <c r="N418" s="84" t="str">
        <f t="shared" si="271"/>
        <v/>
      </c>
      <c r="O418" s="60"/>
      <c r="P418" s="84" t="str">
        <f t="shared" si="272"/>
        <v/>
      </c>
      <c r="Q418" s="60"/>
      <c r="R418" s="84" t="str">
        <f t="shared" si="273"/>
        <v/>
      </c>
      <c r="S418" s="60"/>
      <c r="T418" s="84" t="str">
        <f t="shared" si="274"/>
        <v/>
      </c>
      <c r="U418" s="60"/>
      <c r="V418" s="84" t="str">
        <f t="shared" si="275"/>
        <v/>
      </c>
      <c r="W418" s="60"/>
      <c r="X418" s="84" t="str">
        <f t="shared" si="276"/>
        <v/>
      </c>
      <c r="AE418"/>
      <c r="AF418"/>
      <c r="AG418"/>
      <c r="AH418"/>
      <c r="AI418"/>
      <c r="AJ418"/>
      <c r="AK418"/>
      <c r="AL418"/>
      <c r="AM418"/>
      <c r="AN418"/>
      <c r="AO418"/>
      <c r="AP418"/>
      <c r="AQ418"/>
      <c r="AR418"/>
      <c r="AS418"/>
      <c r="AT418"/>
      <c r="AU418"/>
      <c r="AV418"/>
    </row>
    <row r="419" spans="1:48">
      <c r="A419" s="128">
        <v>2</v>
      </c>
      <c r="B419" s="83" t="s">
        <v>144</v>
      </c>
      <c r="C419" s="81"/>
      <c r="D419" s="81"/>
      <c r="E419" s="82"/>
      <c r="F419" s="79">
        <f>(A419/SUM(A419))*$G$5</f>
        <v>0.25</v>
      </c>
      <c r="G419" s="60"/>
      <c r="H419" s="84" t="str">
        <f t="shared" si="277"/>
        <v/>
      </c>
      <c r="I419" s="60"/>
      <c r="J419" s="84" t="str">
        <f t="shared" si="269"/>
        <v/>
      </c>
      <c r="K419" s="60"/>
      <c r="L419" s="84" t="str">
        <f t="shared" si="270"/>
        <v/>
      </c>
      <c r="M419" s="60"/>
      <c r="N419" s="84" t="str">
        <f t="shared" si="271"/>
        <v/>
      </c>
      <c r="O419" s="60">
        <v>2</v>
      </c>
      <c r="P419" s="84">
        <f t="shared" si="272"/>
        <v>3.125E-2</v>
      </c>
      <c r="Q419" s="60">
        <v>4</v>
      </c>
      <c r="R419" s="84">
        <f t="shared" si="273"/>
        <v>6.25E-2</v>
      </c>
      <c r="S419" s="60">
        <v>4</v>
      </c>
      <c r="T419" s="84">
        <f t="shared" si="274"/>
        <v>6.25E-2</v>
      </c>
      <c r="U419" s="60">
        <v>2</v>
      </c>
      <c r="V419" s="84">
        <f t="shared" si="275"/>
        <v>3.125E-2</v>
      </c>
      <c r="W419" s="60">
        <v>4</v>
      </c>
      <c r="X419" s="84">
        <f t="shared" si="276"/>
        <v>6.25E-2</v>
      </c>
      <c r="AE419"/>
      <c r="AF419"/>
      <c r="AG419"/>
      <c r="AH419"/>
      <c r="AI419"/>
      <c r="AJ419"/>
      <c r="AK419"/>
      <c r="AL419"/>
      <c r="AM419"/>
      <c r="AN419"/>
      <c r="AO419"/>
      <c r="AP419"/>
      <c r="AQ419"/>
      <c r="AR419"/>
      <c r="AS419"/>
      <c r="AT419"/>
      <c r="AU419"/>
      <c r="AV419"/>
    </row>
    <row r="420" spans="1:48">
      <c r="B420" s="140"/>
      <c r="C420" s="141"/>
      <c r="D420" s="141"/>
      <c r="E420" s="141"/>
      <c r="F420" s="142"/>
      <c r="G420" s="134"/>
      <c r="H420" s="134"/>
      <c r="I420" s="134"/>
      <c r="J420" s="134"/>
      <c r="K420" s="134"/>
      <c r="L420" s="134"/>
      <c r="M420" s="134"/>
      <c r="N420" s="134"/>
      <c r="O420" s="134"/>
      <c r="P420" s="134"/>
      <c r="Q420" s="134"/>
      <c r="R420" s="134"/>
      <c r="S420" s="134"/>
      <c r="T420" s="134"/>
      <c r="U420" s="134"/>
      <c r="V420" s="134"/>
      <c r="W420" s="134"/>
      <c r="X420" s="135"/>
      <c r="AE420"/>
      <c r="AF420"/>
      <c r="AG420"/>
      <c r="AH420"/>
      <c r="AI420"/>
      <c r="AJ420"/>
      <c r="AK420"/>
      <c r="AL420"/>
      <c r="AM420"/>
      <c r="AN420"/>
      <c r="AO420"/>
      <c r="AP420"/>
      <c r="AQ420"/>
      <c r="AR420"/>
      <c r="AS420"/>
      <c r="AT420"/>
      <c r="AU420"/>
      <c r="AV420"/>
    </row>
    <row r="422" spans="1:48">
      <c r="B422" s="106" t="s">
        <v>112</v>
      </c>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30"/>
      <c r="Z422" s="106" t="s">
        <v>112</v>
      </c>
      <c r="AA422" s="107"/>
      <c r="AB422" s="107"/>
      <c r="AC422" s="107"/>
      <c r="AD422" s="107"/>
      <c r="AE422" s="108"/>
      <c r="AF422" s="108"/>
      <c r="AG422" s="108"/>
      <c r="AH422" s="108"/>
      <c r="AI422" s="108"/>
      <c r="AJ422" s="108"/>
      <c r="AK422" s="108"/>
      <c r="AL422" s="108"/>
      <c r="AM422" s="108"/>
      <c r="AN422" s="108"/>
      <c r="AO422" s="108"/>
      <c r="AP422" s="108"/>
      <c r="AQ422" s="108"/>
      <c r="AR422" s="108"/>
      <c r="AS422" s="108"/>
      <c r="AT422" s="108"/>
      <c r="AU422" s="108"/>
      <c r="AV422" s="109"/>
    </row>
    <row r="423" spans="1:48">
      <c r="B423" s="110" t="s">
        <v>65</v>
      </c>
      <c r="C423" s="65"/>
      <c r="D423" s="65"/>
      <c r="E423" s="65"/>
      <c r="F423" s="65"/>
      <c r="G423" s="65"/>
      <c r="H423" s="65"/>
      <c r="I423" s="65"/>
      <c r="J423" s="65"/>
      <c r="K423" s="65"/>
      <c r="L423" s="65"/>
      <c r="M423" s="65"/>
      <c r="N423" s="65"/>
      <c r="O423" s="65"/>
      <c r="P423" s="65"/>
      <c r="Q423" s="65"/>
      <c r="R423" s="65"/>
      <c r="S423" s="65"/>
      <c r="T423" s="65"/>
      <c r="U423" s="65"/>
      <c r="V423" s="65"/>
      <c r="W423" s="65"/>
      <c r="X423" s="131"/>
      <c r="Z423" s="110" t="s">
        <v>65</v>
      </c>
      <c r="AA423" s="65"/>
      <c r="AB423" s="65"/>
      <c r="AC423" s="65"/>
      <c r="AD423" s="65"/>
      <c r="AE423" s="103"/>
      <c r="AF423" s="103"/>
      <c r="AG423" s="103"/>
      <c r="AH423" s="103"/>
      <c r="AI423" s="103"/>
      <c r="AJ423" s="103"/>
      <c r="AK423" s="103"/>
      <c r="AL423" s="103"/>
      <c r="AM423" s="103"/>
      <c r="AN423" s="103"/>
      <c r="AO423" s="103"/>
      <c r="AP423" s="103"/>
      <c r="AQ423" s="103"/>
      <c r="AR423" s="103"/>
      <c r="AS423" s="103"/>
      <c r="AT423" s="103"/>
      <c r="AU423" s="103"/>
      <c r="AV423" s="111"/>
    </row>
    <row r="424" spans="1:48">
      <c r="B424" s="112"/>
      <c r="C424" s="113" t="s">
        <v>113</v>
      </c>
      <c r="D424" s="67"/>
      <c r="E424" s="114"/>
      <c r="F424" s="114"/>
      <c r="G424" s="114"/>
      <c r="H424" s="113" t="s">
        <v>114</v>
      </c>
      <c r="I424" s="68"/>
      <c r="J424" s="114" t="s">
        <v>116</v>
      </c>
      <c r="K424" s="114"/>
      <c r="L424" s="114"/>
      <c r="M424" s="113" t="s">
        <v>115</v>
      </c>
      <c r="N424" s="68"/>
      <c r="O424" s="114"/>
      <c r="P424" s="114"/>
      <c r="Q424" s="114"/>
      <c r="R424" s="114"/>
      <c r="S424" s="114"/>
      <c r="T424" s="114"/>
      <c r="U424" s="114"/>
      <c r="V424" s="114"/>
      <c r="W424" s="114"/>
      <c r="X424" s="132"/>
      <c r="Z424" s="112"/>
      <c r="AA424" s="113" t="s">
        <v>113</v>
      </c>
      <c r="AB424" s="67"/>
      <c r="AC424" s="114"/>
      <c r="AD424" s="114"/>
      <c r="AE424" s="115"/>
      <c r="AF424" s="116" t="s">
        <v>114</v>
      </c>
      <c r="AG424" s="104"/>
      <c r="AH424" s="115" t="s">
        <v>116</v>
      </c>
      <c r="AI424" s="115"/>
      <c r="AJ424" s="115"/>
      <c r="AK424" s="116" t="s">
        <v>115</v>
      </c>
      <c r="AL424" s="104"/>
      <c r="AM424" s="115"/>
      <c r="AN424" s="115"/>
      <c r="AO424" s="115"/>
      <c r="AP424" s="115"/>
      <c r="AQ424" s="115"/>
      <c r="AR424" s="115"/>
      <c r="AS424" s="115"/>
      <c r="AT424" s="115"/>
      <c r="AU424" s="115"/>
      <c r="AV424" s="117"/>
    </row>
    <row r="425" spans="1:48">
      <c r="B425" s="110" t="s">
        <v>58</v>
      </c>
      <c r="C425" s="65"/>
      <c r="D425" s="65"/>
      <c r="E425" s="65"/>
      <c r="F425" s="65"/>
      <c r="G425" s="65"/>
      <c r="H425" s="65"/>
      <c r="I425" s="65"/>
      <c r="J425" s="65"/>
      <c r="K425" s="65"/>
      <c r="L425" s="65"/>
      <c r="M425" s="65"/>
      <c r="N425" s="65"/>
      <c r="O425" s="65"/>
      <c r="P425" s="65"/>
      <c r="Q425" s="65"/>
      <c r="R425" s="65"/>
      <c r="S425" s="65"/>
      <c r="T425" s="65"/>
      <c r="U425" s="65"/>
      <c r="V425" s="65"/>
      <c r="W425" s="65"/>
      <c r="X425" s="131"/>
      <c r="Z425" s="110" t="s">
        <v>58</v>
      </c>
      <c r="AA425" s="65"/>
      <c r="AB425" s="65"/>
      <c r="AC425" s="65"/>
      <c r="AD425" s="65"/>
      <c r="AE425" s="103"/>
      <c r="AF425" s="103"/>
      <c r="AG425" s="103"/>
      <c r="AH425" s="103"/>
      <c r="AI425" s="103"/>
      <c r="AJ425" s="103"/>
      <c r="AK425" s="103"/>
      <c r="AL425" s="103"/>
      <c r="AM425" s="103"/>
      <c r="AN425" s="103"/>
      <c r="AO425" s="103"/>
      <c r="AP425" s="103"/>
      <c r="AQ425" s="103"/>
      <c r="AR425" s="103"/>
      <c r="AS425" s="103"/>
      <c r="AT425" s="103"/>
      <c r="AU425" s="103"/>
      <c r="AV425" s="111"/>
    </row>
    <row r="426" spans="1:48">
      <c r="B426" s="118"/>
      <c r="C426" s="119"/>
      <c r="D426" s="119"/>
      <c r="E426" s="119"/>
      <c r="F426" s="119"/>
      <c r="G426" s="145" t="s">
        <v>118</v>
      </c>
      <c r="H426" s="145"/>
      <c r="I426" s="145" t="s">
        <v>119</v>
      </c>
      <c r="J426" s="145"/>
      <c r="K426" s="145" t="s">
        <v>120</v>
      </c>
      <c r="L426" s="145"/>
      <c r="M426" s="145" t="s">
        <v>121</v>
      </c>
      <c r="N426" s="145"/>
      <c r="O426" s="145" t="s">
        <v>122</v>
      </c>
      <c r="P426" s="145"/>
      <c r="Q426" s="145" t="s">
        <v>123</v>
      </c>
      <c r="R426" s="145"/>
      <c r="S426" s="145" t="s">
        <v>124</v>
      </c>
      <c r="T426" s="145"/>
      <c r="U426" s="145" t="s">
        <v>125</v>
      </c>
      <c r="V426" s="145"/>
      <c r="W426" s="145" t="s">
        <v>128</v>
      </c>
      <c r="X426" s="146"/>
      <c r="Z426" s="118"/>
      <c r="AA426" s="119"/>
      <c r="AB426" s="119"/>
      <c r="AC426" s="119"/>
      <c r="AD426" s="119"/>
      <c r="AE426" s="143" t="s">
        <v>118</v>
      </c>
      <c r="AF426" s="143"/>
      <c r="AG426" s="143" t="s">
        <v>119</v>
      </c>
      <c r="AH426" s="143"/>
      <c r="AI426" s="143" t="s">
        <v>120</v>
      </c>
      <c r="AJ426" s="143"/>
      <c r="AK426" s="143" t="s">
        <v>121</v>
      </c>
      <c r="AL426" s="143"/>
      <c r="AM426" s="143" t="s">
        <v>122</v>
      </c>
      <c r="AN426" s="143"/>
      <c r="AO426" s="143" t="s">
        <v>123</v>
      </c>
      <c r="AP426" s="143"/>
      <c r="AQ426" s="143" t="s">
        <v>124</v>
      </c>
      <c r="AR426" s="143"/>
      <c r="AS426" s="143" t="s">
        <v>125</v>
      </c>
      <c r="AT426" s="143"/>
      <c r="AU426" s="143" t="s">
        <v>128</v>
      </c>
      <c r="AV426" s="144"/>
    </row>
    <row r="427" spans="1:48">
      <c r="B427" s="118"/>
      <c r="C427" s="119"/>
      <c r="D427" s="119"/>
      <c r="E427" s="119"/>
      <c r="F427" s="119"/>
      <c r="G427" s="143"/>
      <c r="H427" s="143"/>
      <c r="I427" s="143"/>
      <c r="J427" s="143"/>
      <c r="K427" s="143"/>
      <c r="L427" s="143"/>
      <c r="M427" s="143"/>
      <c r="N427" s="143"/>
      <c r="O427" s="143"/>
      <c r="P427" s="143"/>
      <c r="Q427" s="143"/>
      <c r="R427" s="143"/>
      <c r="S427" s="143"/>
      <c r="T427" s="143"/>
      <c r="U427" s="143"/>
      <c r="V427" s="143"/>
      <c r="W427" s="143"/>
      <c r="X427" s="144"/>
      <c r="Z427" s="118"/>
      <c r="AA427" s="119"/>
      <c r="AB427" s="119"/>
      <c r="AC427" s="119"/>
      <c r="AD427" s="119"/>
      <c r="AE427" s="143">
        <f>SUM(AE429:AF435)</f>
        <v>0</v>
      </c>
      <c r="AF427" s="143"/>
      <c r="AG427" s="143">
        <f>SUM(AG429:AH435)</f>
        <v>0</v>
      </c>
      <c r="AH427" s="143"/>
      <c r="AI427" s="143">
        <f>SUM(AI429:AJ435)</f>
        <v>0</v>
      </c>
      <c r="AJ427" s="143"/>
      <c r="AK427" s="143">
        <f>SUM(AK429:AL435)</f>
        <v>0</v>
      </c>
      <c r="AL427" s="143"/>
      <c r="AM427" s="143">
        <f>SUM(AM429:AN435)</f>
        <v>0</v>
      </c>
      <c r="AN427" s="143"/>
      <c r="AO427" s="143">
        <f>SUM(AO429:AP435)</f>
        <v>0</v>
      </c>
      <c r="AP427" s="143"/>
      <c r="AQ427" s="143">
        <f>SUM(AQ429:AR435)</f>
        <v>0</v>
      </c>
      <c r="AR427" s="143"/>
      <c r="AS427" s="143">
        <f>SUM(AS429:AT435)</f>
        <v>0</v>
      </c>
      <c r="AT427" s="143"/>
      <c r="AU427" s="143">
        <f>SUM(AU429:AV435)</f>
        <v>0</v>
      </c>
      <c r="AV427" s="143"/>
    </row>
    <row r="428" spans="1:48">
      <c r="A428" t="s">
        <v>139</v>
      </c>
      <c r="B428" s="118"/>
      <c r="C428" s="119"/>
      <c r="D428" s="119"/>
      <c r="E428" s="119"/>
      <c r="F428" s="119"/>
      <c r="G428" s="99" t="s">
        <v>126</v>
      </c>
      <c r="H428" s="99" t="s">
        <v>127</v>
      </c>
      <c r="I428" s="99" t="s">
        <v>126</v>
      </c>
      <c r="J428" s="99" t="s">
        <v>127</v>
      </c>
      <c r="K428" s="99" t="s">
        <v>126</v>
      </c>
      <c r="L428" s="99" t="s">
        <v>127</v>
      </c>
      <c r="M428" s="99" t="s">
        <v>126</v>
      </c>
      <c r="N428" s="99" t="s">
        <v>127</v>
      </c>
      <c r="O428" s="99" t="s">
        <v>126</v>
      </c>
      <c r="P428" s="99" t="s">
        <v>127</v>
      </c>
      <c r="Q428" s="99" t="s">
        <v>126</v>
      </c>
      <c r="R428" s="99" t="s">
        <v>127</v>
      </c>
      <c r="S428" s="99" t="s">
        <v>126</v>
      </c>
      <c r="T428" s="99" t="s">
        <v>127</v>
      </c>
      <c r="U428" s="99" t="s">
        <v>126</v>
      </c>
      <c r="V428" s="99" t="s">
        <v>127</v>
      </c>
      <c r="W428" s="99" t="s">
        <v>126</v>
      </c>
      <c r="X428" s="120" t="s">
        <v>127</v>
      </c>
      <c r="Z428" s="118"/>
      <c r="AA428" s="119"/>
      <c r="AB428" s="119"/>
      <c r="AC428" s="119"/>
      <c r="AD428" s="119"/>
      <c r="AE428" s="99" t="s">
        <v>126</v>
      </c>
      <c r="AF428" s="99" t="s">
        <v>127</v>
      </c>
      <c r="AG428" s="99" t="s">
        <v>126</v>
      </c>
      <c r="AH428" s="99" t="s">
        <v>127</v>
      </c>
      <c r="AI428" s="99" t="s">
        <v>126</v>
      </c>
      <c r="AJ428" s="99" t="s">
        <v>127</v>
      </c>
      <c r="AK428" s="99" t="s">
        <v>126</v>
      </c>
      <c r="AL428" s="99" t="s">
        <v>127</v>
      </c>
      <c r="AM428" s="99" t="s">
        <v>126</v>
      </c>
      <c r="AN428" s="99" t="s">
        <v>127</v>
      </c>
      <c r="AO428" s="99" t="s">
        <v>126</v>
      </c>
      <c r="AP428" s="99" t="s">
        <v>127</v>
      </c>
      <c r="AQ428" s="99" t="s">
        <v>126</v>
      </c>
      <c r="AR428" s="99" t="s">
        <v>127</v>
      </c>
      <c r="AS428" s="99" t="s">
        <v>126</v>
      </c>
      <c r="AT428" s="99" t="s">
        <v>127</v>
      </c>
      <c r="AU428" s="99" t="s">
        <v>126</v>
      </c>
      <c r="AV428" s="120" t="s">
        <v>127</v>
      </c>
    </row>
    <row r="429" spans="1:48">
      <c r="A429" s="125">
        <v>2</v>
      </c>
      <c r="B429" s="80" t="s">
        <v>135</v>
      </c>
      <c r="C429" s="81"/>
      <c r="D429" s="81"/>
      <c r="E429" s="82"/>
      <c r="F429" s="79">
        <v>0</v>
      </c>
      <c r="G429" s="60"/>
      <c r="H429" s="84" t="str">
        <f>IF(G429,(G429/SUM($G429,$I429,$K429,$M429,$O429,$Q429,$S429,$U429,$W429)*$F429),"")</f>
        <v/>
      </c>
      <c r="I429" s="60"/>
      <c r="J429" s="84" t="str">
        <f t="shared" ref="J429:J435" si="278">IF(I429,(I429/SUM($G429,$I429,$K429,$M429,$O429,$Q429,$S429,$U429,$W429)*$F429),"")</f>
        <v/>
      </c>
      <c r="K429" s="60"/>
      <c r="L429" s="84" t="str">
        <f t="shared" ref="L429:L435" si="279">IF(K429,(K429/SUM($G429,$I429,$K429,$M429,$O429,$Q429,$S429,$U429,$W429)*$F429),"")</f>
        <v/>
      </c>
      <c r="M429" s="60"/>
      <c r="N429" s="84" t="str">
        <f t="shared" ref="N429:N435" si="280">IF(M429,(M429/SUM($G429,$I429,$K429,$M429,$O429,$Q429,$S429,$U429,$W429)*$F429),"")</f>
        <v/>
      </c>
      <c r="O429" s="60"/>
      <c r="P429" s="84"/>
      <c r="Q429" s="60"/>
      <c r="R429" s="84" t="str">
        <f t="shared" ref="R429:R435" si="281">IF(Q429,(Q429/SUM($G429,$I429,$K429,$M429,$O429,$Q429,$S429,$U429,$W429)*$F429),"")</f>
        <v/>
      </c>
      <c r="S429" s="60"/>
      <c r="T429" s="84" t="str">
        <f t="shared" ref="T429:T435" si="282">IF(S429,(S429/SUM($G429,$I429,$K429,$M429,$O429,$Q429,$S429,$U429,$W429)*$F429),"")</f>
        <v/>
      </c>
      <c r="U429" s="60"/>
      <c r="V429" s="84" t="str">
        <f t="shared" ref="V429:V435" si="283">IF(U429,(U429/SUM($G429,$I429,$K429,$M429,$O429,$Q429,$S429,$U429,$W429)*$F429),"")</f>
        <v/>
      </c>
      <c r="W429" s="60"/>
      <c r="X429" s="84" t="str">
        <f t="shared" ref="X429:X435" si="284">IF(W429,(W429/SUM($G429,$I429,$K429,$M429,$O429,$Q429,$S429,$U429,$W429)*$F429),"")</f>
        <v/>
      </c>
      <c r="Z429" s="80" t="s">
        <v>135</v>
      </c>
      <c r="AA429" s="81"/>
      <c r="AB429" s="81"/>
      <c r="AC429" s="82"/>
      <c r="AD429" s="79">
        <f t="shared" ref="AD429:AD435" si="285">F429</f>
        <v>0</v>
      </c>
      <c r="AE429" s="100"/>
      <c r="AF429" s="100"/>
      <c r="AG429" s="100"/>
      <c r="AH429" s="100"/>
      <c r="AI429" s="100"/>
      <c r="AJ429" s="100"/>
      <c r="AK429" s="100"/>
      <c r="AL429" s="100"/>
      <c r="AM429" s="84"/>
      <c r="AN429" s="84"/>
      <c r="AO429" s="100"/>
      <c r="AP429" s="100"/>
      <c r="AQ429" s="100"/>
      <c r="AR429" s="100"/>
      <c r="AS429" s="100"/>
      <c r="AT429" s="100"/>
      <c r="AU429" s="100"/>
      <c r="AV429" s="121"/>
    </row>
    <row r="430" spans="1:48">
      <c r="A430" s="126">
        <v>2</v>
      </c>
      <c r="B430" s="80" t="s">
        <v>136</v>
      </c>
      <c r="C430" s="81"/>
      <c r="D430" s="81"/>
      <c r="E430" s="82"/>
      <c r="F430" s="79">
        <v>0</v>
      </c>
      <c r="G430" s="60"/>
      <c r="H430" s="84" t="str">
        <f t="shared" ref="H430:H435" si="286">IF(G430,(G430/SUM($G430,$I430,$K430,$M430,$O430,$Q430,$S430,$U430,$W430)*$F430),"")</f>
        <v/>
      </c>
      <c r="I430" s="60"/>
      <c r="J430" s="84" t="str">
        <f t="shared" si="278"/>
        <v/>
      </c>
      <c r="K430" s="60"/>
      <c r="L430" s="84" t="str">
        <f t="shared" si="279"/>
        <v/>
      </c>
      <c r="M430" s="60"/>
      <c r="N430" s="84" t="str">
        <f t="shared" si="280"/>
        <v/>
      </c>
      <c r="O430" s="60"/>
      <c r="P430" s="84" t="str">
        <f t="shared" ref="P430:P435" si="287">IF(O430,(O430/SUM($G430,$I430,$K430,$M430,$O430,$Q430,$S430,$U430,$W430)*$F430),"")</f>
        <v/>
      </c>
      <c r="Q430" s="60"/>
      <c r="R430" s="84" t="str">
        <f t="shared" si="281"/>
        <v/>
      </c>
      <c r="S430" s="60"/>
      <c r="T430" s="84" t="str">
        <f t="shared" si="282"/>
        <v/>
      </c>
      <c r="U430" s="60"/>
      <c r="V430" s="84" t="str">
        <f t="shared" si="283"/>
        <v/>
      </c>
      <c r="W430" s="60"/>
      <c r="X430" s="84" t="str">
        <f t="shared" si="284"/>
        <v/>
      </c>
      <c r="Z430" s="80" t="s">
        <v>136</v>
      </c>
      <c r="AA430" s="81"/>
      <c r="AB430" s="81"/>
      <c r="AC430" s="82"/>
      <c r="AD430" s="79">
        <f t="shared" si="285"/>
        <v>0</v>
      </c>
      <c r="AE430" s="100"/>
      <c r="AF430" s="100"/>
      <c r="AG430" s="100"/>
      <c r="AH430" s="100"/>
      <c r="AI430" s="100"/>
      <c r="AJ430" s="100"/>
      <c r="AK430" s="100"/>
      <c r="AL430" s="100"/>
      <c r="AM430" s="100"/>
      <c r="AN430" s="100"/>
      <c r="AO430" s="100"/>
      <c r="AP430" s="100"/>
      <c r="AQ430" s="100"/>
      <c r="AR430" s="100"/>
      <c r="AS430" s="100"/>
      <c r="AT430" s="100"/>
      <c r="AU430" s="100"/>
      <c r="AV430" s="121"/>
    </row>
    <row r="431" spans="1:48">
      <c r="A431" s="126">
        <v>3</v>
      </c>
      <c r="B431" s="83" t="s">
        <v>129</v>
      </c>
      <c r="C431" s="81"/>
      <c r="D431" s="81"/>
      <c r="E431" s="82"/>
      <c r="F431" s="78">
        <f>(A431/SUM(A431:A432))*F430</f>
        <v>0</v>
      </c>
      <c r="G431" s="60"/>
      <c r="H431" s="84" t="str">
        <f t="shared" si="286"/>
        <v/>
      </c>
      <c r="I431" s="60"/>
      <c r="J431" s="84" t="str">
        <f t="shared" si="278"/>
        <v/>
      </c>
      <c r="K431" s="60"/>
      <c r="L431" s="84" t="str">
        <f t="shared" si="279"/>
        <v/>
      </c>
      <c r="M431" s="60"/>
      <c r="N431" s="84" t="str">
        <f t="shared" si="280"/>
        <v/>
      </c>
      <c r="O431" s="60"/>
      <c r="P431" s="84" t="str">
        <f t="shared" si="287"/>
        <v/>
      </c>
      <c r="Q431" s="60"/>
      <c r="R431" s="84" t="str">
        <f t="shared" si="281"/>
        <v/>
      </c>
      <c r="S431" s="60"/>
      <c r="T431" s="84" t="str">
        <f t="shared" si="282"/>
        <v/>
      </c>
      <c r="U431" s="60"/>
      <c r="V431" s="84" t="str">
        <f t="shared" si="283"/>
        <v/>
      </c>
      <c r="W431" s="60"/>
      <c r="X431" s="84" t="str">
        <f t="shared" si="284"/>
        <v/>
      </c>
      <c r="Z431" s="83" t="s">
        <v>129</v>
      </c>
      <c r="AA431" s="81"/>
      <c r="AB431" s="81"/>
      <c r="AC431" s="82"/>
      <c r="AD431" s="105">
        <f t="shared" si="285"/>
        <v>0</v>
      </c>
      <c r="AE431" s="84"/>
      <c r="AF431" s="84"/>
      <c r="AG431" s="84"/>
      <c r="AH431" s="84"/>
      <c r="AI431" s="84"/>
      <c r="AJ431" s="84"/>
      <c r="AK431" s="100"/>
      <c r="AL431" s="100"/>
      <c r="AM431" s="100"/>
      <c r="AN431" s="100"/>
      <c r="AO431" s="100"/>
      <c r="AP431" s="100"/>
      <c r="AQ431" s="100"/>
      <c r="AR431" s="100"/>
      <c r="AS431" s="100"/>
      <c r="AT431" s="100"/>
      <c r="AU431" s="100"/>
      <c r="AV431" s="121"/>
    </row>
    <row r="432" spans="1:48">
      <c r="A432" s="126">
        <v>2</v>
      </c>
      <c r="B432" s="83" t="s">
        <v>130</v>
      </c>
      <c r="C432" s="81"/>
      <c r="D432" s="81"/>
      <c r="E432" s="82"/>
      <c r="F432" s="78">
        <f>(A432/SUM(A431:A432))*F430</f>
        <v>0</v>
      </c>
      <c r="G432" s="60"/>
      <c r="H432" s="84" t="str">
        <f t="shared" si="286"/>
        <v/>
      </c>
      <c r="I432" s="60"/>
      <c r="J432" s="84" t="str">
        <f t="shared" si="278"/>
        <v/>
      </c>
      <c r="K432" s="60"/>
      <c r="L432" s="84" t="str">
        <f t="shared" si="279"/>
        <v/>
      </c>
      <c r="M432" s="60"/>
      <c r="N432" s="84" t="str">
        <f t="shared" si="280"/>
        <v/>
      </c>
      <c r="O432" s="60"/>
      <c r="P432" s="84" t="str">
        <f t="shared" si="287"/>
        <v/>
      </c>
      <c r="Q432" s="60"/>
      <c r="R432" s="84" t="str">
        <f t="shared" si="281"/>
        <v/>
      </c>
      <c r="S432" s="60"/>
      <c r="T432" s="84" t="str">
        <f t="shared" si="282"/>
        <v/>
      </c>
      <c r="U432" s="60"/>
      <c r="V432" s="84" t="str">
        <f t="shared" si="283"/>
        <v/>
      </c>
      <c r="W432" s="60"/>
      <c r="X432" s="84" t="str">
        <f t="shared" si="284"/>
        <v/>
      </c>
      <c r="Z432" s="83" t="s">
        <v>130</v>
      </c>
      <c r="AA432" s="81"/>
      <c r="AB432" s="81"/>
      <c r="AC432" s="82"/>
      <c r="AD432" s="105">
        <f t="shared" si="285"/>
        <v>0</v>
      </c>
      <c r="AE432" s="84"/>
      <c r="AF432" s="84"/>
      <c r="AG432" s="84"/>
      <c r="AH432" s="84"/>
      <c r="AI432" s="84"/>
      <c r="AJ432" s="84"/>
      <c r="AK432" s="100"/>
      <c r="AL432" s="100"/>
      <c r="AM432" s="100"/>
      <c r="AN432" s="100"/>
      <c r="AO432" s="100"/>
      <c r="AP432" s="100"/>
      <c r="AQ432" s="100"/>
      <c r="AR432" s="100"/>
      <c r="AS432" s="100"/>
      <c r="AT432" s="100"/>
      <c r="AU432" s="100"/>
      <c r="AV432" s="121"/>
    </row>
    <row r="433" spans="1:48">
      <c r="A433" s="126">
        <v>2</v>
      </c>
      <c r="B433" s="80" t="s">
        <v>134</v>
      </c>
      <c r="C433" s="81"/>
      <c r="D433" s="81"/>
      <c r="E433" s="82"/>
      <c r="F433" s="79">
        <v>0</v>
      </c>
      <c r="G433" s="60"/>
      <c r="H433" s="84" t="str">
        <f t="shared" si="286"/>
        <v/>
      </c>
      <c r="I433" s="60"/>
      <c r="J433" s="84" t="str">
        <f t="shared" si="278"/>
        <v/>
      </c>
      <c r="K433" s="60"/>
      <c r="L433" s="84" t="str">
        <f t="shared" si="279"/>
        <v/>
      </c>
      <c r="M433" s="60"/>
      <c r="N433" s="84" t="str">
        <f t="shared" si="280"/>
        <v/>
      </c>
      <c r="O433" s="60"/>
      <c r="P433" s="84" t="str">
        <f t="shared" si="287"/>
        <v/>
      </c>
      <c r="Q433" s="60"/>
      <c r="R433" s="84" t="str">
        <f t="shared" si="281"/>
        <v/>
      </c>
      <c r="S433" s="60"/>
      <c r="T433" s="84" t="str">
        <f t="shared" si="282"/>
        <v/>
      </c>
      <c r="U433" s="60"/>
      <c r="V433" s="84" t="str">
        <f t="shared" si="283"/>
        <v/>
      </c>
      <c r="W433" s="60"/>
      <c r="X433" s="84" t="str">
        <f t="shared" si="284"/>
        <v/>
      </c>
      <c r="Z433" s="80" t="s">
        <v>134</v>
      </c>
      <c r="AA433" s="81"/>
      <c r="AB433" s="81"/>
      <c r="AC433" s="82"/>
      <c r="AD433" s="79">
        <f t="shared" si="285"/>
        <v>0</v>
      </c>
      <c r="AE433" s="84"/>
      <c r="AF433" s="84"/>
      <c r="AG433" s="84"/>
      <c r="AH433" s="84"/>
      <c r="AI433" s="84"/>
      <c r="AJ433" s="84"/>
      <c r="AK433" s="100"/>
      <c r="AL433" s="100"/>
      <c r="AM433" s="100"/>
      <c r="AN433" s="100"/>
      <c r="AO433" s="100"/>
      <c r="AP433" s="100"/>
      <c r="AQ433" s="100"/>
      <c r="AR433" s="100"/>
      <c r="AS433" s="100"/>
      <c r="AT433" s="100"/>
      <c r="AU433" s="100"/>
      <c r="AV433" s="121"/>
    </row>
    <row r="434" spans="1:48">
      <c r="A434" s="127">
        <v>4</v>
      </c>
      <c r="B434" s="80" t="s">
        <v>133</v>
      </c>
      <c r="C434" s="81"/>
      <c r="D434" s="81"/>
      <c r="E434" s="82"/>
      <c r="F434" s="79">
        <v>0</v>
      </c>
      <c r="G434" s="60"/>
      <c r="H434" s="84" t="str">
        <f t="shared" si="286"/>
        <v/>
      </c>
      <c r="I434" s="60"/>
      <c r="J434" s="84" t="str">
        <f t="shared" si="278"/>
        <v/>
      </c>
      <c r="K434" s="60"/>
      <c r="L434" s="84" t="str">
        <f t="shared" si="279"/>
        <v/>
      </c>
      <c r="M434" s="60"/>
      <c r="N434" s="84" t="str">
        <f t="shared" si="280"/>
        <v/>
      </c>
      <c r="O434" s="60"/>
      <c r="P434" s="84" t="str">
        <f t="shared" si="287"/>
        <v/>
      </c>
      <c r="Q434" s="60"/>
      <c r="R434" s="84" t="str">
        <f t="shared" si="281"/>
        <v/>
      </c>
      <c r="S434" s="60"/>
      <c r="T434" s="84" t="str">
        <f t="shared" si="282"/>
        <v/>
      </c>
      <c r="U434" s="60"/>
      <c r="V434" s="84" t="str">
        <f t="shared" si="283"/>
        <v/>
      </c>
      <c r="W434" s="60"/>
      <c r="X434" s="84" t="str">
        <f t="shared" si="284"/>
        <v/>
      </c>
      <c r="Z434" s="80" t="s">
        <v>133</v>
      </c>
      <c r="AA434" s="81"/>
      <c r="AB434" s="81"/>
      <c r="AC434" s="82"/>
      <c r="AD434" s="79">
        <f t="shared" si="285"/>
        <v>0</v>
      </c>
      <c r="AE434" s="100"/>
      <c r="AF434" s="100"/>
      <c r="AG434" s="100"/>
      <c r="AH434" s="100"/>
      <c r="AI434" s="100"/>
      <c r="AJ434" s="100"/>
      <c r="AK434" s="100"/>
      <c r="AL434" s="100"/>
      <c r="AM434" s="100"/>
      <c r="AN434" s="84"/>
      <c r="AO434" s="100"/>
      <c r="AP434" s="84"/>
      <c r="AQ434" s="100"/>
      <c r="AR434" s="84"/>
      <c r="AS434" s="100"/>
      <c r="AT434" s="84"/>
      <c r="AU434" s="100"/>
      <c r="AV434" s="122"/>
    </row>
    <row r="435" spans="1:48">
      <c r="A435" s="128">
        <v>2</v>
      </c>
      <c r="B435" s="83" t="s">
        <v>144</v>
      </c>
      <c r="C435" s="81"/>
      <c r="D435" s="81"/>
      <c r="E435" s="82"/>
      <c r="F435" s="79">
        <v>0</v>
      </c>
      <c r="G435" s="60"/>
      <c r="H435" s="84" t="str">
        <f t="shared" si="286"/>
        <v/>
      </c>
      <c r="I435" s="60"/>
      <c r="J435" s="84" t="str">
        <f t="shared" si="278"/>
        <v/>
      </c>
      <c r="K435" s="60"/>
      <c r="L435" s="84" t="str">
        <f t="shared" si="279"/>
        <v/>
      </c>
      <c r="M435" s="60"/>
      <c r="N435" s="84" t="str">
        <f t="shared" si="280"/>
        <v/>
      </c>
      <c r="O435" s="60"/>
      <c r="P435" s="84" t="str">
        <f t="shared" si="287"/>
        <v/>
      </c>
      <c r="Q435" s="60"/>
      <c r="R435" s="84" t="str">
        <f t="shared" si="281"/>
        <v/>
      </c>
      <c r="S435" s="60"/>
      <c r="T435" s="84" t="str">
        <f t="shared" si="282"/>
        <v/>
      </c>
      <c r="U435" s="60"/>
      <c r="V435" s="84" t="str">
        <f t="shared" si="283"/>
        <v/>
      </c>
      <c r="W435" s="60"/>
      <c r="X435" s="84" t="str">
        <f t="shared" si="284"/>
        <v/>
      </c>
      <c r="Z435" s="83" t="s">
        <v>144</v>
      </c>
      <c r="AA435" s="81"/>
      <c r="AB435" s="81"/>
      <c r="AC435" s="82"/>
      <c r="AD435" s="105">
        <f t="shared" si="285"/>
        <v>0</v>
      </c>
      <c r="AE435" s="100"/>
      <c r="AF435" s="100"/>
      <c r="AG435" s="100"/>
      <c r="AH435" s="100"/>
      <c r="AI435" s="100"/>
      <c r="AJ435" s="100"/>
      <c r="AK435" s="100"/>
      <c r="AL435" s="100"/>
      <c r="AM435" s="84"/>
      <c r="AN435" s="84"/>
      <c r="AO435" s="84"/>
      <c r="AP435" s="84"/>
      <c r="AQ435" s="84"/>
      <c r="AR435" s="84"/>
      <c r="AS435" s="84"/>
      <c r="AT435" s="84"/>
      <c r="AU435" s="84"/>
      <c r="AV435" s="122"/>
    </row>
    <row r="436" spans="1:48">
      <c r="B436" s="140"/>
      <c r="C436" s="141"/>
      <c r="D436" s="141"/>
      <c r="E436" s="141"/>
      <c r="F436" s="142"/>
      <c r="G436" s="134"/>
      <c r="H436" s="134"/>
      <c r="I436" s="134"/>
      <c r="J436" s="134"/>
      <c r="K436" s="134"/>
      <c r="L436" s="134"/>
      <c r="M436" s="134"/>
      <c r="N436" s="134"/>
      <c r="O436" s="134"/>
      <c r="P436" s="134"/>
      <c r="Q436" s="134"/>
      <c r="R436" s="134"/>
      <c r="S436" s="134"/>
      <c r="T436" s="134"/>
      <c r="U436" s="134"/>
      <c r="V436" s="134"/>
      <c r="W436" s="134"/>
      <c r="X436" s="135"/>
      <c r="Z436" s="140"/>
      <c r="AA436" s="141"/>
      <c r="AB436" s="141"/>
      <c r="AC436" s="141"/>
      <c r="AD436" s="142"/>
      <c r="AE436" s="123"/>
      <c r="AF436" s="123"/>
      <c r="AG436" s="123"/>
      <c r="AH436" s="123"/>
      <c r="AI436" s="123"/>
      <c r="AJ436" s="123"/>
      <c r="AK436" s="123"/>
      <c r="AL436" s="123"/>
      <c r="AM436" s="123"/>
      <c r="AN436" s="123"/>
      <c r="AO436" s="123"/>
      <c r="AP436" s="123"/>
      <c r="AQ436" s="123"/>
      <c r="AR436" s="123"/>
      <c r="AS436" s="123"/>
      <c r="AT436" s="123"/>
      <c r="AU436" s="123"/>
      <c r="AV436" s="124"/>
    </row>
  </sheetData>
  <mergeCells count="727">
    <mergeCell ref="AU119:AV119"/>
    <mergeCell ref="AE120:AF120"/>
    <mergeCell ref="AG120:AH120"/>
    <mergeCell ref="AI120:AJ120"/>
    <mergeCell ref="AK120:AL120"/>
    <mergeCell ref="AM120:AN120"/>
    <mergeCell ref="AO120:AP120"/>
    <mergeCell ref="AQ120:AR120"/>
    <mergeCell ref="AS120:AT120"/>
    <mergeCell ref="AU120:AV120"/>
    <mergeCell ref="AI119:AJ119"/>
    <mergeCell ref="AK119:AL119"/>
    <mergeCell ref="AM119:AN119"/>
    <mergeCell ref="AO119:AP119"/>
    <mergeCell ref="AQ119:AR119"/>
    <mergeCell ref="AS119:AT119"/>
    <mergeCell ref="S120:T120"/>
    <mergeCell ref="U120:V120"/>
    <mergeCell ref="W120:X120"/>
    <mergeCell ref="B129:F129"/>
    <mergeCell ref="AE119:AF119"/>
    <mergeCell ref="AG119:AH119"/>
    <mergeCell ref="Z129:AD129"/>
    <mergeCell ref="Q119:R119"/>
    <mergeCell ref="S119:T119"/>
    <mergeCell ref="U119:V119"/>
    <mergeCell ref="W119:X119"/>
    <mergeCell ref="G120:H120"/>
    <mergeCell ref="I120:J120"/>
    <mergeCell ref="K120:L120"/>
    <mergeCell ref="M120:N120"/>
    <mergeCell ref="O120:P120"/>
    <mergeCell ref="Q120:R120"/>
    <mergeCell ref="G119:H119"/>
    <mergeCell ref="I119:J119"/>
    <mergeCell ref="K119:L119"/>
    <mergeCell ref="M119:N119"/>
    <mergeCell ref="O119:P119"/>
    <mergeCell ref="B113:F113"/>
    <mergeCell ref="S104:T104"/>
    <mergeCell ref="U104:V104"/>
    <mergeCell ref="W104:X104"/>
    <mergeCell ref="G104:H104"/>
    <mergeCell ref="I104:J104"/>
    <mergeCell ref="K104:L104"/>
    <mergeCell ref="M104:N104"/>
    <mergeCell ref="O104:P104"/>
    <mergeCell ref="Q104:R104"/>
    <mergeCell ref="G103:H103"/>
    <mergeCell ref="I103:J103"/>
    <mergeCell ref="K103:L103"/>
    <mergeCell ref="M103:N103"/>
    <mergeCell ref="O103:P103"/>
    <mergeCell ref="Q103:R103"/>
    <mergeCell ref="S103:T103"/>
    <mergeCell ref="U103:V103"/>
    <mergeCell ref="W103:X103"/>
    <mergeCell ref="B96:F97"/>
    <mergeCell ref="G97:H97"/>
    <mergeCell ref="I97:J97"/>
    <mergeCell ref="K97:L97"/>
    <mergeCell ref="M97:N97"/>
    <mergeCell ref="O97:P97"/>
    <mergeCell ref="W86:X86"/>
    <mergeCell ref="G87:H87"/>
    <mergeCell ref="I87:J87"/>
    <mergeCell ref="K87:L87"/>
    <mergeCell ref="M87:N87"/>
    <mergeCell ref="O87:P87"/>
    <mergeCell ref="Q87:R87"/>
    <mergeCell ref="S87:T87"/>
    <mergeCell ref="U87:V87"/>
    <mergeCell ref="W87:X87"/>
    <mergeCell ref="Q97:R97"/>
    <mergeCell ref="S97:T97"/>
    <mergeCell ref="U97:V97"/>
    <mergeCell ref="W97:X97"/>
    <mergeCell ref="B79:F79"/>
    <mergeCell ref="Z79:AD79"/>
    <mergeCell ref="G86:H86"/>
    <mergeCell ref="I86:J86"/>
    <mergeCell ref="K86:L86"/>
    <mergeCell ref="M86:N86"/>
    <mergeCell ref="O86:P86"/>
    <mergeCell ref="Q86:R86"/>
    <mergeCell ref="S86:T86"/>
    <mergeCell ref="U86:V86"/>
    <mergeCell ref="AQ70:AR70"/>
    <mergeCell ref="AS70:AT70"/>
    <mergeCell ref="AU70:AV70"/>
    <mergeCell ref="S70:T70"/>
    <mergeCell ref="U70:V70"/>
    <mergeCell ref="W70:X70"/>
    <mergeCell ref="AE70:AF70"/>
    <mergeCell ref="AG70:AH70"/>
    <mergeCell ref="AI70:AJ70"/>
    <mergeCell ref="G70:H70"/>
    <mergeCell ref="I70:J70"/>
    <mergeCell ref="K70:L70"/>
    <mergeCell ref="M70:N70"/>
    <mergeCell ref="O70:P70"/>
    <mergeCell ref="Q70:R70"/>
    <mergeCell ref="AK69:AL69"/>
    <mergeCell ref="AM69:AN69"/>
    <mergeCell ref="AO69:AP69"/>
    <mergeCell ref="AK70:AL70"/>
    <mergeCell ref="AM70:AN70"/>
    <mergeCell ref="AO70:AP70"/>
    <mergeCell ref="G69:H69"/>
    <mergeCell ref="I69:J69"/>
    <mergeCell ref="K69:L69"/>
    <mergeCell ref="M69:N69"/>
    <mergeCell ref="O69:P69"/>
    <mergeCell ref="Q69:R69"/>
    <mergeCell ref="AQ69:AR69"/>
    <mergeCell ref="AS69:AT69"/>
    <mergeCell ref="AU69:AV69"/>
    <mergeCell ref="S69:T69"/>
    <mergeCell ref="U69:V69"/>
    <mergeCell ref="W69:X69"/>
    <mergeCell ref="AE69:AF69"/>
    <mergeCell ref="AG69:AH69"/>
    <mergeCell ref="AI69:AJ69"/>
    <mergeCell ref="B62:F63"/>
    <mergeCell ref="G63:H63"/>
    <mergeCell ref="I63:J63"/>
    <mergeCell ref="K63:L63"/>
    <mergeCell ref="M63:N63"/>
    <mergeCell ref="O63:P63"/>
    <mergeCell ref="W52:X52"/>
    <mergeCell ref="G53:H53"/>
    <mergeCell ref="I53:J53"/>
    <mergeCell ref="K53:L53"/>
    <mergeCell ref="M53:N53"/>
    <mergeCell ref="O53:P53"/>
    <mergeCell ref="Q53:R53"/>
    <mergeCell ref="S53:T53"/>
    <mergeCell ref="U53:V53"/>
    <mergeCell ref="W53:X53"/>
    <mergeCell ref="Q63:R63"/>
    <mergeCell ref="S63:T63"/>
    <mergeCell ref="U63:V63"/>
    <mergeCell ref="W63:X63"/>
    <mergeCell ref="W35:X35"/>
    <mergeCell ref="AE35:AF35"/>
    <mergeCell ref="AG35:AH35"/>
    <mergeCell ref="AI35:AJ35"/>
    <mergeCell ref="B44:F44"/>
    <mergeCell ref="Z44:AD44"/>
    <mergeCell ref="G52:H52"/>
    <mergeCell ref="I52:J52"/>
    <mergeCell ref="K52:L52"/>
    <mergeCell ref="M52:N52"/>
    <mergeCell ref="O52:P52"/>
    <mergeCell ref="Q52:R52"/>
    <mergeCell ref="S52:T52"/>
    <mergeCell ref="U52:V52"/>
    <mergeCell ref="AO34:AP34"/>
    <mergeCell ref="AQ34:AR34"/>
    <mergeCell ref="AS34:AT34"/>
    <mergeCell ref="AU34:AV34"/>
    <mergeCell ref="G35:H35"/>
    <mergeCell ref="I35:J35"/>
    <mergeCell ref="K35:L35"/>
    <mergeCell ref="M35:N35"/>
    <mergeCell ref="O35:P35"/>
    <mergeCell ref="Q35:R35"/>
    <mergeCell ref="W34:X34"/>
    <mergeCell ref="AE34:AF34"/>
    <mergeCell ref="AG34:AH34"/>
    <mergeCell ref="AI34:AJ34"/>
    <mergeCell ref="AK34:AL34"/>
    <mergeCell ref="AM34:AN34"/>
    <mergeCell ref="AK35:AL35"/>
    <mergeCell ref="AM35:AN35"/>
    <mergeCell ref="AO35:AP35"/>
    <mergeCell ref="AQ35:AR35"/>
    <mergeCell ref="AS35:AT35"/>
    <mergeCell ref="AU35:AV35"/>
    <mergeCell ref="S35:T35"/>
    <mergeCell ref="U35:V35"/>
    <mergeCell ref="W28:X28"/>
    <mergeCell ref="G34:H34"/>
    <mergeCell ref="I34:J34"/>
    <mergeCell ref="K34:L34"/>
    <mergeCell ref="M34:N34"/>
    <mergeCell ref="O34:P34"/>
    <mergeCell ref="Q34:R34"/>
    <mergeCell ref="S34:T34"/>
    <mergeCell ref="U34:V34"/>
    <mergeCell ref="B27:F28"/>
    <mergeCell ref="G28:H28"/>
    <mergeCell ref="I28:J28"/>
    <mergeCell ref="K28:L28"/>
    <mergeCell ref="M28:N28"/>
    <mergeCell ref="O28:P28"/>
    <mergeCell ref="Q28:R28"/>
    <mergeCell ref="S28:T28"/>
    <mergeCell ref="U28:V28"/>
    <mergeCell ref="S17:T17"/>
    <mergeCell ref="U17:V17"/>
    <mergeCell ref="W17:X17"/>
    <mergeCell ref="G18:H18"/>
    <mergeCell ref="I18:J18"/>
    <mergeCell ref="K18:L18"/>
    <mergeCell ref="M18:N18"/>
    <mergeCell ref="O18:P18"/>
    <mergeCell ref="Q18:R18"/>
    <mergeCell ref="S18:T18"/>
    <mergeCell ref="G17:H17"/>
    <mergeCell ref="I17:J17"/>
    <mergeCell ref="K17:L17"/>
    <mergeCell ref="M17:N17"/>
    <mergeCell ref="O17:P17"/>
    <mergeCell ref="Q17:R17"/>
    <mergeCell ref="U18:V18"/>
    <mergeCell ref="W18:X18"/>
    <mergeCell ref="G137:H137"/>
    <mergeCell ref="I137:J137"/>
    <mergeCell ref="K137:L137"/>
    <mergeCell ref="M137:N137"/>
    <mergeCell ref="O137:P137"/>
    <mergeCell ref="Q137:R137"/>
    <mergeCell ref="S137:T137"/>
    <mergeCell ref="U137:V137"/>
    <mergeCell ref="W137:X137"/>
    <mergeCell ref="G138:H138"/>
    <mergeCell ref="I138:J138"/>
    <mergeCell ref="K138:L138"/>
    <mergeCell ref="M138:N138"/>
    <mergeCell ref="O138:P138"/>
    <mergeCell ref="Q138:R138"/>
    <mergeCell ref="S138:T138"/>
    <mergeCell ref="U138:V138"/>
    <mergeCell ref="W138:X138"/>
    <mergeCell ref="B147:F148"/>
    <mergeCell ref="G148:H148"/>
    <mergeCell ref="I148:J148"/>
    <mergeCell ref="K148:L148"/>
    <mergeCell ref="M148:N148"/>
    <mergeCell ref="O148:P148"/>
    <mergeCell ref="Q148:R148"/>
    <mergeCell ref="S148:T148"/>
    <mergeCell ref="U148:V148"/>
    <mergeCell ref="W148:X148"/>
    <mergeCell ref="G154:H154"/>
    <mergeCell ref="I154:J154"/>
    <mergeCell ref="K154:L154"/>
    <mergeCell ref="M154:N154"/>
    <mergeCell ref="O154:P154"/>
    <mergeCell ref="Q154:R154"/>
    <mergeCell ref="S154:T154"/>
    <mergeCell ref="U154:V154"/>
    <mergeCell ref="W154:X154"/>
    <mergeCell ref="G155:H155"/>
    <mergeCell ref="I155:J155"/>
    <mergeCell ref="K155:L155"/>
    <mergeCell ref="M155:N155"/>
    <mergeCell ref="O155:P155"/>
    <mergeCell ref="Q155:R155"/>
    <mergeCell ref="S155:T155"/>
    <mergeCell ref="U155:V155"/>
    <mergeCell ref="W155:X155"/>
    <mergeCell ref="AM170:AN170"/>
    <mergeCell ref="AO170:AP170"/>
    <mergeCell ref="AQ170:AR170"/>
    <mergeCell ref="AS170:AT170"/>
    <mergeCell ref="B164:F164"/>
    <mergeCell ref="G170:H170"/>
    <mergeCell ref="I170:J170"/>
    <mergeCell ref="K170:L170"/>
    <mergeCell ref="M170:N170"/>
    <mergeCell ref="O170:P170"/>
    <mergeCell ref="Q170:R170"/>
    <mergeCell ref="S170:T170"/>
    <mergeCell ref="U170:V170"/>
    <mergeCell ref="AU170:AV170"/>
    <mergeCell ref="G171:H171"/>
    <mergeCell ref="I171:J171"/>
    <mergeCell ref="K171:L171"/>
    <mergeCell ref="M171:N171"/>
    <mergeCell ref="O171:P171"/>
    <mergeCell ref="Q171:R171"/>
    <mergeCell ref="S171:T171"/>
    <mergeCell ref="U171:V171"/>
    <mergeCell ref="W171:X171"/>
    <mergeCell ref="AE171:AF171"/>
    <mergeCell ref="AG171:AH171"/>
    <mergeCell ref="AI171:AJ171"/>
    <mergeCell ref="AK171:AL171"/>
    <mergeCell ref="AM171:AN171"/>
    <mergeCell ref="AO171:AP171"/>
    <mergeCell ref="AQ171:AR171"/>
    <mergeCell ref="AS171:AT171"/>
    <mergeCell ref="AU171:AV171"/>
    <mergeCell ref="W170:X170"/>
    <mergeCell ref="AE170:AF170"/>
    <mergeCell ref="AG170:AH170"/>
    <mergeCell ref="AI170:AJ170"/>
    <mergeCell ref="AK170:AL170"/>
    <mergeCell ref="B180:F180"/>
    <mergeCell ref="Z180:AD180"/>
    <mergeCell ref="G188:H188"/>
    <mergeCell ref="I188:J188"/>
    <mergeCell ref="K188:L188"/>
    <mergeCell ref="M188:N188"/>
    <mergeCell ref="O188:P188"/>
    <mergeCell ref="Q188:R188"/>
    <mergeCell ref="S188:T188"/>
    <mergeCell ref="U188:V188"/>
    <mergeCell ref="W188:X188"/>
    <mergeCell ref="G189:H189"/>
    <mergeCell ref="I189:J189"/>
    <mergeCell ref="K189:L189"/>
    <mergeCell ref="M189:N189"/>
    <mergeCell ref="O189:P189"/>
    <mergeCell ref="Q189:R189"/>
    <mergeCell ref="S189:T189"/>
    <mergeCell ref="U189:V189"/>
    <mergeCell ref="W189:X189"/>
    <mergeCell ref="B198:F199"/>
    <mergeCell ref="G199:H199"/>
    <mergeCell ref="I199:J199"/>
    <mergeCell ref="K199:L199"/>
    <mergeCell ref="M199:N199"/>
    <mergeCell ref="O199:P199"/>
    <mergeCell ref="Q199:R199"/>
    <mergeCell ref="S199:T199"/>
    <mergeCell ref="U199:V199"/>
    <mergeCell ref="W199:X199"/>
    <mergeCell ref="G205:H205"/>
    <mergeCell ref="I205:J205"/>
    <mergeCell ref="K205:L205"/>
    <mergeCell ref="M205:N205"/>
    <mergeCell ref="O205:P205"/>
    <mergeCell ref="Q205:R205"/>
    <mergeCell ref="S205:T205"/>
    <mergeCell ref="U205:V205"/>
    <mergeCell ref="W205:X205"/>
    <mergeCell ref="G206:H206"/>
    <mergeCell ref="I206:J206"/>
    <mergeCell ref="K206:L206"/>
    <mergeCell ref="M206:N206"/>
    <mergeCell ref="O206:P206"/>
    <mergeCell ref="Q206:R206"/>
    <mergeCell ref="S206:T206"/>
    <mergeCell ref="U206:V206"/>
    <mergeCell ref="W206:X206"/>
    <mergeCell ref="AM221:AN221"/>
    <mergeCell ref="AO221:AP221"/>
    <mergeCell ref="AQ221:AR221"/>
    <mergeCell ref="AS221:AT221"/>
    <mergeCell ref="B215:F215"/>
    <mergeCell ref="G221:H221"/>
    <mergeCell ref="I221:J221"/>
    <mergeCell ref="K221:L221"/>
    <mergeCell ref="M221:N221"/>
    <mergeCell ref="O221:P221"/>
    <mergeCell ref="Q221:R221"/>
    <mergeCell ref="S221:T221"/>
    <mergeCell ref="U221:V221"/>
    <mergeCell ref="AU221:AV221"/>
    <mergeCell ref="G222:H222"/>
    <mergeCell ref="I222:J222"/>
    <mergeCell ref="K222:L222"/>
    <mergeCell ref="M222:N222"/>
    <mergeCell ref="O222:P222"/>
    <mergeCell ref="Q222:R222"/>
    <mergeCell ref="S222:T222"/>
    <mergeCell ref="U222:V222"/>
    <mergeCell ref="W222:X222"/>
    <mergeCell ref="AE222:AF222"/>
    <mergeCell ref="AG222:AH222"/>
    <mergeCell ref="AI222:AJ222"/>
    <mergeCell ref="AK222:AL222"/>
    <mergeCell ref="AM222:AN222"/>
    <mergeCell ref="AO222:AP222"/>
    <mergeCell ref="AQ222:AR222"/>
    <mergeCell ref="AS222:AT222"/>
    <mergeCell ref="AU222:AV222"/>
    <mergeCell ref="W221:X221"/>
    <mergeCell ref="AE221:AF221"/>
    <mergeCell ref="AG221:AH221"/>
    <mergeCell ref="AI221:AJ221"/>
    <mergeCell ref="AK221:AL221"/>
    <mergeCell ref="B231:F231"/>
    <mergeCell ref="Z231:AD231"/>
    <mergeCell ref="G238:H238"/>
    <mergeCell ref="I238:J238"/>
    <mergeCell ref="K238:L238"/>
    <mergeCell ref="M238:N238"/>
    <mergeCell ref="O238:P238"/>
    <mergeCell ref="Q238:R238"/>
    <mergeCell ref="S238:T238"/>
    <mergeCell ref="U238:V238"/>
    <mergeCell ref="W238:X238"/>
    <mergeCell ref="G239:H239"/>
    <mergeCell ref="I239:J239"/>
    <mergeCell ref="K239:L239"/>
    <mergeCell ref="M239:N239"/>
    <mergeCell ref="O239:P239"/>
    <mergeCell ref="Q239:R239"/>
    <mergeCell ref="S239:T239"/>
    <mergeCell ref="U239:V239"/>
    <mergeCell ref="W239:X239"/>
    <mergeCell ref="B248:F249"/>
    <mergeCell ref="G249:H249"/>
    <mergeCell ref="I249:J249"/>
    <mergeCell ref="K249:L249"/>
    <mergeCell ref="M249:N249"/>
    <mergeCell ref="O249:P249"/>
    <mergeCell ref="Q249:R249"/>
    <mergeCell ref="S249:T249"/>
    <mergeCell ref="U249:V249"/>
    <mergeCell ref="W249:X249"/>
    <mergeCell ref="G255:H255"/>
    <mergeCell ref="I255:J255"/>
    <mergeCell ref="K255:L255"/>
    <mergeCell ref="M255:N255"/>
    <mergeCell ref="O255:P255"/>
    <mergeCell ref="Q255:R255"/>
    <mergeCell ref="S255:T255"/>
    <mergeCell ref="U255:V255"/>
    <mergeCell ref="W255:X255"/>
    <mergeCell ref="G256:H256"/>
    <mergeCell ref="I256:J256"/>
    <mergeCell ref="K256:L256"/>
    <mergeCell ref="M256:N256"/>
    <mergeCell ref="O256:P256"/>
    <mergeCell ref="Q256:R256"/>
    <mergeCell ref="S256:T256"/>
    <mergeCell ref="U256:V256"/>
    <mergeCell ref="W256:X256"/>
    <mergeCell ref="AM271:AN271"/>
    <mergeCell ref="AO271:AP271"/>
    <mergeCell ref="AQ271:AR271"/>
    <mergeCell ref="AS271:AT271"/>
    <mergeCell ref="B265:F265"/>
    <mergeCell ref="G271:H271"/>
    <mergeCell ref="I271:J271"/>
    <mergeCell ref="K271:L271"/>
    <mergeCell ref="M271:N271"/>
    <mergeCell ref="O271:P271"/>
    <mergeCell ref="Q271:R271"/>
    <mergeCell ref="S271:T271"/>
    <mergeCell ref="U271:V271"/>
    <mergeCell ref="AU271:AV271"/>
    <mergeCell ref="G272:H272"/>
    <mergeCell ref="I272:J272"/>
    <mergeCell ref="K272:L272"/>
    <mergeCell ref="M272:N272"/>
    <mergeCell ref="O272:P272"/>
    <mergeCell ref="Q272:R272"/>
    <mergeCell ref="S272:T272"/>
    <mergeCell ref="U272:V272"/>
    <mergeCell ref="W272:X272"/>
    <mergeCell ref="AE272:AF272"/>
    <mergeCell ref="AG272:AH272"/>
    <mergeCell ref="AI272:AJ272"/>
    <mergeCell ref="AK272:AL272"/>
    <mergeCell ref="AM272:AN272"/>
    <mergeCell ref="AO272:AP272"/>
    <mergeCell ref="AQ272:AR272"/>
    <mergeCell ref="AS272:AT272"/>
    <mergeCell ref="AU272:AV272"/>
    <mergeCell ref="W271:X271"/>
    <mergeCell ref="AE271:AF271"/>
    <mergeCell ref="AG271:AH271"/>
    <mergeCell ref="AI271:AJ271"/>
    <mergeCell ref="AK271:AL271"/>
    <mergeCell ref="B281:F281"/>
    <mergeCell ref="Z281:AD281"/>
    <mergeCell ref="G289:H289"/>
    <mergeCell ref="I289:J289"/>
    <mergeCell ref="K289:L289"/>
    <mergeCell ref="M289:N289"/>
    <mergeCell ref="O289:P289"/>
    <mergeCell ref="Q289:R289"/>
    <mergeCell ref="S289:T289"/>
    <mergeCell ref="U289:V289"/>
    <mergeCell ref="W289:X289"/>
    <mergeCell ref="G290:H290"/>
    <mergeCell ref="I290:J290"/>
    <mergeCell ref="K290:L290"/>
    <mergeCell ref="M290:N290"/>
    <mergeCell ref="O290:P290"/>
    <mergeCell ref="Q290:R290"/>
    <mergeCell ref="S290:T290"/>
    <mergeCell ref="U290:V290"/>
    <mergeCell ref="W290:X290"/>
    <mergeCell ref="B299:F300"/>
    <mergeCell ref="G300:H300"/>
    <mergeCell ref="I300:J300"/>
    <mergeCell ref="K300:L300"/>
    <mergeCell ref="M300:N300"/>
    <mergeCell ref="O300:P300"/>
    <mergeCell ref="Q300:R300"/>
    <mergeCell ref="S300:T300"/>
    <mergeCell ref="U300:V300"/>
    <mergeCell ref="W300:X300"/>
    <mergeCell ref="G306:H306"/>
    <mergeCell ref="I306:J306"/>
    <mergeCell ref="K306:L306"/>
    <mergeCell ref="M306:N306"/>
    <mergeCell ref="O306:P306"/>
    <mergeCell ref="Q306:R306"/>
    <mergeCell ref="S306:T306"/>
    <mergeCell ref="U306:V306"/>
    <mergeCell ref="W306:X306"/>
    <mergeCell ref="G307:H307"/>
    <mergeCell ref="I307:J307"/>
    <mergeCell ref="K307:L307"/>
    <mergeCell ref="M307:N307"/>
    <mergeCell ref="O307:P307"/>
    <mergeCell ref="Q307:R307"/>
    <mergeCell ref="S307:T307"/>
    <mergeCell ref="U307:V307"/>
    <mergeCell ref="W307:X307"/>
    <mergeCell ref="AM322:AN322"/>
    <mergeCell ref="AO322:AP322"/>
    <mergeCell ref="AQ322:AR322"/>
    <mergeCell ref="AS322:AT322"/>
    <mergeCell ref="B316:F316"/>
    <mergeCell ref="G322:H322"/>
    <mergeCell ref="I322:J322"/>
    <mergeCell ref="K322:L322"/>
    <mergeCell ref="M322:N322"/>
    <mergeCell ref="O322:P322"/>
    <mergeCell ref="Q322:R322"/>
    <mergeCell ref="S322:T322"/>
    <mergeCell ref="U322:V322"/>
    <mergeCell ref="AU322:AV322"/>
    <mergeCell ref="G323:H323"/>
    <mergeCell ref="I323:J323"/>
    <mergeCell ref="K323:L323"/>
    <mergeCell ref="M323:N323"/>
    <mergeCell ref="O323:P323"/>
    <mergeCell ref="Q323:R323"/>
    <mergeCell ref="S323:T323"/>
    <mergeCell ref="U323:V323"/>
    <mergeCell ref="W323:X323"/>
    <mergeCell ref="AE323:AF323"/>
    <mergeCell ref="AG323:AH323"/>
    <mergeCell ref="AI323:AJ323"/>
    <mergeCell ref="AK323:AL323"/>
    <mergeCell ref="AM323:AN323"/>
    <mergeCell ref="AO323:AP323"/>
    <mergeCell ref="AQ323:AR323"/>
    <mergeCell ref="AS323:AT323"/>
    <mergeCell ref="AU323:AV323"/>
    <mergeCell ref="W322:X322"/>
    <mergeCell ref="AE322:AF322"/>
    <mergeCell ref="AG322:AH322"/>
    <mergeCell ref="AI322:AJ322"/>
    <mergeCell ref="AK322:AL322"/>
    <mergeCell ref="B332:F332"/>
    <mergeCell ref="Z332:AD332"/>
    <mergeCell ref="G341:H341"/>
    <mergeCell ref="I341:J341"/>
    <mergeCell ref="K341:L341"/>
    <mergeCell ref="M341:N341"/>
    <mergeCell ref="O341:P341"/>
    <mergeCell ref="Q341:R341"/>
    <mergeCell ref="S341:T341"/>
    <mergeCell ref="U341:V341"/>
    <mergeCell ref="W341:X341"/>
    <mergeCell ref="G342:H342"/>
    <mergeCell ref="I342:J342"/>
    <mergeCell ref="K342:L342"/>
    <mergeCell ref="M342:N342"/>
    <mergeCell ref="O342:P342"/>
    <mergeCell ref="Q342:R342"/>
    <mergeCell ref="S342:T342"/>
    <mergeCell ref="U342:V342"/>
    <mergeCell ref="W342:X342"/>
    <mergeCell ref="B351:F352"/>
    <mergeCell ref="G352:H352"/>
    <mergeCell ref="I352:J352"/>
    <mergeCell ref="K352:L352"/>
    <mergeCell ref="M352:N352"/>
    <mergeCell ref="O352:P352"/>
    <mergeCell ref="Q352:R352"/>
    <mergeCell ref="S352:T352"/>
    <mergeCell ref="U352:V352"/>
    <mergeCell ref="W352:X352"/>
    <mergeCell ref="G358:H358"/>
    <mergeCell ref="I358:J358"/>
    <mergeCell ref="K358:L358"/>
    <mergeCell ref="M358:N358"/>
    <mergeCell ref="O358:P358"/>
    <mergeCell ref="Q358:R358"/>
    <mergeCell ref="S358:T358"/>
    <mergeCell ref="U358:V358"/>
    <mergeCell ref="W358:X358"/>
    <mergeCell ref="G359:H359"/>
    <mergeCell ref="I359:J359"/>
    <mergeCell ref="K359:L359"/>
    <mergeCell ref="M359:N359"/>
    <mergeCell ref="O359:P359"/>
    <mergeCell ref="Q359:R359"/>
    <mergeCell ref="S359:T359"/>
    <mergeCell ref="U359:V359"/>
    <mergeCell ref="W359:X359"/>
    <mergeCell ref="AM374:AN374"/>
    <mergeCell ref="AO374:AP374"/>
    <mergeCell ref="AQ374:AR374"/>
    <mergeCell ref="AS374:AT374"/>
    <mergeCell ref="B368:F368"/>
    <mergeCell ref="G374:H374"/>
    <mergeCell ref="I374:J374"/>
    <mergeCell ref="K374:L374"/>
    <mergeCell ref="M374:N374"/>
    <mergeCell ref="O374:P374"/>
    <mergeCell ref="Q374:R374"/>
    <mergeCell ref="S374:T374"/>
    <mergeCell ref="U374:V374"/>
    <mergeCell ref="AU374:AV374"/>
    <mergeCell ref="G375:H375"/>
    <mergeCell ref="I375:J375"/>
    <mergeCell ref="K375:L375"/>
    <mergeCell ref="M375:N375"/>
    <mergeCell ref="O375:P375"/>
    <mergeCell ref="Q375:R375"/>
    <mergeCell ref="S375:T375"/>
    <mergeCell ref="U375:V375"/>
    <mergeCell ref="W375:X375"/>
    <mergeCell ref="AE375:AF375"/>
    <mergeCell ref="AG375:AH375"/>
    <mergeCell ref="AI375:AJ375"/>
    <mergeCell ref="AK375:AL375"/>
    <mergeCell ref="AM375:AN375"/>
    <mergeCell ref="AO375:AP375"/>
    <mergeCell ref="AQ375:AR375"/>
    <mergeCell ref="AS375:AT375"/>
    <mergeCell ref="AU375:AV375"/>
    <mergeCell ref="W374:X374"/>
    <mergeCell ref="AE374:AF374"/>
    <mergeCell ref="AG374:AH374"/>
    <mergeCell ref="AI374:AJ374"/>
    <mergeCell ref="AK374:AL374"/>
    <mergeCell ref="B384:F384"/>
    <mergeCell ref="Z384:AD384"/>
    <mergeCell ref="G393:H393"/>
    <mergeCell ref="I393:J393"/>
    <mergeCell ref="K393:L393"/>
    <mergeCell ref="M393:N393"/>
    <mergeCell ref="O393:P393"/>
    <mergeCell ref="Q393:R393"/>
    <mergeCell ref="S393:T393"/>
    <mergeCell ref="U393:V393"/>
    <mergeCell ref="W393:X393"/>
    <mergeCell ref="G394:H394"/>
    <mergeCell ref="I394:J394"/>
    <mergeCell ref="K394:L394"/>
    <mergeCell ref="M394:N394"/>
    <mergeCell ref="O394:P394"/>
    <mergeCell ref="Q394:R394"/>
    <mergeCell ref="S394:T394"/>
    <mergeCell ref="U394:V394"/>
    <mergeCell ref="W394:X394"/>
    <mergeCell ref="B403:F404"/>
    <mergeCell ref="G404:H404"/>
    <mergeCell ref="I404:J404"/>
    <mergeCell ref="K404:L404"/>
    <mergeCell ref="M404:N404"/>
    <mergeCell ref="O404:P404"/>
    <mergeCell ref="Q404:R404"/>
    <mergeCell ref="S404:T404"/>
    <mergeCell ref="U404:V404"/>
    <mergeCell ref="W404:X404"/>
    <mergeCell ref="G410:H410"/>
    <mergeCell ref="I410:J410"/>
    <mergeCell ref="K410:L410"/>
    <mergeCell ref="M410:N410"/>
    <mergeCell ref="O410:P410"/>
    <mergeCell ref="Q410:R410"/>
    <mergeCell ref="S410:T410"/>
    <mergeCell ref="U410:V410"/>
    <mergeCell ref="W410:X410"/>
    <mergeCell ref="G411:H411"/>
    <mergeCell ref="I411:J411"/>
    <mergeCell ref="K411:L411"/>
    <mergeCell ref="M411:N411"/>
    <mergeCell ref="O411:P411"/>
    <mergeCell ref="Q411:R411"/>
    <mergeCell ref="S411:T411"/>
    <mergeCell ref="U411:V411"/>
    <mergeCell ref="W411:X411"/>
    <mergeCell ref="AI426:AJ426"/>
    <mergeCell ref="AK426:AL426"/>
    <mergeCell ref="AM426:AN426"/>
    <mergeCell ref="AO426:AP426"/>
    <mergeCell ref="AQ426:AR426"/>
    <mergeCell ref="AS426:AT426"/>
    <mergeCell ref="B420:F420"/>
    <mergeCell ref="G426:H426"/>
    <mergeCell ref="I426:J426"/>
    <mergeCell ref="K426:L426"/>
    <mergeCell ref="M426:N426"/>
    <mergeCell ref="O426:P426"/>
    <mergeCell ref="Q426:R426"/>
    <mergeCell ref="S426:T426"/>
    <mergeCell ref="U426:V426"/>
    <mergeCell ref="B436:F436"/>
    <mergeCell ref="Z436:AD436"/>
    <mergeCell ref="AU426:AV426"/>
    <mergeCell ref="G427:H427"/>
    <mergeCell ref="I427:J427"/>
    <mergeCell ref="K427:L427"/>
    <mergeCell ref="M427:N427"/>
    <mergeCell ref="O427:P427"/>
    <mergeCell ref="Q427:R427"/>
    <mergeCell ref="S427:T427"/>
    <mergeCell ref="U427:V427"/>
    <mergeCell ref="W427:X427"/>
    <mergeCell ref="AE427:AF427"/>
    <mergeCell ref="AG427:AH427"/>
    <mergeCell ref="AI427:AJ427"/>
    <mergeCell ref="AK427:AL427"/>
    <mergeCell ref="AM427:AN427"/>
    <mergeCell ref="AO427:AP427"/>
    <mergeCell ref="AQ427:AR427"/>
    <mergeCell ref="AS427:AT427"/>
    <mergeCell ref="AU427:AV427"/>
    <mergeCell ref="W426:X426"/>
    <mergeCell ref="AE426:AF426"/>
    <mergeCell ref="AG426:AH426"/>
  </mergeCells>
  <conditionalFormatting sqref="O29:P29 G20:X28 G55:X63 G89:X97">
    <cfRule type="cellIs" dxfId="167" priority="181" operator="equal">
      <formula>$B$3</formula>
    </cfRule>
    <cfRule type="cellIs" dxfId="166" priority="182" operator="equal">
      <formula>$B$8</formula>
    </cfRule>
    <cfRule type="cellIs" dxfId="165" priority="183" operator="between">
      <formula>$B$6+0.01</formula>
      <formula>$B$7+0.01</formula>
    </cfRule>
    <cfRule type="cellIs" dxfId="164" priority="184" operator="between">
      <formula>$B$5+0.01</formula>
      <formula>$B$6+0.01</formula>
    </cfRule>
    <cfRule type="cellIs" dxfId="163" priority="185" operator="between">
      <formula>$B$4+0.01</formula>
      <formula>$B$5+0.01</formula>
    </cfRule>
    <cfRule type="cellIs" dxfId="162" priority="186" operator="between">
      <formula>0.01</formula>
      <formula>$B$4+0.01</formula>
    </cfRule>
  </conditionalFormatting>
  <conditionalFormatting sqref="G140:X148">
    <cfRule type="cellIs" dxfId="161" priority="157" operator="equal">
      <formula>#REF!</formula>
    </cfRule>
    <cfRule type="cellIs" dxfId="160" priority="158" operator="equal">
      <formula>$B$8</formula>
    </cfRule>
    <cfRule type="cellIs" dxfId="159" priority="159" operator="between">
      <formula>$B$6+0.02</formula>
      <formula>$B$7+0.01</formula>
    </cfRule>
    <cfRule type="cellIs" dxfId="158" priority="160" operator="between">
      <formula>$B$5+0.02</formula>
      <formula>$B$6+0.01</formula>
    </cfRule>
    <cfRule type="cellIs" dxfId="157" priority="161" operator="between">
      <formula>$B$4+0.02</formula>
      <formula>$B$5+0.01</formula>
    </cfRule>
    <cfRule type="cellIs" dxfId="156" priority="162" operator="between">
      <formula>0.01</formula>
      <formula>$B$4+0.01</formula>
    </cfRule>
  </conditionalFormatting>
  <conditionalFormatting sqref="G191:X199">
    <cfRule type="cellIs" dxfId="155" priority="151" operator="equal">
      <formula>#REF!</formula>
    </cfRule>
    <cfRule type="cellIs" dxfId="154" priority="152" operator="equal">
      <formula>$B$8</formula>
    </cfRule>
    <cfRule type="cellIs" dxfId="153" priority="153" operator="between">
      <formula>$B$6+0.02</formula>
      <formula>$B$7+0.01</formula>
    </cfRule>
    <cfRule type="cellIs" dxfId="152" priority="154" operator="between">
      <formula>$B$5+0.02</formula>
      <formula>$B$6+0.01</formula>
    </cfRule>
    <cfRule type="cellIs" dxfId="151" priority="155" operator="between">
      <formula>$B$4+0.02</formula>
      <formula>$B$5+0.01</formula>
    </cfRule>
    <cfRule type="cellIs" dxfId="150" priority="156" operator="between">
      <formula>0.01</formula>
      <formula>$B$4+0.01</formula>
    </cfRule>
  </conditionalFormatting>
  <conditionalFormatting sqref="G241:X249">
    <cfRule type="cellIs" dxfId="149" priority="145" operator="equal">
      <formula>#REF!</formula>
    </cfRule>
    <cfRule type="cellIs" dxfId="148" priority="146" operator="equal">
      <formula>$B$8</formula>
    </cfRule>
    <cfRule type="cellIs" dxfId="147" priority="147" operator="between">
      <formula>$B$6+0.02</formula>
      <formula>$B$7+0.01</formula>
    </cfRule>
    <cfRule type="cellIs" dxfId="146" priority="148" operator="between">
      <formula>$B$5+0.02</formula>
      <formula>$B$6+0.01</formula>
    </cfRule>
    <cfRule type="cellIs" dxfId="145" priority="149" operator="between">
      <formula>$B$4+0.02</formula>
      <formula>$B$5+0.01</formula>
    </cfRule>
    <cfRule type="cellIs" dxfId="144" priority="150" operator="between">
      <formula>0.01</formula>
      <formula>$B$4+0.01</formula>
    </cfRule>
  </conditionalFormatting>
  <conditionalFormatting sqref="G292:X300">
    <cfRule type="cellIs" dxfId="143" priority="139" operator="equal">
      <formula>#REF!</formula>
    </cfRule>
    <cfRule type="cellIs" dxfId="142" priority="140" operator="equal">
      <formula>$B$8</formula>
    </cfRule>
    <cfRule type="cellIs" dxfId="141" priority="141" operator="between">
      <formula>$B$6+0.02</formula>
      <formula>$B$7+0.01</formula>
    </cfRule>
    <cfRule type="cellIs" dxfId="140" priority="142" operator="between">
      <formula>$B$5+0.02</formula>
      <formula>$B$6+0.01</formula>
    </cfRule>
    <cfRule type="cellIs" dxfId="139" priority="143" operator="between">
      <formula>$B$4+0.02</formula>
      <formula>$B$5+0.01</formula>
    </cfRule>
    <cfRule type="cellIs" dxfId="138" priority="144" operator="between">
      <formula>0.01</formula>
      <formula>$B$4+0.01</formula>
    </cfRule>
  </conditionalFormatting>
  <conditionalFormatting sqref="G344:X352">
    <cfRule type="cellIs" dxfId="137" priority="133" operator="equal">
      <formula>#REF!</formula>
    </cfRule>
    <cfRule type="cellIs" dxfId="136" priority="134" operator="equal">
      <formula>$B$8</formula>
    </cfRule>
    <cfRule type="cellIs" dxfId="135" priority="135" operator="between">
      <formula>$B$6+0.02</formula>
      <formula>$B$7+0.01</formula>
    </cfRule>
    <cfRule type="cellIs" dxfId="134" priority="136" operator="between">
      <formula>$B$5+0.02</formula>
      <formula>$B$6+0.01</formula>
    </cfRule>
    <cfRule type="cellIs" dxfId="133" priority="137" operator="between">
      <formula>$B$4+0.02</formula>
      <formula>$B$5+0.01</formula>
    </cfRule>
    <cfRule type="cellIs" dxfId="132" priority="138" operator="between">
      <formula>0.01</formula>
      <formula>$B$4+0.01</formula>
    </cfRule>
  </conditionalFormatting>
  <conditionalFormatting sqref="G396:X404">
    <cfRule type="cellIs" dxfId="131" priority="127" operator="equal">
      <formula>#REF!</formula>
    </cfRule>
    <cfRule type="cellIs" dxfId="130" priority="128" operator="equal">
      <formula>$B$8</formula>
    </cfRule>
    <cfRule type="cellIs" dxfId="129" priority="129" operator="between">
      <formula>$B$6+0.02</formula>
      <formula>$B$7+0.01</formula>
    </cfRule>
    <cfRule type="cellIs" dxfId="128" priority="130" operator="between">
      <formula>$B$5+0.02</formula>
      <formula>$B$6+0.01</formula>
    </cfRule>
    <cfRule type="cellIs" dxfId="127" priority="131" operator="between">
      <formula>$B$4+0.02</formula>
      <formula>$B$5+0.01</formula>
    </cfRule>
    <cfRule type="cellIs" dxfId="126" priority="132" operator="between">
      <formula>0.01</formula>
      <formula>$B$4+0.01</formula>
    </cfRule>
  </conditionalFormatting>
  <conditionalFormatting sqref="G140:X148">
    <cfRule type="cellIs" dxfId="125" priority="121" operator="equal">
      <formula>$B$3</formula>
    </cfRule>
    <cfRule type="cellIs" dxfId="124" priority="122" operator="equal">
      <formula>$B$8</formula>
    </cfRule>
    <cfRule type="cellIs" dxfId="123" priority="123" operator="between">
      <formula>$B$6+0.01</formula>
      <formula>$B$7+0.01</formula>
    </cfRule>
    <cfRule type="cellIs" dxfId="122" priority="124" operator="between">
      <formula>$B$5+0.01</formula>
      <formula>$B$6+0.01</formula>
    </cfRule>
    <cfRule type="cellIs" dxfId="121" priority="125" operator="between">
      <formula>$B$4+0.01</formula>
      <formula>$B$5+0.01</formula>
    </cfRule>
    <cfRule type="cellIs" dxfId="120" priority="126" operator="between">
      <formula>0.01</formula>
      <formula>$B$4+0.01</formula>
    </cfRule>
  </conditionalFormatting>
  <conditionalFormatting sqref="G191:X199">
    <cfRule type="cellIs" dxfId="119" priority="115" operator="equal">
      <formula>#REF!</formula>
    </cfRule>
    <cfRule type="cellIs" dxfId="118" priority="116" operator="equal">
      <formula>$B$8</formula>
    </cfRule>
    <cfRule type="cellIs" dxfId="117" priority="117" operator="between">
      <formula>$B$6+0.02</formula>
      <formula>$B$7+0.01</formula>
    </cfRule>
    <cfRule type="cellIs" dxfId="116" priority="118" operator="between">
      <formula>$B$5+0.02</formula>
      <formula>$B$6+0.01</formula>
    </cfRule>
    <cfRule type="cellIs" dxfId="115" priority="119" operator="between">
      <formula>$B$4+0.02</formula>
      <formula>$B$5+0.01</formula>
    </cfRule>
    <cfRule type="cellIs" dxfId="114" priority="120" operator="between">
      <formula>0.01</formula>
      <formula>$B$4+0.01</formula>
    </cfRule>
  </conditionalFormatting>
  <conditionalFormatting sqref="G191:X199">
    <cfRule type="cellIs" dxfId="113" priority="109" operator="equal">
      <formula>$B$3</formula>
    </cfRule>
    <cfRule type="cellIs" dxfId="112" priority="110" operator="equal">
      <formula>$B$8</formula>
    </cfRule>
    <cfRule type="cellIs" dxfId="111" priority="111" operator="between">
      <formula>$B$6+0.01</formula>
      <formula>$B$7+0.01</formula>
    </cfRule>
    <cfRule type="cellIs" dxfId="110" priority="112" operator="between">
      <formula>$B$5+0.01</formula>
      <formula>$B$6+0.01</formula>
    </cfRule>
    <cfRule type="cellIs" dxfId="109" priority="113" operator="between">
      <formula>$B$4+0.01</formula>
      <formula>$B$5+0.01</formula>
    </cfRule>
    <cfRule type="cellIs" dxfId="108" priority="114" operator="between">
      <formula>0.01</formula>
      <formula>$B$4+0.01</formula>
    </cfRule>
  </conditionalFormatting>
  <conditionalFormatting sqref="G241:X249">
    <cfRule type="cellIs" dxfId="107" priority="103" operator="equal">
      <formula>#REF!</formula>
    </cfRule>
    <cfRule type="cellIs" dxfId="106" priority="104" operator="equal">
      <formula>$B$8</formula>
    </cfRule>
    <cfRule type="cellIs" dxfId="105" priority="105" operator="between">
      <formula>$B$6+0.02</formula>
      <formula>$B$7+0.01</formula>
    </cfRule>
    <cfRule type="cellIs" dxfId="104" priority="106" operator="between">
      <formula>$B$5+0.02</formula>
      <formula>$B$6+0.01</formula>
    </cfRule>
    <cfRule type="cellIs" dxfId="103" priority="107" operator="between">
      <formula>$B$4+0.02</formula>
      <formula>$B$5+0.01</formula>
    </cfRule>
    <cfRule type="cellIs" dxfId="102" priority="108" operator="between">
      <formula>0.01</formula>
      <formula>$B$4+0.01</formula>
    </cfRule>
  </conditionalFormatting>
  <conditionalFormatting sqref="G241:X249">
    <cfRule type="cellIs" dxfId="101" priority="97" operator="equal">
      <formula>#REF!</formula>
    </cfRule>
    <cfRule type="cellIs" dxfId="100" priority="98" operator="equal">
      <formula>$B$8</formula>
    </cfRule>
    <cfRule type="cellIs" dxfId="99" priority="99" operator="between">
      <formula>$B$6+0.02</formula>
      <formula>$B$7+0.01</formula>
    </cfRule>
    <cfRule type="cellIs" dxfId="98" priority="100" operator="between">
      <formula>$B$5+0.02</formula>
      <formula>$B$6+0.01</formula>
    </cfRule>
    <cfRule type="cellIs" dxfId="97" priority="101" operator="between">
      <formula>$B$4+0.02</formula>
      <formula>$B$5+0.01</formula>
    </cfRule>
    <cfRule type="cellIs" dxfId="96" priority="102" operator="between">
      <formula>0.01</formula>
      <formula>$B$4+0.01</formula>
    </cfRule>
  </conditionalFormatting>
  <conditionalFormatting sqref="G241:X249">
    <cfRule type="cellIs" dxfId="95" priority="91" operator="equal">
      <formula>$B$3</formula>
    </cfRule>
    <cfRule type="cellIs" dxfId="94" priority="92" operator="equal">
      <formula>$B$8</formula>
    </cfRule>
    <cfRule type="cellIs" dxfId="93" priority="93" operator="between">
      <formula>$B$6+0.01</formula>
      <formula>$B$7+0.01</formula>
    </cfRule>
    <cfRule type="cellIs" dxfId="92" priority="94" operator="between">
      <formula>$B$5+0.01</formula>
      <formula>$B$6+0.01</formula>
    </cfRule>
    <cfRule type="cellIs" dxfId="91" priority="95" operator="between">
      <formula>$B$4+0.01</formula>
      <formula>$B$5+0.01</formula>
    </cfRule>
    <cfRule type="cellIs" dxfId="90" priority="96" operator="between">
      <formula>0.01</formula>
      <formula>$B$4+0.01</formula>
    </cfRule>
  </conditionalFormatting>
  <conditionalFormatting sqref="G292:X300">
    <cfRule type="cellIs" dxfId="89" priority="85" operator="equal">
      <formula>#REF!</formula>
    </cfRule>
    <cfRule type="cellIs" dxfId="88" priority="86" operator="equal">
      <formula>$B$8</formula>
    </cfRule>
    <cfRule type="cellIs" dxfId="87" priority="87" operator="between">
      <formula>$B$6+0.02</formula>
      <formula>$B$7+0.01</formula>
    </cfRule>
    <cfRule type="cellIs" dxfId="86" priority="88" operator="between">
      <formula>$B$5+0.02</formula>
      <formula>$B$6+0.01</formula>
    </cfRule>
    <cfRule type="cellIs" dxfId="85" priority="89" operator="between">
      <formula>$B$4+0.02</formula>
      <formula>$B$5+0.01</formula>
    </cfRule>
    <cfRule type="cellIs" dxfId="84" priority="90" operator="between">
      <formula>0.01</formula>
      <formula>$B$4+0.01</formula>
    </cfRule>
  </conditionalFormatting>
  <conditionalFormatting sqref="G292:X300">
    <cfRule type="cellIs" dxfId="83" priority="79" operator="equal">
      <formula>#REF!</formula>
    </cfRule>
    <cfRule type="cellIs" dxfId="82" priority="80" operator="equal">
      <formula>$B$8</formula>
    </cfRule>
    <cfRule type="cellIs" dxfId="81" priority="81" operator="between">
      <formula>$B$6+0.02</formula>
      <formula>$B$7+0.01</formula>
    </cfRule>
    <cfRule type="cellIs" dxfId="80" priority="82" operator="between">
      <formula>$B$5+0.02</formula>
      <formula>$B$6+0.01</formula>
    </cfRule>
    <cfRule type="cellIs" dxfId="79" priority="83" operator="between">
      <formula>$B$4+0.02</formula>
      <formula>$B$5+0.01</formula>
    </cfRule>
    <cfRule type="cellIs" dxfId="78" priority="84" operator="between">
      <formula>0.01</formula>
      <formula>$B$4+0.01</formula>
    </cfRule>
  </conditionalFormatting>
  <conditionalFormatting sqref="G292:X300">
    <cfRule type="cellIs" dxfId="77" priority="73" operator="equal">
      <formula>#REF!</formula>
    </cfRule>
    <cfRule type="cellIs" dxfId="76" priority="74" operator="equal">
      <formula>$B$8</formula>
    </cfRule>
    <cfRule type="cellIs" dxfId="75" priority="75" operator="between">
      <formula>$B$6+0.02</formula>
      <formula>$B$7+0.01</formula>
    </cfRule>
    <cfRule type="cellIs" dxfId="74" priority="76" operator="between">
      <formula>$B$5+0.02</formula>
      <formula>$B$6+0.01</formula>
    </cfRule>
    <cfRule type="cellIs" dxfId="73" priority="77" operator="between">
      <formula>$B$4+0.02</formula>
      <formula>$B$5+0.01</formula>
    </cfRule>
    <cfRule type="cellIs" dxfId="72" priority="78" operator="between">
      <formula>0.01</formula>
      <formula>$B$4+0.01</formula>
    </cfRule>
  </conditionalFormatting>
  <conditionalFormatting sqref="G292:X300">
    <cfRule type="cellIs" dxfId="71" priority="67" operator="equal">
      <formula>$B$3</formula>
    </cfRule>
    <cfRule type="cellIs" dxfId="70" priority="68" operator="equal">
      <formula>$B$8</formula>
    </cfRule>
    <cfRule type="cellIs" dxfId="69" priority="69" operator="between">
      <formula>$B$6+0.01</formula>
      <formula>$B$7+0.01</formula>
    </cfRule>
    <cfRule type="cellIs" dxfId="68" priority="70" operator="between">
      <formula>$B$5+0.01</formula>
      <formula>$B$6+0.01</formula>
    </cfRule>
    <cfRule type="cellIs" dxfId="67" priority="71" operator="between">
      <formula>$B$4+0.01</formula>
      <formula>$B$5+0.01</formula>
    </cfRule>
    <cfRule type="cellIs" dxfId="66" priority="72" operator="between">
      <formula>0.01</formula>
      <formula>$B$4+0.01</formula>
    </cfRule>
  </conditionalFormatting>
  <conditionalFormatting sqref="G344:X352">
    <cfRule type="cellIs" dxfId="65" priority="61" operator="equal">
      <formula>#REF!</formula>
    </cfRule>
    <cfRule type="cellIs" dxfId="64" priority="62" operator="equal">
      <formula>$B$8</formula>
    </cfRule>
    <cfRule type="cellIs" dxfId="63" priority="63" operator="between">
      <formula>$B$6+0.02</formula>
      <formula>$B$7+0.01</formula>
    </cfRule>
    <cfRule type="cellIs" dxfId="62" priority="64" operator="between">
      <formula>$B$5+0.02</formula>
      <formula>$B$6+0.01</formula>
    </cfRule>
    <cfRule type="cellIs" dxfId="61" priority="65" operator="between">
      <formula>$B$4+0.02</formula>
      <formula>$B$5+0.01</formula>
    </cfRule>
    <cfRule type="cellIs" dxfId="60" priority="66" operator="between">
      <formula>0.01</formula>
      <formula>$B$4+0.01</formula>
    </cfRule>
  </conditionalFormatting>
  <conditionalFormatting sqref="G344:X352">
    <cfRule type="cellIs" dxfId="59" priority="55" operator="equal">
      <formula>#REF!</formula>
    </cfRule>
    <cfRule type="cellIs" dxfId="58" priority="56" operator="equal">
      <formula>$B$8</formula>
    </cfRule>
    <cfRule type="cellIs" dxfId="57" priority="57" operator="between">
      <formula>$B$6+0.02</formula>
      <formula>$B$7+0.01</formula>
    </cfRule>
    <cfRule type="cellIs" dxfId="56" priority="58" operator="between">
      <formula>$B$5+0.02</formula>
      <formula>$B$6+0.01</formula>
    </cfRule>
    <cfRule type="cellIs" dxfId="55" priority="59" operator="between">
      <formula>$B$4+0.02</formula>
      <formula>$B$5+0.01</formula>
    </cfRule>
    <cfRule type="cellIs" dxfId="54" priority="60" operator="between">
      <formula>0.01</formula>
      <formula>$B$4+0.01</formula>
    </cfRule>
  </conditionalFormatting>
  <conditionalFormatting sqref="G344:X352">
    <cfRule type="cellIs" dxfId="53" priority="49" operator="equal">
      <formula>#REF!</formula>
    </cfRule>
    <cfRule type="cellIs" dxfId="52" priority="50" operator="equal">
      <formula>$B$8</formula>
    </cfRule>
    <cfRule type="cellIs" dxfId="51" priority="51" operator="between">
      <formula>$B$6+0.02</formula>
      <formula>$B$7+0.01</formula>
    </cfRule>
    <cfRule type="cellIs" dxfId="50" priority="52" operator="between">
      <formula>$B$5+0.02</formula>
      <formula>$B$6+0.01</formula>
    </cfRule>
    <cfRule type="cellIs" dxfId="49" priority="53" operator="between">
      <formula>$B$4+0.02</formula>
      <formula>$B$5+0.01</formula>
    </cfRule>
    <cfRule type="cellIs" dxfId="48" priority="54" operator="between">
      <formula>0.01</formula>
      <formula>$B$4+0.01</formula>
    </cfRule>
  </conditionalFormatting>
  <conditionalFormatting sqref="G344:X352">
    <cfRule type="cellIs" dxfId="47" priority="43" operator="equal">
      <formula>#REF!</formula>
    </cfRule>
    <cfRule type="cellIs" dxfId="46" priority="44" operator="equal">
      <formula>$B$8</formula>
    </cfRule>
    <cfRule type="cellIs" dxfId="45" priority="45" operator="between">
      <formula>$B$6+0.02</formula>
      <formula>$B$7+0.01</formula>
    </cfRule>
    <cfRule type="cellIs" dxfId="44" priority="46" operator="between">
      <formula>$B$5+0.02</formula>
      <formula>$B$6+0.01</formula>
    </cfRule>
    <cfRule type="cellIs" dxfId="43" priority="47" operator="between">
      <formula>$B$4+0.02</formula>
      <formula>$B$5+0.01</formula>
    </cfRule>
    <cfRule type="cellIs" dxfId="42" priority="48" operator="between">
      <formula>0.01</formula>
      <formula>$B$4+0.01</formula>
    </cfRule>
  </conditionalFormatting>
  <conditionalFormatting sqref="G344:X352">
    <cfRule type="cellIs" dxfId="41" priority="37" operator="equal">
      <formula>$B$3</formula>
    </cfRule>
    <cfRule type="cellIs" dxfId="40" priority="38" operator="equal">
      <formula>$B$8</formula>
    </cfRule>
    <cfRule type="cellIs" dxfId="39" priority="39" operator="between">
      <formula>$B$6+0.01</formula>
      <formula>$B$7+0.01</formula>
    </cfRule>
    <cfRule type="cellIs" dxfId="38" priority="40" operator="between">
      <formula>$B$5+0.01</formula>
      <formula>$B$6+0.01</formula>
    </cfRule>
    <cfRule type="cellIs" dxfId="37" priority="41" operator="between">
      <formula>$B$4+0.01</formula>
      <formula>$B$5+0.01</formula>
    </cfRule>
    <cfRule type="cellIs" dxfId="36" priority="42" operator="between">
      <formula>0.01</formula>
      <formula>$B$4+0.01</formula>
    </cfRule>
  </conditionalFormatting>
  <conditionalFormatting sqref="G396:X404">
    <cfRule type="cellIs" dxfId="35" priority="31" operator="equal">
      <formula>#REF!</formula>
    </cfRule>
    <cfRule type="cellIs" dxfId="34" priority="32" operator="equal">
      <formula>$B$8</formula>
    </cfRule>
    <cfRule type="cellIs" dxfId="33" priority="33" operator="between">
      <formula>$B$6+0.02</formula>
      <formula>$B$7+0.01</formula>
    </cfRule>
    <cfRule type="cellIs" dxfId="32" priority="34" operator="between">
      <formula>$B$5+0.02</formula>
      <formula>$B$6+0.01</formula>
    </cfRule>
    <cfRule type="cellIs" dxfId="31" priority="35" operator="between">
      <formula>$B$4+0.02</formula>
      <formula>$B$5+0.01</formula>
    </cfRule>
    <cfRule type="cellIs" dxfId="30" priority="36" operator="between">
      <formula>0.01</formula>
      <formula>$B$4+0.01</formula>
    </cfRule>
  </conditionalFormatting>
  <conditionalFormatting sqref="G396:X404">
    <cfRule type="cellIs" dxfId="29" priority="25" operator="equal">
      <formula>#REF!</formula>
    </cfRule>
    <cfRule type="cellIs" dxfId="28" priority="26" operator="equal">
      <formula>$B$8</formula>
    </cfRule>
    <cfRule type="cellIs" dxfId="27" priority="27" operator="between">
      <formula>$B$6+0.02</formula>
      <formula>$B$7+0.01</formula>
    </cfRule>
    <cfRule type="cellIs" dxfId="26" priority="28" operator="between">
      <formula>$B$5+0.02</formula>
      <formula>$B$6+0.01</formula>
    </cfRule>
    <cfRule type="cellIs" dxfId="25" priority="29" operator="between">
      <formula>$B$4+0.02</formula>
      <formula>$B$5+0.01</formula>
    </cfRule>
    <cfRule type="cellIs" dxfId="24" priority="30" operator="between">
      <formula>0.01</formula>
      <formula>$B$4+0.01</formula>
    </cfRule>
  </conditionalFormatting>
  <conditionalFormatting sqref="G396:X404">
    <cfRule type="cellIs" dxfId="23" priority="19" operator="equal">
      <formula>#REF!</formula>
    </cfRule>
    <cfRule type="cellIs" dxfId="22" priority="20" operator="equal">
      <formula>$B$8</formula>
    </cfRule>
    <cfRule type="cellIs" dxfId="21" priority="21" operator="between">
      <formula>$B$6+0.02</formula>
      <formula>$B$7+0.01</formula>
    </cfRule>
    <cfRule type="cellIs" dxfId="20" priority="22" operator="between">
      <formula>$B$5+0.02</formula>
      <formula>$B$6+0.01</formula>
    </cfRule>
    <cfRule type="cellIs" dxfId="19" priority="23" operator="between">
      <formula>$B$4+0.02</formula>
      <formula>$B$5+0.01</formula>
    </cfRule>
    <cfRule type="cellIs" dxfId="18" priority="24" operator="between">
      <formula>0.01</formula>
      <formula>$B$4+0.01</formula>
    </cfRule>
  </conditionalFormatting>
  <conditionalFormatting sqref="G396:X404">
    <cfRule type="cellIs" dxfId="17" priority="13" operator="equal">
      <formula>#REF!</formula>
    </cfRule>
    <cfRule type="cellIs" dxfId="16" priority="14" operator="equal">
      <formula>$B$8</formula>
    </cfRule>
    <cfRule type="cellIs" dxfId="15" priority="15" operator="between">
      <formula>$B$6+0.02</formula>
      <formula>$B$7+0.01</formula>
    </cfRule>
    <cfRule type="cellIs" dxfId="14" priority="16" operator="between">
      <formula>$B$5+0.02</formula>
      <formula>$B$6+0.01</formula>
    </cfRule>
    <cfRule type="cellIs" dxfId="13" priority="17" operator="between">
      <formula>$B$4+0.02</formula>
      <formula>$B$5+0.01</formula>
    </cfRule>
    <cfRule type="cellIs" dxfId="12" priority="18" operator="between">
      <formula>0.01</formula>
      <formula>$B$4+0.01</formula>
    </cfRule>
  </conditionalFormatting>
  <conditionalFormatting sqref="G396:X404">
    <cfRule type="cellIs" dxfId="11" priority="7" operator="equal">
      <formula>#REF!</formula>
    </cfRule>
    <cfRule type="cellIs" dxfId="10" priority="8" operator="equal">
      <formula>$B$8</formula>
    </cfRule>
    <cfRule type="cellIs" dxfId="9" priority="9" operator="between">
      <formula>$B$6+0.02</formula>
      <formula>$B$7+0.01</formula>
    </cfRule>
    <cfRule type="cellIs" dxfId="8" priority="10" operator="between">
      <formula>$B$5+0.02</formula>
      <formula>$B$6+0.01</formula>
    </cfRule>
    <cfRule type="cellIs" dxfId="7" priority="11" operator="between">
      <formula>$B$4+0.02</formula>
      <formula>$B$5+0.01</formula>
    </cfRule>
    <cfRule type="cellIs" dxfId="6" priority="12" operator="between">
      <formula>0.01</formula>
      <formula>$B$4+0.01</formula>
    </cfRule>
  </conditionalFormatting>
  <conditionalFormatting sqref="G396:X404">
    <cfRule type="cellIs" dxfId="5" priority="1" operator="equal">
      <formula>$B$3</formula>
    </cfRule>
    <cfRule type="cellIs" dxfId="4" priority="2" operator="equal">
      <formula>$B$8</formula>
    </cfRule>
    <cfRule type="cellIs" dxfId="3" priority="3" operator="between">
      <formula>$B$6+0.01</formula>
      <formula>$B$7+0.01</formula>
    </cfRule>
    <cfRule type="cellIs" dxfId="2" priority="4" operator="between">
      <formula>$B$5+0.01</formula>
      <formula>$B$6+0.01</formula>
    </cfRule>
    <cfRule type="cellIs" dxfId="1" priority="5" operator="between">
      <formula>$B$4+0.01</formula>
      <formula>$B$5+0.01</formula>
    </cfRule>
    <cfRule type="cellIs" dxfId="0" priority="6" operator="between">
      <formula>0.01</formula>
      <formula>$B$4+0.01</formula>
    </cfRule>
  </conditionalFormatting>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sheetPr codeName="Plan1"/>
  <dimension ref="A1:D4"/>
  <sheetViews>
    <sheetView workbookViewId="0">
      <selection activeCell="D5" sqref="D5"/>
    </sheetView>
  </sheetViews>
  <sheetFormatPr defaultRowHeight="15"/>
  <cols>
    <col min="1" max="1" width="19" customWidth="1"/>
    <col min="3" max="3" width="60.42578125" customWidth="1"/>
    <col min="4" max="4" width="12.42578125" bestFit="1" customWidth="1"/>
    <col min="5" max="5" width="55.7109375" customWidth="1"/>
    <col min="6" max="6" width="56" bestFit="1" customWidth="1"/>
    <col min="7" max="7" width="30.7109375" bestFit="1" customWidth="1"/>
  </cols>
  <sheetData>
    <row r="1" spans="1:4">
      <c r="A1" s="1" t="s">
        <v>0</v>
      </c>
      <c r="B1" s="2" t="s">
        <v>1</v>
      </c>
      <c r="C1" s="2" t="s">
        <v>2</v>
      </c>
      <c r="D1" s="3" t="s">
        <v>3</v>
      </c>
    </row>
    <row r="2" spans="1:4">
      <c r="A2" s="52">
        <v>41802</v>
      </c>
      <c r="B2" s="53" t="s">
        <v>4</v>
      </c>
      <c r="C2" s="53" t="s">
        <v>5</v>
      </c>
      <c r="D2" s="53" t="s">
        <v>6</v>
      </c>
    </row>
    <row r="3" spans="1:4">
      <c r="A3" s="54">
        <v>41807</v>
      </c>
      <c r="B3" s="55" t="s">
        <v>173</v>
      </c>
      <c r="C3" s="55" t="s">
        <v>174</v>
      </c>
      <c r="D3" s="55" t="s">
        <v>6</v>
      </c>
    </row>
    <row r="4" spans="1:4">
      <c r="A4" s="54">
        <v>41794</v>
      </c>
      <c r="B4" s="55" t="s">
        <v>221</v>
      </c>
      <c r="C4" s="55" t="s">
        <v>222</v>
      </c>
      <c r="D4" s="55" t="s">
        <v>6</v>
      </c>
    </row>
  </sheetData>
  <pageMargins left="0.511811024" right="0.511811024" top="0.78740157499999996" bottom="0.78740157499999996" header="0.31496062000000002" footer="0.31496062000000002"/>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sheetPr codeName="Plan2"/>
  <dimension ref="A1:AZ224"/>
  <sheetViews>
    <sheetView topLeftCell="A97" zoomScale="70" zoomScaleNormal="70" workbookViewId="0">
      <selection activeCell="AZ192" sqref="E126:AZ192"/>
    </sheetView>
  </sheetViews>
  <sheetFormatPr defaultRowHeight="15"/>
  <cols>
    <col min="1" max="1" width="19" customWidth="1"/>
    <col min="3" max="3" width="51.85546875" customWidth="1"/>
    <col min="4" max="4" width="54.28515625" customWidth="1"/>
    <col min="5" max="5" width="37" customWidth="1"/>
    <col min="6" max="6" width="9" customWidth="1"/>
    <col min="7" max="7" width="9.140625" customWidth="1"/>
    <col min="8" max="8" width="5.28515625" customWidth="1"/>
    <col min="10" max="10" width="11.5703125" customWidth="1"/>
    <col min="11" max="28" width="5.7109375" customWidth="1"/>
    <col min="34" max="34" width="10.140625" bestFit="1" customWidth="1"/>
    <col min="35" max="52" width="4.85546875" style="101" customWidth="1"/>
  </cols>
  <sheetData>
    <row r="1" spans="1:4" ht="23.25">
      <c r="A1" s="4" t="s">
        <v>102</v>
      </c>
    </row>
    <row r="3" spans="1:4" ht="18">
      <c r="A3" s="5" t="s">
        <v>27</v>
      </c>
      <c r="B3" s="5" t="s">
        <v>55</v>
      </c>
    </row>
    <row r="4" spans="1:4">
      <c r="A4" s="6" t="s">
        <v>7</v>
      </c>
      <c r="B4" t="s">
        <v>56</v>
      </c>
    </row>
    <row r="5" spans="1:4">
      <c r="A5" s="6" t="s">
        <v>8</v>
      </c>
      <c r="B5" t="s">
        <v>57</v>
      </c>
    </row>
    <row r="6" spans="1:4">
      <c r="A6" s="6" t="s">
        <v>9</v>
      </c>
      <c r="B6" t="s">
        <v>97</v>
      </c>
    </row>
    <row r="7" spans="1:4">
      <c r="A7" s="6"/>
      <c r="C7" t="s">
        <v>54</v>
      </c>
    </row>
    <row r="8" spans="1:4">
      <c r="A8" s="6"/>
      <c r="C8" t="s">
        <v>98</v>
      </c>
    </row>
    <row r="9" spans="1:4">
      <c r="A9" s="6"/>
      <c r="C9" s="46" t="s">
        <v>100</v>
      </c>
      <c r="D9" s="17" t="s">
        <v>101</v>
      </c>
    </row>
    <row r="10" spans="1:4">
      <c r="A10" s="6"/>
      <c r="C10" s="46" t="s">
        <v>99</v>
      </c>
      <c r="D10" s="17" t="s">
        <v>101</v>
      </c>
    </row>
    <row r="11" spans="1:4">
      <c r="A11" s="6" t="s">
        <v>105</v>
      </c>
      <c r="C11" s="46"/>
      <c r="D11" s="17"/>
    </row>
    <row r="12" spans="1:4">
      <c r="A12" s="6" t="s">
        <v>96</v>
      </c>
      <c r="B12" t="s">
        <v>108</v>
      </c>
    </row>
    <row r="13" spans="1:4">
      <c r="A13" s="6" t="s">
        <v>28</v>
      </c>
      <c r="B13" t="s">
        <v>69</v>
      </c>
    </row>
    <row r="14" spans="1:4">
      <c r="B14" s="6" t="s">
        <v>61</v>
      </c>
    </row>
    <row r="15" spans="1:4">
      <c r="B15" s="32"/>
      <c r="C15" t="s">
        <v>59</v>
      </c>
    </row>
    <row r="16" spans="1:4">
      <c r="B16" s="32"/>
      <c r="C16" t="s">
        <v>60</v>
      </c>
    </row>
    <row r="17" spans="1:52">
      <c r="B17" s="6" t="s">
        <v>58</v>
      </c>
    </row>
    <row r="18" spans="1:52">
      <c r="B18" s="6"/>
      <c r="C18" t="s">
        <v>94</v>
      </c>
    </row>
    <row r="19" spans="1:52">
      <c r="B19" s="6"/>
      <c r="C19" t="s">
        <v>95</v>
      </c>
    </row>
    <row r="20" spans="1:52">
      <c r="A20" s="6" t="s">
        <v>216</v>
      </c>
      <c r="B20" s="33"/>
      <c r="C20" s="95" t="s">
        <v>217</v>
      </c>
      <c r="D20" s="17"/>
    </row>
    <row r="21" spans="1:52">
      <c r="B21" s="33"/>
      <c r="C21" s="95" t="s">
        <v>218</v>
      </c>
      <c r="D21" s="17"/>
    </row>
    <row r="22" spans="1:52">
      <c r="A22" s="6" t="s">
        <v>13</v>
      </c>
      <c r="B22" s="34"/>
    </row>
    <row r="23" spans="1:52">
      <c r="A23" s="6"/>
    </row>
    <row r="24" spans="1:52" ht="18">
      <c r="A24" s="5" t="s">
        <v>70</v>
      </c>
      <c r="B24" s="5" t="s">
        <v>86</v>
      </c>
      <c r="D24" s="43"/>
      <c r="E24" s="5"/>
    </row>
    <row r="25" spans="1:52" ht="30">
      <c r="C25" s="42" t="s">
        <v>83</v>
      </c>
      <c r="E25" s="42"/>
      <c r="F25" s="7"/>
    </row>
    <row r="26" spans="1:52">
      <c r="C26" s="44" t="s">
        <v>84</v>
      </c>
      <c r="E26" s="45"/>
      <c r="F26" s="7"/>
    </row>
    <row r="27" spans="1:52" s="41" customFormat="1" ht="15" customHeight="1">
      <c r="A27" s="47"/>
      <c r="C27" s="49" t="s">
        <v>103</v>
      </c>
      <c r="E27" s="49"/>
      <c r="AI27" s="102"/>
      <c r="AJ27" s="102"/>
      <c r="AK27" s="102"/>
      <c r="AL27" s="102"/>
      <c r="AM27" s="102"/>
      <c r="AN27" s="102"/>
      <c r="AO27" s="102"/>
      <c r="AP27" s="102"/>
      <c r="AQ27" s="102"/>
      <c r="AR27" s="102"/>
      <c r="AS27" s="102"/>
      <c r="AT27" s="102"/>
      <c r="AU27" s="102"/>
      <c r="AV27" s="102"/>
      <c r="AW27" s="102"/>
      <c r="AX27" s="102"/>
      <c r="AY27" s="102"/>
      <c r="AZ27" s="102"/>
    </row>
    <row r="28" spans="1:52" s="41" customFormat="1" ht="15" customHeight="1">
      <c r="A28" s="47"/>
      <c r="C28" s="50" t="s">
        <v>104</v>
      </c>
      <c r="E28" s="50"/>
      <c r="AI28" s="102"/>
      <c r="AJ28" s="102"/>
      <c r="AK28" s="102"/>
      <c r="AL28" s="102"/>
      <c r="AM28" s="102"/>
      <c r="AN28" s="102"/>
      <c r="AO28" s="102"/>
      <c r="AP28" s="102"/>
      <c r="AQ28" s="102"/>
      <c r="AR28" s="102"/>
      <c r="AS28" s="102"/>
      <c r="AT28" s="102"/>
      <c r="AU28" s="102"/>
      <c r="AV28" s="102"/>
      <c r="AW28" s="102"/>
      <c r="AX28" s="102"/>
      <c r="AY28" s="102"/>
      <c r="AZ28" s="102"/>
    </row>
    <row r="29" spans="1:52" s="41" customFormat="1" ht="30">
      <c r="A29" s="47"/>
      <c r="C29" s="51" t="s">
        <v>110</v>
      </c>
      <c r="D29" s="51" t="s">
        <v>111</v>
      </c>
      <c r="E29" s="51"/>
      <c r="AI29" s="102"/>
      <c r="AJ29" s="102"/>
      <c r="AK29" s="102"/>
      <c r="AL29" s="102"/>
      <c r="AM29" s="102"/>
      <c r="AN29" s="102"/>
      <c r="AO29" s="102"/>
      <c r="AP29" s="102"/>
      <c r="AQ29" s="102"/>
      <c r="AR29" s="102"/>
      <c r="AS29" s="102"/>
      <c r="AT29" s="102"/>
      <c r="AU29" s="102"/>
      <c r="AV29" s="102"/>
      <c r="AW29" s="102"/>
      <c r="AX29" s="102"/>
      <c r="AY29" s="102"/>
      <c r="AZ29" s="102"/>
    </row>
    <row r="30" spans="1:52" s="41" customFormat="1" ht="15" customHeight="1">
      <c r="A30" s="47"/>
      <c r="C30" s="50"/>
      <c r="E30" s="51"/>
      <c r="AI30" s="102"/>
      <c r="AJ30" s="102"/>
      <c r="AK30" s="102"/>
      <c r="AL30" s="102"/>
      <c r="AM30" s="102"/>
      <c r="AN30" s="102"/>
      <c r="AO30" s="102"/>
      <c r="AP30" s="102"/>
      <c r="AQ30" s="102"/>
      <c r="AR30" s="102"/>
      <c r="AS30" s="102"/>
      <c r="AT30" s="102"/>
      <c r="AU30" s="102"/>
      <c r="AV30" s="102"/>
      <c r="AW30" s="102"/>
      <c r="AX30" s="102"/>
      <c r="AY30" s="102"/>
      <c r="AZ30" s="102"/>
    </row>
    <row r="31" spans="1:52">
      <c r="A31" s="6"/>
      <c r="B31" s="7"/>
      <c r="C31" s="34" t="s">
        <v>109</v>
      </c>
    </row>
    <row r="32" spans="1:52">
      <c r="A32" s="6"/>
      <c r="B32" s="7"/>
    </row>
    <row r="33" spans="1:2">
      <c r="A33" s="6"/>
      <c r="B33" s="7"/>
    </row>
    <row r="34" spans="1:2">
      <c r="A34" s="6"/>
      <c r="B34" s="7"/>
    </row>
    <row r="35" spans="1:2">
      <c r="A35" s="6"/>
      <c r="B35" s="7"/>
    </row>
    <row r="36" spans="1:2">
      <c r="A36" s="17" t="s">
        <v>74</v>
      </c>
      <c r="B36" s="7"/>
    </row>
    <row r="37" spans="1:2">
      <c r="A37" s="17" t="s">
        <v>75</v>
      </c>
      <c r="B37" s="7"/>
    </row>
    <row r="38" spans="1:2">
      <c r="B38" s="7"/>
    </row>
    <row r="39" spans="1:2">
      <c r="B39" s="7"/>
    </row>
    <row r="40" spans="1:2">
      <c r="A40" s="6"/>
      <c r="B40" s="7"/>
    </row>
    <row r="41" spans="1:2">
      <c r="A41" s="6"/>
      <c r="B41" s="7"/>
    </row>
    <row r="42" spans="1:2">
      <c r="A42" s="6"/>
      <c r="B42" s="7"/>
    </row>
    <row r="43" spans="1:2">
      <c r="A43" s="6"/>
      <c r="B43" s="7"/>
    </row>
    <row r="44" spans="1:2">
      <c r="A44" s="6"/>
      <c r="B44" s="7"/>
    </row>
    <row r="45" spans="1:2">
      <c r="A45" s="6"/>
      <c r="B45" s="7"/>
    </row>
    <row r="46" spans="1:2">
      <c r="B46" s="7"/>
    </row>
    <row r="47" spans="1:2">
      <c r="B47" s="7"/>
    </row>
    <row r="48" spans="1:2">
      <c r="B48" s="7"/>
    </row>
    <row r="49" spans="1:5">
      <c r="B49" s="7"/>
    </row>
    <row r="50" spans="1:5">
      <c r="B50" s="7"/>
    </row>
    <row r="55" spans="1:5" ht="18">
      <c r="A55" s="5" t="s">
        <v>71</v>
      </c>
      <c r="B55" s="5" t="s">
        <v>145</v>
      </c>
      <c r="D55" s="43"/>
      <c r="E55" s="5"/>
    </row>
    <row r="56" spans="1:5" ht="45">
      <c r="C56" s="42" t="s">
        <v>85</v>
      </c>
      <c r="E56" s="42"/>
    </row>
    <row r="57" spans="1:5">
      <c r="C57" s="39" t="s">
        <v>84</v>
      </c>
      <c r="E57" s="34"/>
    </row>
    <row r="58" spans="1:5">
      <c r="B58" s="90" t="s">
        <v>103</v>
      </c>
      <c r="C58" s="7"/>
      <c r="E58" s="34"/>
    </row>
    <row r="59" spans="1:5" ht="45">
      <c r="C59" s="40" t="s">
        <v>214</v>
      </c>
      <c r="D59" s="41"/>
      <c r="E59" s="40"/>
    </row>
    <row r="60" spans="1:5" ht="45">
      <c r="C60" s="40" t="s">
        <v>215</v>
      </c>
      <c r="D60" s="41"/>
      <c r="E60" s="40"/>
    </row>
    <row r="61" spans="1:5" ht="30">
      <c r="C61" s="40" t="s">
        <v>149</v>
      </c>
      <c r="D61" s="41" t="s">
        <v>146</v>
      </c>
      <c r="E61" s="40"/>
    </row>
    <row r="62" spans="1:5" ht="30">
      <c r="C62" s="40" t="s">
        <v>147</v>
      </c>
      <c r="D62" s="41" t="s">
        <v>146</v>
      </c>
      <c r="E62" s="40"/>
    </row>
    <row r="63" spans="1:5" ht="30">
      <c r="C63" s="40" t="s">
        <v>148</v>
      </c>
      <c r="D63" s="41" t="s">
        <v>146</v>
      </c>
      <c r="E63" s="40"/>
    </row>
    <row r="64" spans="1:5" ht="240">
      <c r="C64" s="40" t="s">
        <v>150</v>
      </c>
      <c r="D64" s="40" t="s">
        <v>219</v>
      </c>
    </row>
    <row r="65" spans="1:52" ht="255">
      <c r="C65" s="40" t="s">
        <v>223</v>
      </c>
      <c r="D65" s="40" t="s">
        <v>220</v>
      </c>
      <c r="E65" s="92"/>
    </row>
    <row r="66" spans="1:52" ht="30">
      <c r="C66" s="56" t="s">
        <v>106</v>
      </c>
      <c r="D66" s="41"/>
      <c r="E66" s="56"/>
    </row>
    <row r="67" spans="1:52" ht="45">
      <c r="C67" s="40" t="s">
        <v>163</v>
      </c>
      <c r="D67" s="40" t="s">
        <v>164</v>
      </c>
    </row>
    <row r="68" spans="1:52">
      <c r="C68" s="40"/>
      <c r="D68" s="40"/>
    </row>
    <row r="69" spans="1:52">
      <c r="B69" s="34" t="s">
        <v>154</v>
      </c>
      <c r="C69" s="40"/>
      <c r="D69" s="40"/>
    </row>
    <row r="70" spans="1:52">
      <c r="B70" s="34"/>
      <c r="C70" s="41" t="s">
        <v>151</v>
      </c>
      <c r="D70" s="40"/>
    </row>
    <row r="71" spans="1:52">
      <c r="B71" s="34"/>
      <c r="C71" s="40" t="s">
        <v>155</v>
      </c>
      <c r="D71" s="40"/>
    </row>
    <row r="72" spans="1:52">
      <c r="C72" s="41" t="s">
        <v>156</v>
      </c>
      <c r="D72" s="40"/>
    </row>
    <row r="73" spans="1:52">
      <c r="C73" s="89" t="s">
        <v>152</v>
      </c>
      <c r="D73" s="41"/>
    </row>
    <row r="74" spans="1:52">
      <c r="C74" s="41" t="s">
        <v>153</v>
      </c>
      <c r="AI74"/>
      <c r="AJ74"/>
      <c r="AK74"/>
      <c r="AL74"/>
      <c r="AM74"/>
      <c r="AN74"/>
      <c r="AO74"/>
      <c r="AP74"/>
      <c r="AQ74"/>
      <c r="AR74"/>
      <c r="AS74"/>
      <c r="AT74"/>
      <c r="AU74"/>
      <c r="AV74"/>
      <c r="AW74"/>
      <c r="AX74"/>
      <c r="AY74"/>
      <c r="AZ74"/>
    </row>
    <row r="75" spans="1:52">
      <c r="AI75"/>
      <c r="AJ75"/>
      <c r="AK75"/>
      <c r="AL75"/>
      <c r="AM75"/>
      <c r="AN75"/>
      <c r="AO75"/>
      <c r="AP75"/>
      <c r="AQ75"/>
      <c r="AR75"/>
      <c r="AS75"/>
      <c r="AT75"/>
      <c r="AU75"/>
      <c r="AV75"/>
      <c r="AW75"/>
      <c r="AX75"/>
      <c r="AY75"/>
      <c r="AZ75"/>
    </row>
    <row r="76" spans="1:52">
      <c r="AI76"/>
      <c r="AJ76"/>
      <c r="AK76"/>
      <c r="AL76"/>
      <c r="AM76"/>
      <c r="AN76"/>
      <c r="AO76"/>
      <c r="AP76"/>
      <c r="AQ76"/>
      <c r="AR76"/>
      <c r="AS76"/>
      <c r="AT76"/>
      <c r="AU76"/>
      <c r="AV76"/>
      <c r="AW76"/>
      <c r="AX76"/>
      <c r="AY76"/>
      <c r="AZ76"/>
    </row>
    <row r="77" spans="1:52">
      <c r="AI77"/>
      <c r="AJ77"/>
      <c r="AK77"/>
      <c r="AL77"/>
      <c r="AM77"/>
      <c r="AN77"/>
      <c r="AO77"/>
      <c r="AP77"/>
      <c r="AQ77"/>
      <c r="AR77"/>
      <c r="AS77"/>
      <c r="AT77"/>
      <c r="AU77"/>
      <c r="AV77"/>
      <c r="AW77"/>
      <c r="AX77"/>
      <c r="AY77"/>
      <c r="AZ77"/>
    </row>
    <row r="78" spans="1:52">
      <c r="AI78"/>
      <c r="AJ78"/>
      <c r="AK78"/>
      <c r="AL78"/>
      <c r="AM78"/>
      <c r="AN78"/>
      <c r="AO78"/>
      <c r="AP78"/>
      <c r="AQ78"/>
      <c r="AR78"/>
      <c r="AS78"/>
      <c r="AT78"/>
      <c r="AU78"/>
      <c r="AV78"/>
      <c r="AW78"/>
      <c r="AX78"/>
      <c r="AY78"/>
      <c r="AZ78"/>
    </row>
    <row r="79" spans="1:52">
      <c r="AI79"/>
      <c r="AJ79"/>
      <c r="AK79"/>
      <c r="AL79"/>
      <c r="AM79"/>
      <c r="AN79"/>
      <c r="AO79"/>
      <c r="AP79"/>
      <c r="AQ79"/>
      <c r="AR79"/>
      <c r="AS79"/>
      <c r="AT79"/>
      <c r="AU79"/>
      <c r="AV79"/>
      <c r="AW79"/>
      <c r="AX79"/>
      <c r="AY79"/>
      <c r="AZ79"/>
    </row>
    <row r="80" spans="1:52">
      <c r="A80" s="48" t="s">
        <v>74</v>
      </c>
      <c r="AI80"/>
      <c r="AJ80"/>
      <c r="AK80"/>
      <c r="AL80"/>
      <c r="AM80"/>
      <c r="AN80"/>
      <c r="AO80"/>
      <c r="AP80"/>
      <c r="AQ80"/>
      <c r="AR80"/>
      <c r="AS80"/>
      <c r="AT80"/>
      <c r="AU80"/>
      <c r="AV80"/>
      <c r="AW80"/>
      <c r="AX80"/>
      <c r="AY80"/>
      <c r="AZ80"/>
    </row>
    <row r="81" spans="1:52">
      <c r="A81" s="48" t="s">
        <v>75</v>
      </c>
      <c r="AI81"/>
      <c r="AJ81"/>
      <c r="AK81"/>
      <c r="AL81"/>
      <c r="AM81"/>
      <c r="AN81"/>
      <c r="AO81"/>
      <c r="AP81"/>
      <c r="AQ81"/>
      <c r="AR81"/>
      <c r="AS81"/>
      <c r="AT81"/>
      <c r="AU81"/>
      <c r="AV81"/>
      <c r="AW81"/>
      <c r="AX81"/>
      <c r="AY81"/>
      <c r="AZ81"/>
    </row>
    <row r="82" spans="1:52">
      <c r="AI82"/>
      <c r="AJ82"/>
      <c r="AK82"/>
      <c r="AL82"/>
      <c r="AM82"/>
      <c r="AN82"/>
      <c r="AO82"/>
      <c r="AP82"/>
      <c r="AQ82"/>
      <c r="AR82"/>
      <c r="AS82"/>
      <c r="AT82"/>
      <c r="AU82"/>
      <c r="AV82"/>
      <c r="AW82"/>
      <c r="AX82"/>
      <c r="AY82"/>
      <c r="AZ82"/>
    </row>
    <row r="83" spans="1:52">
      <c r="AI83"/>
      <c r="AJ83"/>
      <c r="AK83"/>
      <c r="AL83"/>
      <c r="AM83"/>
      <c r="AN83"/>
      <c r="AO83"/>
      <c r="AP83"/>
      <c r="AQ83"/>
      <c r="AR83"/>
      <c r="AS83"/>
      <c r="AT83"/>
      <c r="AU83"/>
      <c r="AV83"/>
      <c r="AW83"/>
      <c r="AX83"/>
      <c r="AY83"/>
      <c r="AZ83"/>
    </row>
    <row r="84" spans="1:52">
      <c r="AI84"/>
      <c r="AJ84"/>
      <c r="AK84"/>
      <c r="AL84"/>
      <c r="AM84"/>
      <c r="AN84"/>
      <c r="AO84"/>
      <c r="AP84"/>
      <c r="AQ84"/>
      <c r="AR84"/>
      <c r="AS84"/>
      <c r="AT84"/>
      <c r="AU84"/>
      <c r="AV84"/>
      <c r="AW84"/>
      <c r="AX84"/>
      <c r="AY84"/>
      <c r="AZ84"/>
    </row>
    <row r="85" spans="1:52">
      <c r="AI85"/>
      <c r="AJ85"/>
      <c r="AK85"/>
      <c r="AL85"/>
      <c r="AM85"/>
      <c r="AN85"/>
      <c r="AO85"/>
      <c r="AP85"/>
      <c r="AQ85"/>
      <c r="AR85"/>
      <c r="AS85"/>
      <c r="AT85"/>
      <c r="AU85"/>
      <c r="AV85"/>
      <c r="AW85"/>
      <c r="AX85"/>
      <c r="AY85"/>
      <c r="AZ85"/>
    </row>
    <row r="86" spans="1:52">
      <c r="AI86"/>
      <c r="AJ86"/>
      <c r="AK86"/>
      <c r="AL86"/>
      <c r="AM86"/>
      <c r="AN86"/>
      <c r="AO86"/>
      <c r="AP86"/>
      <c r="AQ86"/>
      <c r="AR86"/>
      <c r="AS86"/>
      <c r="AT86"/>
      <c r="AU86"/>
      <c r="AV86"/>
      <c r="AW86"/>
      <c r="AX86"/>
      <c r="AY86"/>
      <c r="AZ86"/>
    </row>
    <row r="87" spans="1:52">
      <c r="AI87"/>
      <c r="AJ87"/>
      <c r="AK87"/>
      <c r="AL87"/>
      <c r="AM87"/>
      <c r="AN87"/>
      <c r="AO87"/>
      <c r="AP87"/>
      <c r="AQ87"/>
      <c r="AR87"/>
      <c r="AS87"/>
      <c r="AT87"/>
      <c r="AU87"/>
      <c r="AV87"/>
      <c r="AW87"/>
      <c r="AX87"/>
      <c r="AY87"/>
      <c r="AZ87"/>
    </row>
    <row r="88" spans="1:52">
      <c r="AI88"/>
      <c r="AJ88"/>
      <c r="AK88"/>
      <c r="AL88"/>
      <c r="AM88"/>
      <c r="AN88"/>
      <c r="AO88"/>
      <c r="AP88"/>
      <c r="AQ88"/>
      <c r="AR88"/>
      <c r="AS88"/>
      <c r="AT88"/>
      <c r="AU88"/>
      <c r="AV88"/>
      <c r="AW88"/>
      <c r="AX88"/>
      <c r="AY88"/>
      <c r="AZ88"/>
    </row>
    <row r="89" spans="1:52">
      <c r="AI89"/>
      <c r="AJ89"/>
      <c r="AK89"/>
      <c r="AL89"/>
      <c r="AM89"/>
      <c r="AN89"/>
      <c r="AO89"/>
      <c r="AP89"/>
      <c r="AQ89"/>
      <c r="AR89"/>
      <c r="AS89"/>
      <c r="AT89"/>
      <c r="AU89"/>
      <c r="AV89"/>
      <c r="AW89"/>
      <c r="AX89"/>
      <c r="AY89"/>
      <c r="AZ89"/>
    </row>
    <row r="90" spans="1:52">
      <c r="AI90"/>
      <c r="AJ90"/>
      <c r="AK90"/>
      <c r="AL90"/>
      <c r="AM90"/>
      <c r="AN90"/>
      <c r="AO90"/>
      <c r="AP90"/>
      <c r="AQ90"/>
      <c r="AR90"/>
      <c r="AS90"/>
      <c r="AT90"/>
      <c r="AU90"/>
      <c r="AV90"/>
      <c r="AW90"/>
      <c r="AX90"/>
      <c r="AY90"/>
      <c r="AZ90"/>
    </row>
    <row r="91" spans="1:52">
      <c r="AI91"/>
      <c r="AJ91"/>
      <c r="AK91"/>
      <c r="AL91"/>
      <c r="AM91"/>
      <c r="AN91"/>
      <c r="AO91"/>
      <c r="AP91"/>
      <c r="AQ91"/>
      <c r="AR91"/>
      <c r="AS91"/>
      <c r="AT91"/>
      <c r="AU91"/>
      <c r="AV91"/>
      <c r="AW91"/>
      <c r="AX91"/>
      <c r="AY91"/>
      <c r="AZ91"/>
    </row>
    <row r="92" spans="1:52">
      <c r="AI92"/>
      <c r="AJ92"/>
      <c r="AK92"/>
      <c r="AL92"/>
      <c r="AM92"/>
      <c r="AN92"/>
      <c r="AO92"/>
      <c r="AP92"/>
      <c r="AQ92"/>
      <c r="AR92"/>
      <c r="AS92"/>
      <c r="AT92"/>
      <c r="AU92"/>
      <c r="AV92"/>
      <c r="AW92"/>
      <c r="AX92"/>
      <c r="AY92"/>
      <c r="AZ92"/>
    </row>
    <row r="93" spans="1:52">
      <c r="AI93"/>
      <c r="AJ93"/>
      <c r="AK93"/>
      <c r="AL93"/>
      <c r="AM93"/>
      <c r="AN93"/>
      <c r="AO93"/>
      <c r="AP93"/>
      <c r="AQ93"/>
      <c r="AR93"/>
      <c r="AS93"/>
      <c r="AT93"/>
      <c r="AU93"/>
      <c r="AV93"/>
      <c r="AW93"/>
      <c r="AX93"/>
      <c r="AY93"/>
      <c r="AZ93"/>
    </row>
    <row r="94" spans="1:52">
      <c r="AI94"/>
      <c r="AJ94"/>
      <c r="AK94"/>
      <c r="AL94"/>
      <c r="AM94"/>
      <c r="AN94"/>
      <c r="AO94"/>
      <c r="AP94"/>
      <c r="AQ94"/>
      <c r="AR94"/>
      <c r="AS94"/>
      <c r="AT94"/>
      <c r="AU94"/>
      <c r="AV94"/>
      <c r="AW94"/>
      <c r="AX94"/>
      <c r="AY94"/>
      <c r="AZ94"/>
    </row>
    <row r="95" spans="1:52">
      <c r="AI95"/>
      <c r="AJ95"/>
      <c r="AK95"/>
      <c r="AL95"/>
      <c r="AM95"/>
      <c r="AN95"/>
      <c r="AO95"/>
      <c r="AP95"/>
      <c r="AQ95"/>
      <c r="AR95"/>
      <c r="AS95"/>
      <c r="AT95"/>
      <c r="AU95"/>
      <c r="AV95"/>
      <c r="AW95"/>
      <c r="AX95"/>
      <c r="AY95"/>
      <c r="AZ95"/>
    </row>
    <row r="96" spans="1:52">
      <c r="AI96"/>
      <c r="AJ96"/>
      <c r="AK96"/>
      <c r="AL96"/>
      <c r="AM96"/>
      <c r="AN96"/>
      <c r="AO96"/>
      <c r="AP96"/>
      <c r="AQ96"/>
      <c r="AR96"/>
      <c r="AS96"/>
      <c r="AT96"/>
      <c r="AU96"/>
      <c r="AV96"/>
      <c r="AW96"/>
      <c r="AX96"/>
      <c r="AY96"/>
      <c r="AZ96"/>
    </row>
    <row r="97" spans="3:52">
      <c r="AI97"/>
      <c r="AJ97"/>
      <c r="AK97"/>
      <c r="AL97"/>
      <c r="AM97"/>
      <c r="AN97"/>
      <c r="AO97"/>
      <c r="AP97"/>
      <c r="AQ97"/>
      <c r="AR97"/>
      <c r="AS97"/>
      <c r="AT97"/>
      <c r="AU97"/>
      <c r="AV97"/>
      <c r="AW97"/>
      <c r="AX97"/>
      <c r="AY97"/>
      <c r="AZ97"/>
    </row>
    <row r="98" spans="3:52">
      <c r="AI98"/>
      <c r="AJ98"/>
      <c r="AK98"/>
      <c r="AL98"/>
      <c r="AM98"/>
      <c r="AN98"/>
      <c r="AO98"/>
      <c r="AP98"/>
      <c r="AQ98"/>
      <c r="AR98"/>
      <c r="AS98"/>
      <c r="AT98"/>
      <c r="AU98"/>
      <c r="AV98"/>
      <c r="AW98"/>
      <c r="AX98"/>
      <c r="AY98"/>
      <c r="AZ98"/>
    </row>
    <row r="99" spans="3:52">
      <c r="AI99"/>
      <c r="AJ99"/>
      <c r="AK99"/>
      <c r="AL99"/>
      <c r="AM99"/>
      <c r="AN99"/>
      <c r="AO99"/>
      <c r="AP99"/>
      <c r="AQ99"/>
      <c r="AR99"/>
      <c r="AS99"/>
      <c r="AT99"/>
      <c r="AU99"/>
      <c r="AV99"/>
      <c r="AW99"/>
      <c r="AX99"/>
      <c r="AY99"/>
      <c r="AZ99"/>
    </row>
    <row r="100" spans="3:52">
      <c r="AI100"/>
      <c r="AJ100"/>
      <c r="AK100"/>
      <c r="AL100"/>
      <c r="AM100"/>
      <c r="AN100"/>
      <c r="AO100"/>
      <c r="AP100"/>
      <c r="AQ100"/>
      <c r="AR100"/>
      <c r="AS100"/>
      <c r="AT100"/>
      <c r="AU100"/>
      <c r="AV100"/>
      <c r="AW100"/>
      <c r="AX100"/>
      <c r="AY100"/>
      <c r="AZ100"/>
    </row>
    <row r="101" spans="3:52">
      <c r="AI101"/>
      <c r="AJ101"/>
      <c r="AK101"/>
      <c r="AL101"/>
      <c r="AM101"/>
      <c r="AN101"/>
      <c r="AO101"/>
      <c r="AP101"/>
      <c r="AQ101"/>
      <c r="AR101"/>
      <c r="AS101"/>
      <c r="AT101"/>
      <c r="AU101"/>
      <c r="AV101"/>
      <c r="AW101"/>
      <c r="AX101"/>
      <c r="AY101"/>
      <c r="AZ101"/>
    </row>
    <row r="102" spans="3:52">
      <c r="AI102"/>
      <c r="AJ102"/>
      <c r="AK102"/>
      <c r="AL102"/>
      <c r="AM102"/>
      <c r="AN102"/>
      <c r="AO102"/>
      <c r="AP102"/>
      <c r="AQ102"/>
      <c r="AR102"/>
      <c r="AS102"/>
      <c r="AT102"/>
      <c r="AU102"/>
      <c r="AV102"/>
      <c r="AW102"/>
      <c r="AX102"/>
      <c r="AY102"/>
      <c r="AZ102"/>
    </row>
    <row r="103" spans="3:52">
      <c r="AI103"/>
      <c r="AJ103"/>
      <c r="AK103"/>
      <c r="AL103"/>
      <c r="AM103"/>
      <c r="AN103"/>
      <c r="AO103"/>
      <c r="AP103"/>
      <c r="AQ103"/>
      <c r="AR103"/>
      <c r="AS103"/>
      <c r="AT103"/>
      <c r="AU103"/>
      <c r="AV103"/>
      <c r="AW103"/>
      <c r="AX103"/>
      <c r="AY103"/>
      <c r="AZ103"/>
    </row>
    <row r="104" spans="3:52">
      <c r="AI104"/>
      <c r="AJ104"/>
      <c r="AK104"/>
      <c r="AL104"/>
      <c r="AM104"/>
      <c r="AN104"/>
      <c r="AO104"/>
      <c r="AP104"/>
      <c r="AQ104"/>
      <c r="AR104"/>
      <c r="AS104"/>
      <c r="AT104"/>
      <c r="AU104"/>
      <c r="AV104"/>
      <c r="AW104"/>
      <c r="AX104"/>
      <c r="AY104"/>
      <c r="AZ104"/>
    </row>
    <row r="105" spans="3:52">
      <c r="AI105"/>
      <c r="AJ105"/>
      <c r="AK105"/>
      <c r="AL105"/>
      <c r="AM105"/>
      <c r="AN105"/>
      <c r="AO105"/>
      <c r="AP105"/>
      <c r="AQ105"/>
      <c r="AR105"/>
      <c r="AS105"/>
      <c r="AT105"/>
      <c r="AU105"/>
      <c r="AV105"/>
      <c r="AW105"/>
      <c r="AX105"/>
      <c r="AY105"/>
      <c r="AZ105"/>
    </row>
    <row r="106" spans="3:52">
      <c r="AI106"/>
      <c r="AJ106"/>
      <c r="AK106"/>
      <c r="AL106"/>
      <c r="AM106"/>
      <c r="AN106"/>
      <c r="AO106"/>
      <c r="AP106"/>
      <c r="AQ106"/>
      <c r="AR106"/>
      <c r="AS106"/>
      <c r="AT106"/>
      <c r="AU106"/>
      <c r="AV106"/>
      <c r="AW106"/>
      <c r="AX106"/>
      <c r="AY106"/>
      <c r="AZ106"/>
    </row>
    <row r="107" spans="3:52">
      <c r="AI107"/>
      <c r="AJ107"/>
      <c r="AK107"/>
      <c r="AL107"/>
      <c r="AM107"/>
      <c r="AN107"/>
      <c r="AO107"/>
      <c r="AP107"/>
      <c r="AQ107"/>
      <c r="AR107"/>
      <c r="AS107"/>
      <c r="AT107"/>
      <c r="AU107"/>
      <c r="AV107"/>
      <c r="AW107"/>
      <c r="AX107"/>
      <c r="AY107"/>
      <c r="AZ107"/>
    </row>
    <row r="108" spans="3:52">
      <c r="AI108"/>
      <c r="AJ108"/>
      <c r="AK108"/>
      <c r="AL108"/>
      <c r="AM108"/>
      <c r="AN108"/>
      <c r="AO108"/>
      <c r="AP108"/>
      <c r="AQ108"/>
      <c r="AR108"/>
      <c r="AS108"/>
      <c r="AT108"/>
      <c r="AU108"/>
      <c r="AV108"/>
      <c r="AW108"/>
      <c r="AX108"/>
      <c r="AY108"/>
      <c r="AZ108"/>
    </row>
    <row r="109" spans="3:52">
      <c r="AI109"/>
      <c r="AJ109"/>
      <c r="AK109"/>
      <c r="AL109"/>
      <c r="AM109"/>
      <c r="AN109"/>
      <c r="AO109"/>
      <c r="AP109"/>
      <c r="AQ109"/>
      <c r="AR109"/>
      <c r="AS109"/>
      <c r="AT109"/>
      <c r="AU109"/>
      <c r="AV109"/>
      <c r="AW109"/>
      <c r="AX109"/>
      <c r="AY109"/>
      <c r="AZ109"/>
    </row>
    <row r="110" spans="3:52">
      <c r="AI110"/>
      <c r="AJ110"/>
      <c r="AK110"/>
      <c r="AL110"/>
      <c r="AM110"/>
      <c r="AN110"/>
      <c r="AO110"/>
      <c r="AP110"/>
      <c r="AQ110"/>
      <c r="AR110"/>
      <c r="AS110"/>
      <c r="AT110"/>
      <c r="AU110"/>
      <c r="AV110"/>
      <c r="AW110"/>
      <c r="AX110"/>
      <c r="AY110"/>
      <c r="AZ110"/>
    </row>
    <row r="111" spans="3:52">
      <c r="AI111"/>
      <c r="AJ111"/>
      <c r="AK111"/>
      <c r="AL111"/>
      <c r="AM111"/>
      <c r="AN111"/>
      <c r="AO111"/>
      <c r="AP111"/>
      <c r="AQ111"/>
      <c r="AR111"/>
      <c r="AS111"/>
      <c r="AT111"/>
      <c r="AU111"/>
      <c r="AV111"/>
      <c r="AW111"/>
      <c r="AX111"/>
      <c r="AY111"/>
      <c r="AZ111"/>
    </row>
    <row r="112" spans="3:52">
      <c r="C112" s="7"/>
      <c r="AI112"/>
      <c r="AJ112"/>
      <c r="AK112"/>
      <c r="AL112"/>
      <c r="AM112"/>
      <c r="AN112"/>
      <c r="AO112"/>
      <c r="AP112"/>
      <c r="AQ112"/>
      <c r="AR112"/>
      <c r="AS112"/>
      <c r="AT112"/>
      <c r="AU112"/>
      <c r="AV112"/>
      <c r="AW112"/>
      <c r="AX112"/>
      <c r="AY112"/>
      <c r="AZ112"/>
    </row>
    <row r="113" spans="1:52" ht="15.75">
      <c r="C113" s="8" t="s">
        <v>107</v>
      </c>
    </row>
    <row r="114" spans="1:52">
      <c r="C114" t="s">
        <v>68</v>
      </c>
    </row>
    <row r="115" spans="1:52">
      <c r="C115" t="s">
        <v>72</v>
      </c>
    </row>
    <row r="116" spans="1:52" ht="15.75">
      <c r="C116" s="8" t="s">
        <v>63</v>
      </c>
    </row>
    <row r="117" spans="1:52">
      <c r="C117" s="1" t="s">
        <v>10</v>
      </c>
      <c r="D117" s="2" t="s">
        <v>11</v>
      </c>
      <c r="E117" s="3" t="s">
        <v>12</v>
      </c>
    </row>
    <row r="118" spans="1:52" ht="60">
      <c r="C118" s="9" t="s">
        <v>65</v>
      </c>
      <c r="D118" s="9" t="s">
        <v>66</v>
      </c>
      <c r="E118" s="9" t="s">
        <v>76</v>
      </c>
    </row>
    <row r="119" spans="1:52">
      <c r="C119" s="9" t="s">
        <v>64</v>
      </c>
      <c r="D119" s="9" t="s">
        <v>67</v>
      </c>
      <c r="E119" s="9" t="s">
        <v>76</v>
      </c>
    </row>
    <row r="120" spans="1:52" ht="15.75">
      <c r="C120" s="8" t="s">
        <v>157</v>
      </c>
    </row>
    <row r="121" spans="1:52">
      <c r="C121" s="1" t="s">
        <v>10</v>
      </c>
      <c r="D121" s="2" t="s">
        <v>11</v>
      </c>
      <c r="E121" s="3" t="s">
        <v>12</v>
      </c>
    </row>
    <row r="122" spans="1:52" ht="14.25" customHeight="1">
      <c r="C122" s="9" t="s">
        <v>90</v>
      </c>
      <c r="D122" s="9" t="s">
        <v>91</v>
      </c>
      <c r="E122" s="9" t="s">
        <v>92</v>
      </c>
    </row>
    <row r="123" spans="1:52">
      <c r="C123" s="9" t="s">
        <v>73</v>
      </c>
      <c r="D123" s="9" t="s">
        <v>158</v>
      </c>
      <c r="E123" s="9"/>
    </row>
    <row r="124" spans="1:52">
      <c r="C124" s="9" t="s">
        <v>62</v>
      </c>
      <c r="D124" s="9" t="s">
        <v>159</v>
      </c>
      <c r="E124" s="9"/>
    </row>
    <row r="126" spans="1:52" ht="23.25">
      <c r="A126" s="4" t="s">
        <v>14</v>
      </c>
      <c r="AI126"/>
      <c r="AJ126"/>
      <c r="AK126"/>
      <c r="AL126"/>
      <c r="AM126"/>
      <c r="AN126"/>
      <c r="AO126"/>
      <c r="AP126"/>
      <c r="AQ126"/>
      <c r="AR126"/>
      <c r="AS126"/>
      <c r="AT126"/>
      <c r="AU126"/>
      <c r="AV126"/>
      <c r="AW126"/>
      <c r="AX126"/>
      <c r="AY126"/>
      <c r="AZ126"/>
    </row>
    <row r="127" spans="1:52">
      <c r="AI127"/>
      <c r="AJ127"/>
      <c r="AK127"/>
      <c r="AL127"/>
      <c r="AM127"/>
      <c r="AN127"/>
      <c r="AO127"/>
      <c r="AP127"/>
      <c r="AQ127"/>
      <c r="AR127"/>
      <c r="AS127"/>
      <c r="AT127"/>
      <c r="AU127"/>
      <c r="AV127"/>
      <c r="AW127"/>
      <c r="AX127"/>
      <c r="AY127"/>
      <c r="AZ127"/>
    </row>
    <row r="128" spans="1:52">
      <c r="A128" t="s">
        <v>15</v>
      </c>
      <c r="AI128"/>
      <c r="AJ128"/>
      <c r="AK128"/>
      <c r="AL128"/>
      <c r="AM128"/>
      <c r="AN128"/>
      <c r="AO128"/>
      <c r="AP128"/>
      <c r="AQ128"/>
      <c r="AR128"/>
      <c r="AS128"/>
      <c r="AT128"/>
      <c r="AU128"/>
      <c r="AV128"/>
      <c r="AW128"/>
      <c r="AX128"/>
      <c r="AY128"/>
      <c r="AZ128"/>
    </row>
    <row r="129" spans="1:52">
      <c r="AI129"/>
      <c r="AJ129"/>
      <c r="AK129"/>
      <c r="AL129"/>
      <c r="AM129"/>
      <c r="AN129"/>
      <c r="AO129"/>
      <c r="AP129"/>
      <c r="AQ129"/>
      <c r="AR129"/>
      <c r="AS129"/>
      <c r="AT129"/>
      <c r="AU129"/>
      <c r="AV129"/>
      <c r="AW129"/>
      <c r="AX129"/>
      <c r="AY129"/>
      <c r="AZ129"/>
    </row>
    <row r="130" spans="1:52">
      <c r="A130" s="11" t="s">
        <v>29</v>
      </c>
      <c r="B130" t="s">
        <v>207</v>
      </c>
      <c r="AI130"/>
      <c r="AJ130"/>
      <c r="AK130"/>
      <c r="AL130"/>
      <c r="AM130"/>
      <c r="AN130"/>
      <c r="AO130"/>
      <c r="AP130"/>
      <c r="AQ130"/>
      <c r="AR130"/>
      <c r="AS130"/>
      <c r="AT130"/>
      <c r="AU130"/>
      <c r="AV130"/>
      <c r="AW130"/>
      <c r="AX130"/>
      <c r="AY130"/>
      <c r="AZ130"/>
    </row>
    <row r="131" spans="1:52">
      <c r="AI131"/>
      <c r="AJ131"/>
      <c r="AK131"/>
      <c r="AL131"/>
      <c r="AM131"/>
      <c r="AN131"/>
      <c r="AO131"/>
      <c r="AP131"/>
      <c r="AQ131"/>
      <c r="AR131"/>
      <c r="AS131"/>
      <c r="AT131"/>
      <c r="AU131"/>
      <c r="AV131"/>
      <c r="AW131"/>
      <c r="AX131"/>
      <c r="AY131"/>
      <c r="AZ131"/>
    </row>
    <row r="132" spans="1:52">
      <c r="A132" s="34" t="s">
        <v>190</v>
      </c>
      <c r="B132" t="s">
        <v>177</v>
      </c>
      <c r="D132" s="12"/>
      <c r="AI132"/>
      <c r="AJ132"/>
      <c r="AK132"/>
      <c r="AL132"/>
      <c r="AM132"/>
      <c r="AN132"/>
      <c r="AO132"/>
      <c r="AP132"/>
      <c r="AQ132"/>
      <c r="AR132"/>
      <c r="AS132"/>
      <c r="AT132"/>
      <c r="AU132"/>
      <c r="AV132"/>
      <c r="AW132"/>
      <c r="AX132"/>
      <c r="AY132"/>
      <c r="AZ132"/>
    </row>
    <row r="133" spans="1:52">
      <c r="B133" t="s">
        <v>181</v>
      </c>
      <c r="D133" s="12"/>
      <c r="AI133"/>
      <c r="AJ133"/>
      <c r="AK133"/>
      <c r="AL133"/>
      <c r="AM133"/>
      <c r="AN133"/>
      <c r="AO133"/>
      <c r="AP133"/>
      <c r="AQ133"/>
      <c r="AR133"/>
      <c r="AS133"/>
      <c r="AT133"/>
      <c r="AU133"/>
      <c r="AV133"/>
      <c r="AW133"/>
      <c r="AX133"/>
      <c r="AY133"/>
      <c r="AZ133"/>
    </row>
    <row r="134" spans="1:52">
      <c r="B134" t="s">
        <v>182</v>
      </c>
      <c r="D134" s="12"/>
      <c r="AI134"/>
      <c r="AJ134"/>
      <c r="AK134"/>
      <c r="AL134"/>
      <c r="AM134"/>
      <c r="AN134"/>
      <c r="AO134"/>
      <c r="AP134"/>
      <c r="AQ134"/>
      <c r="AR134"/>
      <c r="AS134"/>
      <c r="AT134"/>
      <c r="AU134"/>
      <c r="AV134"/>
      <c r="AW134"/>
      <c r="AX134"/>
      <c r="AY134"/>
      <c r="AZ134"/>
    </row>
    <row r="135" spans="1:52">
      <c r="B135" t="s">
        <v>178</v>
      </c>
      <c r="D135" s="12"/>
      <c r="AI135"/>
      <c r="AJ135"/>
      <c r="AK135"/>
      <c r="AL135"/>
      <c r="AM135"/>
      <c r="AN135"/>
      <c r="AO135"/>
      <c r="AP135"/>
      <c r="AQ135"/>
      <c r="AR135"/>
      <c r="AS135"/>
      <c r="AT135"/>
      <c r="AU135"/>
      <c r="AV135"/>
      <c r="AW135"/>
      <c r="AX135"/>
      <c r="AY135"/>
      <c r="AZ135"/>
    </row>
    <row r="136" spans="1:52">
      <c r="B136" t="s">
        <v>179</v>
      </c>
      <c r="D136" s="18"/>
      <c r="AI136"/>
      <c r="AJ136"/>
      <c r="AK136"/>
      <c r="AL136"/>
      <c r="AM136"/>
      <c r="AN136"/>
      <c r="AO136"/>
      <c r="AP136"/>
      <c r="AQ136"/>
      <c r="AR136"/>
      <c r="AS136"/>
      <c r="AT136"/>
      <c r="AU136"/>
      <c r="AV136"/>
      <c r="AW136"/>
      <c r="AX136"/>
      <c r="AY136"/>
      <c r="AZ136"/>
    </row>
    <row r="137" spans="1:52">
      <c r="B137" t="s">
        <v>180</v>
      </c>
      <c r="D137" s="18"/>
      <c r="AI137"/>
      <c r="AJ137"/>
      <c r="AK137"/>
      <c r="AL137"/>
      <c r="AM137"/>
      <c r="AN137"/>
      <c r="AO137"/>
      <c r="AP137"/>
      <c r="AQ137"/>
      <c r="AR137"/>
      <c r="AS137"/>
      <c r="AT137"/>
      <c r="AU137"/>
      <c r="AV137"/>
      <c r="AW137"/>
      <c r="AX137"/>
      <c r="AY137"/>
      <c r="AZ137"/>
    </row>
    <row r="138" spans="1:52">
      <c r="B138" t="s">
        <v>185</v>
      </c>
      <c r="D138" s="18"/>
      <c r="AI138"/>
      <c r="AJ138"/>
      <c r="AK138"/>
      <c r="AL138"/>
      <c r="AM138"/>
      <c r="AN138"/>
      <c r="AO138"/>
      <c r="AP138"/>
      <c r="AQ138"/>
      <c r="AR138"/>
      <c r="AS138"/>
      <c r="AT138"/>
      <c r="AU138"/>
      <c r="AV138"/>
      <c r="AW138"/>
      <c r="AX138"/>
      <c r="AY138"/>
      <c r="AZ138"/>
    </row>
    <row r="139" spans="1:52">
      <c r="B139" t="s">
        <v>183</v>
      </c>
      <c r="D139" s="18"/>
      <c r="AI139"/>
      <c r="AJ139"/>
      <c r="AK139"/>
      <c r="AL139"/>
      <c r="AM139"/>
      <c r="AN139"/>
      <c r="AO139"/>
      <c r="AP139"/>
      <c r="AQ139"/>
      <c r="AR139"/>
      <c r="AS139"/>
      <c r="AT139"/>
      <c r="AU139"/>
      <c r="AV139"/>
      <c r="AW139"/>
      <c r="AX139"/>
      <c r="AY139"/>
      <c r="AZ139"/>
    </row>
    <row r="140" spans="1:52">
      <c r="B140" t="s">
        <v>184</v>
      </c>
      <c r="D140" s="18"/>
      <c r="AI140"/>
      <c r="AJ140"/>
      <c r="AK140"/>
      <c r="AL140"/>
      <c r="AM140"/>
      <c r="AN140"/>
      <c r="AO140"/>
      <c r="AP140"/>
      <c r="AQ140"/>
      <c r="AR140"/>
      <c r="AS140"/>
      <c r="AT140"/>
      <c r="AU140"/>
      <c r="AV140"/>
      <c r="AW140"/>
      <c r="AX140"/>
      <c r="AY140"/>
      <c r="AZ140"/>
    </row>
    <row r="141" spans="1:52">
      <c r="B141" t="s">
        <v>186</v>
      </c>
      <c r="D141" s="18"/>
      <c r="AI141"/>
      <c r="AJ141"/>
      <c r="AK141"/>
      <c r="AL141"/>
      <c r="AM141"/>
      <c r="AN141"/>
      <c r="AO141"/>
      <c r="AP141"/>
      <c r="AQ141"/>
      <c r="AR141"/>
      <c r="AS141"/>
      <c r="AT141"/>
      <c r="AU141"/>
      <c r="AV141"/>
      <c r="AW141"/>
      <c r="AX141"/>
      <c r="AY141"/>
      <c r="AZ141"/>
    </row>
    <row r="142" spans="1:52">
      <c r="B142" t="s">
        <v>187</v>
      </c>
      <c r="D142" s="18"/>
      <c r="AI142"/>
      <c r="AJ142"/>
      <c r="AK142"/>
      <c r="AL142"/>
      <c r="AM142"/>
      <c r="AN142"/>
      <c r="AO142"/>
      <c r="AP142"/>
      <c r="AQ142"/>
      <c r="AR142"/>
      <c r="AS142"/>
      <c r="AT142"/>
      <c r="AU142"/>
      <c r="AV142"/>
      <c r="AW142"/>
      <c r="AX142"/>
      <c r="AY142"/>
      <c r="AZ142"/>
    </row>
    <row r="143" spans="1:52">
      <c r="B143" t="s">
        <v>188</v>
      </c>
      <c r="D143" s="18"/>
      <c r="AI143"/>
      <c r="AJ143"/>
      <c r="AK143"/>
      <c r="AL143"/>
      <c r="AM143"/>
      <c r="AN143"/>
      <c r="AO143"/>
      <c r="AP143"/>
      <c r="AQ143"/>
      <c r="AR143"/>
      <c r="AS143"/>
      <c r="AT143"/>
      <c r="AU143"/>
      <c r="AV143"/>
      <c r="AW143"/>
      <c r="AX143"/>
      <c r="AY143"/>
      <c r="AZ143"/>
    </row>
    <row r="144" spans="1:52">
      <c r="B144" t="s">
        <v>189</v>
      </c>
      <c r="D144" s="18"/>
      <c r="AI144"/>
      <c r="AJ144"/>
      <c r="AK144"/>
      <c r="AL144"/>
      <c r="AM144"/>
      <c r="AN144"/>
      <c r="AO144"/>
      <c r="AP144"/>
      <c r="AQ144"/>
      <c r="AR144"/>
      <c r="AS144"/>
      <c r="AT144"/>
      <c r="AU144"/>
      <c r="AV144"/>
      <c r="AW144"/>
      <c r="AX144"/>
      <c r="AY144"/>
      <c r="AZ144"/>
    </row>
    <row r="145" spans="1:52">
      <c r="B145" t="s">
        <v>192</v>
      </c>
      <c r="D145" s="18"/>
      <c r="AI145"/>
      <c r="AJ145"/>
      <c r="AK145"/>
      <c r="AL145"/>
      <c r="AM145"/>
      <c r="AN145"/>
      <c r="AO145"/>
      <c r="AP145"/>
      <c r="AQ145"/>
      <c r="AR145"/>
      <c r="AS145"/>
      <c r="AT145"/>
      <c r="AU145"/>
      <c r="AV145"/>
      <c r="AW145"/>
      <c r="AX145"/>
      <c r="AY145"/>
      <c r="AZ145"/>
    </row>
    <row r="146" spans="1:52">
      <c r="B146" t="s">
        <v>193</v>
      </c>
      <c r="D146" s="12"/>
      <c r="AI146"/>
      <c r="AJ146"/>
      <c r="AK146"/>
      <c r="AL146"/>
      <c r="AM146"/>
      <c r="AN146"/>
      <c r="AO146"/>
      <c r="AP146"/>
      <c r="AQ146"/>
      <c r="AR146"/>
      <c r="AS146"/>
      <c r="AT146"/>
      <c r="AU146"/>
      <c r="AV146"/>
      <c r="AW146"/>
      <c r="AX146"/>
      <c r="AY146"/>
      <c r="AZ146"/>
    </row>
    <row r="147" spans="1:52">
      <c r="B147" t="s">
        <v>194</v>
      </c>
      <c r="D147" s="12"/>
      <c r="AI147"/>
      <c r="AJ147"/>
      <c r="AK147"/>
      <c r="AL147"/>
      <c r="AM147"/>
      <c r="AN147"/>
      <c r="AO147"/>
      <c r="AP147"/>
      <c r="AQ147"/>
      <c r="AR147"/>
      <c r="AS147"/>
      <c r="AT147"/>
      <c r="AU147"/>
      <c r="AV147"/>
      <c r="AW147"/>
      <c r="AX147"/>
      <c r="AY147"/>
      <c r="AZ147"/>
    </row>
    <row r="148" spans="1:52">
      <c r="B148" t="s">
        <v>117</v>
      </c>
      <c r="D148" s="12"/>
      <c r="AI148"/>
      <c r="AJ148"/>
      <c r="AK148"/>
      <c r="AL148"/>
      <c r="AM148"/>
      <c r="AN148"/>
      <c r="AO148"/>
      <c r="AP148"/>
      <c r="AQ148"/>
      <c r="AR148"/>
      <c r="AS148"/>
      <c r="AT148"/>
      <c r="AU148"/>
      <c r="AV148"/>
      <c r="AW148"/>
      <c r="AX148"/>
      <c r="AY148"/>
      <c r="AZ148"/>
    </row>
    <row r="149" spans="1:52">
      <c r="C149" t="s">
        <v>195</v>
      </c>
      <c r="D149" s="18"/>
      <c r="AI149"/>
      <c r="AJ149"/>
      <c r="AK149"/>
      <c r="AL149"/>
      <c r="AM149"/>
      <c r="AN149"/>
      <c r="AO149"/>
      <c r="AP149"/>
      <c r="AQ149"/>
      <c r="AR149"/>
      <c r="AS149"/>
      <c r="AT149"/>
      <c r="AU149"/>
      <c r="AV149"/>
      <c r="AW149"/>
      <c r="AX149"/>
      <c r="AY149"/>
      <c r="AZ149"/>
    </row>
    <row r="150" spans="1:52">
      <c r="C150" t="s">
        <v>197</v>
      </c>
      <c r="D150" s="18"/>
      <c r="AI150"/>
      <c r="AJ150"/>
      <c r="AK150"/>
      <c r="AL150"/>
      <c r="AM150"/>
      <c r="AN150"/>
      <c r="AO150"/>
      <c r="AP150"/>
      <c r="AQ150"/>
      <c r="AR150"/>
      <c r="AS150"/>
      <c r="AT150"/>
      <c r="AU150"/>
      <c r="AV150"/>
      <c r="AW150"/>
      <c r="AX150"/>
      <c r="AY150"/>
      <c r="AZ150"/>
    </row>
    <row r="151" spans="1:52">
      <c r="B151" t="s">
        <v>196</v>
      </c>
      <c r="D151" s="18"/>
      <c r="AI151"/>
      <c r="AJ151"/>
      <c r="AK151"/>
      <c r="AL151"/>
      <c r="AM151"/>
      <c r="AN151"/>
      <c r="AO151"/>
      <c r="AP151"/>
      <c r="AQ151"/>
      <c r="AR151"/>
      <c r="AS151"/>
      <c r="AT151"/>
      <c r="AU151"/>
      <c r="AV151"/>
      <c r="AW151"/>
      <c r="AX151"/>
      <c r="AY151"/>
      <c r="AZ151"/>
    </row>
    <row r="152" spans="1:52">
      <c r="C152" t="s">
        <v>198</v>
      </c>
      <c r="D152" s="18"/>
      <c r="AI152"/>
      <c r="AJ152"/>
      <c r="AK152"/>
      <c r="AL152"/>
      <c r="AM152"/>
      <c r="AN152"/>
      <c r="AO152"/>
      <c r="AP152"/>
      <c r="AQ152"/>
      <c r="AR152"/>
      <c r="AS152"/>
      <c r="AT152"/>
      <c r="AU152"/>
      <c r="AV152"/>
      <c r="AW152"/>
      <c r="AX152"/>
      <c r="AY152"/>
      <c r="AZ152"/>
    </row>
    <row r="153" spans="1:52">
      <c r="C153" t="s">
        <v>199</v>
      </c>
      <c r="D153" s="18"/>
      <c r="AI153"/>
      <c r="AJ153"/>
      <c r="AK153"/>
      <c r="AL153"/>
      <c r="AM153"/>
      <c r="AN153"/>
      <c r="AO153"/>
      <c r="AP153"/>
      <c r="AQ153"/>
      <c r="AR153"/>
      <c r="AS153"/>
      <c r="AT153"/>
      <c r="AU153"/>
      <c r="AV153"/>
      <c r="AW153"/>
      <c r="AX153"/>
      <c r="AY153"/>
      <c r="AZ153"/>
    </row>
    <row r="154" spans="1:52">
      <c r="B154" t="s">
        <v>200</v>
      </c>
      <c r="D154" s="18"/>
      <c r="AI154"/>
      <c r="AJ154"/>
      <c r="AK154"/>
      <c r="AL154"/>
      <c r="AM154"/>
      <c r="AN154"/>
      <c r="AO154"/>
      <c r="AP154"/>
      <c r="AQ154"/>
      <c r="AR154"/>
      <c r="AS154"/>
      <c r="AT154"/>
      <c r="AU154"/>
      <c r="AV154"/>
      <c r="AW154"/>
      <c r="AX154"/>
      <c r="AY154"/>
      <c r="AZ154"/>
    </row>
    <row r="155" spans="1:52">
      <c r="C155" t="s">
        <v>201</v>
      </c>
      <c r="D155" s="18"/>
      <c r="AI155"/>
      <c r="AJ155"/>
      <c r="AK155"/>
      <c r="AL155"/>
      <c r="AM155"/>
      <c r="AN155"/>
      <c r="AO155"/>
      <c r="AP155"/>
      <c r="AQ155"/>
      <c r="AR155"/>
      <c r="AS155"/>
      <c r="AT155"/>
      <c r="AU155"/>
      <c r="AV155"/>
      <c r="AW155"/>
      <c r="AX155"/>
      <c r="AY155"/>
      <c r="AZ155"/>
    </row>
    <row r="156" spans="1:52">
      <c r="C156" t="s">
        <v>202</v>
      </c>
      <c r="D156" s="18"/>
      <c r="AI156"/>
      <c r="AJ156"/>
      <c r="AK156"/>
      <c r="AL156"/>
      <c r="AM156"/>
      <c r="AN156"/>
      <c r="AO156"/>
      <c r="AP156"/>
      <c r="AQ156"/>
      <c r="AR156"/>
      <c r="AS156"/>
      <c r="AT156"/>
      <c r="AU156"/>
      <c r="AV156"/>
      <c r="AW156"/>
      <c r="AX156"/>
      <c r="AY156"/>
      <c r="AZ156"/>
    </row>
    <row r="157" spans="1:52">
      <c r="D157" s="18"/>
      <c r="AI157"/>
      <c r="AJ157"/>
      <c r="AK157"/>
      <c r="AL157"/>
      <c r="AM157"/>
      <c r="AN157"/>
      <c r="AO157"/>
      <c r="AP157"/>
      <c r="AQ157"/>
      <c r="AR157"/>
      <c r="AS157"/>
      <c r="AT157"/>
      <c r="AU157"/>
      <c r="AV157"/>
      <c r="AW157"/>
      <c r="AX157"/>
      <c r="AY157"/>
      <c r="AZ157"/>
    </row>
    <row r="158" spans="1:52">
      <c r="A158" s="34" t="s">
        <v>191</v>
      </c>
      <c r="B158" t="s">
        <v>203</v>
      </c>
      <c r="D158" s="12"/>
      <c r="AI158"/>
      <c r="AJ158"/>
      <c r="AK158"/>
      <c r="AL158"/>
      <c r="AM158"/>
      <c r="AN158"/>
      <c r="AO158"/>
      <c r="AP158"/>
      <c r="AQ158"/>
      <c r="AR158"/>
      <c r="AS158"/>
      <c r="AT158"/>
      <c r="AU158"/>
      <c r="AV158"/>
      <c r="AW158"/>
      <c r="AX158"/>
      <c r="AY158"/>
      <c r="AZ158"/>
    </row>
    <row r="159" spans="1:52">
      <c r="B159" t="s">
        <v>192</v>
      </c>
      <c r="D159" s="18"/>
      <c r="AI159"/>
      <c r="AJ159"/>
      <c r="AK159"/>
      <c r="AL159"/>
      <c r="AM159"/>
      <c r="AN159"/>
      <c r="AO159"/>
      <c r="AP159"/>
      <c r="AQ159"/>
      <c r="AR159"/>
      <c r="AS159"/>
      <c r="AT159"/>
      <c r="AU159"/>
      <c r="AV159"/>
      <c r="AW159"/>
      <c r="AX159"/>
      <c r="AY159"/>
      <c r="AZ159"/>
    </row>
    <row r="160" spans="1:52">
      <c r="B160" t="s">
        <v>193</v>
      </c>
      <c r="D160" s="18"/>
      <c r="AI160"/>
      <c r="AJ160"/>
      <c r="AK160"/>
      <c r="AL160"/>
      <c r="AM160"/>
      <c r="AN160"/>
      <c r="AO160"/>
      <c r="AP160"/>
      <c r="AQ160"/>
      <c r="AR160"/>
      <c r="AS160"/>
      <c r="AT160"/>
      <c r="AU160"/>
      <c r="AV160"/>
      <c r="AW160"/>
      <c r="AX160"/>
      <c r="AY160"/>
      <c r="AZ160"/>
    </row>
    <row r="161" spans="1:52">
      <c r="B161" t="s">
        <v>117</v>
      </c>
      <c r="AI161"/>
      <c r="AJ161"/>
      <c r="AK161"/>
      <c r="AL161"/>
      <c r="AM161"/>
      <c r="AN161"/>
      <c r="AO161"/>
      <c r="AP161"/>
      <c r="AQ161"/>
      <c r="AR161"/>
      <c r="AS161"/>
      <c r="AT161"/>
      <c r="AU161"/>
      <c r="AV161"/>
      <c r="AW161"/>
      <c r="AX161"/>
      <c r="AY161"/>
      <c r="AZ161"/>
    </row>
    <row r="162" spans="1:52">
      <c r="C162" t="s">
        <v>195</v>
      </c>
      <c r="AI162"/>
      <c r="AJ162"/>
      <c r="AK162"/>
      <c r="AL162"/>
      <c r="AM162"/>
      <c r="AN162"/>
      <c r="AO162"/>
      <c r="AP162"/>
      <c r="AQ162"/>
      <c r="AR162"/>
      <c r="AS162"/>
      <c r="AT162"/>
      <c r="AU162"/>
      <c r="AV162"/>
      <c r="AW162"/>
      <c r="AX162"/>
      <c r="AY162"/>
      <c r="AZ162"/>
    </row>
    <row r="163" spans="1:52">
      <c r="B163" t="s">
        <v>200</v>
      </c>
      <c r="AI163"/>
      <c r="AJ163"/>
      <c r="AK163"/>
      <c r="AL163"/>
      <c r="AM163"/>
      <c r="AN163"/>
      <c r="AO163"/>
      <c r="AP163"/>
      <c r="AQ163"/>
      <c r="AR163"/>
      <c r="AS163"/>
      <c r="AT163"/>
      <c r="AU163"/>
      <c r="AV163"/>
      <c r="AW163"/>
      <c r="AX163"/>
      <c r="AY163"/>
      <c r="AZ163"/>
    </row>
    <row r="164" spans="1:52">
      <c r="C164" t="s">
        <v>201</v>
      </c>
      <c r="AI164"/>
      <c r="AJ164"/>
      <c r="AK164"/>
      <c r="AL164"/>
      <c r="AM164"/>
      <c r="AN164"/>
      <c r="AO164"/>
      <c r="AP164"/>
      <c r="AQ164"/>
      <c r="AR164"/>
      <c r="AS164"/>
      <c r="AT164"/>
      <c r="AU164"/>
      <c r="AV164"/>
      <c r="AW164"/>
      <c r="AX164"/>
      <c r="AY164"/>
      <c r="AZ164"/>
    </row>
    <row r="165" spans="1:52">
      <c r="AI165"/>
      <c r="AJ165"/>
      <c r="AK165"/>
      <c r="AL165"/>
      <c r="AM165"/>
      <c r="AN165"/>
      <c r="AO165"/>
      <c r="AP165"/>
      <c r="AQ165"/>
      <c r="AR165"/>
      <c r="AS165"/>
      <c r="AT165"/>
      <c r="AU165"/>
      <c r="AV165"/>
      <c r="AW165"/>
      <c r="AX165"/>
      <c r="AY165"/>
      <c r="AZ165"/>
    </row>
    <row r="166" spans="1:52">
      <c r="A166" s="34" t="s">
        <v>204</v>
      </c>
      <c r="B166" t="s">
        <v>205</v>
      </c>
      <c r="D166" s="12"/>
      <c r="AI166"/>
      <c r="AJ166"/>
      <c r="AK166"/>
      <c r="AL166"/>
      <c r="AM166"/>
      <c r="AN166"/>
      <c r="AO166"/>
      <c r="AP166"/>
      <c r="AQ166"/>
      <c r="AR166"/>
      <c r="AS166"/>
      <c r="AT166"/>
      <c r="AU166"/>
      <c r="AV166"/>
      <c r="AW166"/>
      <c r="AX166"/>
      <c r="AY166"/>
      <c r="AZ166"/>
    </row>
    <row r="167" spans="1:52">
      <c r="B167" t="s">
        <v>186</v>
      </c>
      <c r="D167" s="18"/>
      <c r="AI167"/>
      <c r="AJ167"/>
      <c r="AK167"/>
      <c r="AL167"/>
      <c r="AM167"/>
      <c r="AN167"/>
      <c r="AO167"/>
      <c r="AP167"/>
      <c r="AQ167"/>
      <c r="AR167"/>
      <c r="AS167"/>
      <c r="AT167"/>
      <c r="AU167"/>
      <c r="AV167"/>
      <c r="AW167"/>
      <c r="AX167"/>
      <c r="AY167"/>
      <c r="AZ167"/>
    </row>
    <row r="168" spans="1:52">
      <c r="B168" t="s">
        <v>187</v>
      </c>
      <c r="D168" s="18"/>
      <c r="AI168"/>
      <c r="AJ168"/>
      <c r="AK168"/>
      <c r="AL168"/>
      <c r="AM168"/>
      <c r="AN168"/>
      <c r="AO168"/>
      <c r="AP168"/>
      <c r="AQ168"/>
      <c r="AR168"/>
      <c r="AS168"/>
      <c r="AT168"/>
      <c r="AU168"/>
      <c r="AV168"/>
      <c r="AW168"/>
      <c r="AX168"/>
      <c r="AY168"/>
      <c r="AZ168"/>
    </row>
    <row r="169" spans="1:52">
      <c r="B169" t="s">
        <v>188</v>
      </c>
      <c r="D169" s="18"/>
      <c r="AI169"/>
      <c r="AJ169"/>
      <c r="AK169"/>
      <c r="AL169"/>
      <c r="AM169"/>
      <c r="AN169"/>
      <c r="AO169"/>
      <c r="AP169"/>
      <c r="AQ169"/>
      <c r="AR169"/>
      <c r="AS169"/>
      <c r="AT169"/>
      <c r="AU169"/>
      <c r="AV169"/>
      <c r="AW169"/>
      <c r="AX169"/>
      <c r="AY169"/>
      <c r="AZ169"/>
    </row>
    <row r="170" spans="1:52">
      <c r="B170" t="s">
        <v>206</v>
      </c>
      <c r="D170" s="18"/>
      <c r="AI170"/>
      <c r="AJ170"/>
      <c r="AK170"/>
      <c r="AL170"/>
      <c r="AM170"/>
      <c r="AN170"/>
      <c r="AO170"/>
      <c r="AP170"/>
      <c r="AQ170"/>
      <c r="AR170"/>
      <c r="AS170"/>
      <c r="AT170"/>
      <c r="AU170"/>
      <c r="AV170"/>
      <c r="AW170"/>
      <c r="AX170"/>
      <c r="AY170"/>
      <c r="AZ170"/>
    </row>
    <row r="171" spans="1:52">
      <c r="B171" t="s">
        <v>192</v>
      </c>
      <c r="D171" s="18"/>
      <c r="AI171"/>
      <c r="AJ171"/>
      <c r="AK171"/>
      <c r="AL171"/>
      <c r="AM171"/>
      <c r="AN171"/>
      <c r="AO171"/>
      <c r="AP171"/>
      <c r="AQ171"/>
      <c r="AR171"/>
      <c r="AS171"/>
      <c r="AT171"/>
      <c r="AU171"/>
      <c r="AV171"/>
      <c r="AW171"/>
      <c r="AX171"/>
      <c r="AY171"/>
      <c r="AZ171"/>
    </row>
    <row r="172" spans="1:52">
      <c r="B172" t="s">
        <v>193</v>
      </c>
      <c r="D172" s="18"/>
      <c r="AI172"/>
      <c r="AJ172"/>
      <c r="AK172"/>
      <c r="AL172"/>
      <c r="AM172"/>
      <c r="AN172"/>
      <c r="AO172"/>
      <c r="AP172"/>
      <c r="AQ172"/>
      <c r="AR172"/>
      <c r="AS172"/>
      <c r="AT172"/>
      <c r="AU172"/>
      <c r="AV172"/>
      <c r="AW172"/>
      <c r="AX172"/>
      <c r="AY172"/>
      <c r="AZ172"/>
    </row>
    <row r="173" spans="1:52">
      <c r="B173" t="s">
        <v>117</v>
      </c>
      <c r="AI173"/>
      <c r="AJ173"/>
      <c r="AK173"/>
      <c r="AL173"/>
      <c r="AM173"/>
      <c r="AN173"/>
      <c r="AO173"/>
      <c r="AP173"/>
      <c r="AQ173"/>
      <c r="AR173"/>
      <c r="AS173"/>
      <c r="AT173"/>
      <c r="AU173"/>
      <c r="AV173"/>
      <c r="AW173"/>
      <c r="AX173"/>
      <c r="AY173"/>
      <c r="AZ173"/>
    </row>
    <row r="174" spans="1:52">
      <c r="C174" t="s">
        <v>195</v>
      </c>
      <c r="AI174"/>
      <c r="AJ174"/>
      <c r="AK174"/>
      <c r="AL174"/>
      <c r="AM174"/>
      <c r="AN174"/>
      <c r="AO174"/>
      <c r="AP174"/>
      <c r="AQ174"/>
      <c r="AR174"/>
      <c r="AS174"/>
      <c r="AT174"/>
      <c r="AU174"/>
      <c r="AV174"/>
      <c r="AW174"/>
      <c r="AX174"/>
      <c r="AY174"/>
      <c r="AZ174"/>
    </row>
    <row r="175" spans="1:52">
      <c r="C175" t="s">
        <v>199</v>
      </c>
      <c r="AI175"/>
      <c r="AJ175"/>
      <c r="AK175"/>
      <c r="AL175"/>
      <c r="AM175"/>
      <c r="AN175"/>
      <c r="AO175"/>
      <c r="AP175"/>
      <c r="AQ175"/>
      <c r="AR175"/>
      <c r="AS175"/>
      <c r="AT175"/>
      <c r="AU175"/>
      <c r="AV175"/>
      <c r="AW175"/>
      <c r="AX175"/>
      <c r="AY175"/>
      <c r="AZ175"/>
    </row>
    <row r="176" spans="1:52">
      <c r="B176" t="s">
        <v>200</v>
      </c>
      <c r="AI176"/>
      <c r="AJ176"/>
      <c r="AK176"/>
      <c r="AL176"/>
      <c r="AM176"/>
      <c r="AN176"/>
      <c r="AO176"/>
      <c r="AP176"/>
      <c r="AQ176"/>
      <c r="AR176"/>
      <c r="AS176"/>
      <c r="AT176"/>
      <c r="AU176"/>
      <c r="AV176"/>
      <c r="AW176"/>
      <c r="AX176"/>
      <c r="AY176"/>
      <c r="AZ176"/>
    </row>
    <row r="177" spans="2:52">
      <c r="C177" t="s">
        <v>201</v>
      </c>
      <c r="AI177"/>
      <c r="AJ177"/>
      <c r="AK177"/>
      <c r="AL177"/>
      <c r="AM177"/>
      <c r="AN177"/>
      <c r="AO177"/>
      <c r="AP177"/>
      <c r="AQ177"/>
      <c r="AR177"/>
      <c r="AS177"/>
      <c r="AT177"/>
      <c r="AU177"/>
      <c r="AV177"/>
      <c r="AW177"/>
      <c r="AX177"/>
      <c r="AY177"/>
      <c r="AZ177"/>
    </row>
    <row r="178" spans="2:52">
      <c r="C178" t="s">
        <v>202</v>
      </c>
      <c r="AI178"/>
      <c r="AJ178"/>
      <c r="AK178"/>
      <c r="AL178"/>
      <c r="AM178"/>
      <c r="AN178"/>
      <c r="AO178"/>
      <c r="AP178"/>
      <c r="AQ178"/>
      <c r="AR178"/>
      <c r="AS178"/>
      <c r="AT178"/>
      <c r="AU178"/>
      <c r="AV178"/>
      <c r="AW178"/>
      <c r="AX178"/>
      <c r="AY178"/>
      <c r="AZ178"/>
    </row>
    <row r="179" spans="2:52">
      <c r="AI179"/>
      <c r="AJ179"/>
      <c r="AK179"/>
      <c r="AL179"/>
      <c r="AM179"/>
      <c r="AN179"/>
      <c r="AO179"/>
      <c r="AP179"/>
      <c r="AQ179"/>
      <c r="AR179"/>
      <c r="AS179"/>
      <c r="AT179"/>
      <c r="AU179"/>
      <c r="AV179"/>
      <c r="AW179"/>
      <c r="AX179"/>
      <c r="AY179"/>
      <c r="AZ179"/>
    </row>
    <row r="180" spans="2:52">
      <c r="AI180"/>
      <c r="AJ180"/>
      <c r="AK180"/>
      <c r="AL180"/>
      <c r="AM180"/>
      <c r="AN180"/>
      <c r="AO180"/>
      <c r="AP180"/>
      <c r="AQ180"/>
      <c r="AR180"/>
      <c r="AS180"/>
      <c r="AT180"/>
      <c r="AU180"/>
      <c r="AV180"/>
      <c r="AW180"/>
      <c r="AX180"/>
      <c r="AY180"/>
      <c r="AZ180"/>
    </row>
    <row r="181" spans="2:52">
      <c r="B181" s="25" t="s">
        <v>30</v>
      </c>
      <c r="C181" s="20" t="s">
        <v>31</v>
      </c>
      <c r="D181" s="12"/>
      <c r="AI181"/>
      <c r="AJ181"/>
      <c r="AK181"/>
      <c r="AL181"/>
      <c r="AM181"/>
      <c r="AN181"/>
      <c r="AO181"/>
      <c r="AP181"/>
      <c r="AQ181"/>
      <c r="AR181"/>
      <c r="AS181"/>
      <c r="AT181"/>
      <c r="AU181"/>
      <c r="AV181"/>
      <c r="AW181"/>
      <c r="AX181"/>
      <c r="AY181"/>
      <c r="AZ181"/>
    </row>
    <row r="182" spans="2:52">
      <c r="B182" s="26"/>
      <c r="C182" s="21" t="s">
        <v>32</v>
      </c>
      <c r="D182" s="12"/>
      <c r="AI182"/>
      <c r="AJ182"/>
      <c r="AK182"/>
      <c r="AL182"/>
      <c r="AM182"/>
      <c r="AN182"/>
      <c r="AO182"/>
      <c r="AP182"/>
      <c r="AQ182"/>
      <c r="AR182"/>
      <c r="AS182"/>
      <c r="AT182"/>
      <c r="AU182"/>
      <c r="AV182"/>
      <c r="AW182"/>
      <c r="AX182"/>
      <c r="AY182"/>
      <c r="AZ182"/>
    </row>
    <row r="183" spans="2:52">
      <c r="B183" s="25" t="s">
        <v>33</v>
      </c>
      <c r="C183" s="20" t="s">
        <v>31</v>
      </c>
      <c r="D183" s="18"/>
      <c r="AI183"/>
      <c r="AJ183"/>
      <c r="AK183"/>
      <c r="AL183"/>
      <c r="AM183"/>
      <c r="AN183"/>
      <c r="AO183"/>
      <c r="AP183"/>
      <c r="AQ183"/>
      <c r="AR183"/>
      <c r="AS183"/>
      <c r="AT183"/>
      <c r="AU183"/>
      <c r="AV183"/>
      <c r="AW183"/>
      <c r="AX183"/>
      <c r="AY183"/>
      <c r="AZ183"/>
    </row>
    <row r="184" spans="2:52">
      <c r="B184" s="26"/>
      <c r="C184" s="21" t="s">
        <v>34</v>
      </c>
      <c r="D184" s="18"/>
      <c r="AI184"/>
      <c r="AJ184"/>
      <c r="AK184"/>
      <c r="AL184"/>
      <c r="AM184"/>
      <c r="AN184"/>
      <c r="AO184"/>
      <c r="AP184"/>
      <c r="AQ184"/>
      <c r="AR184"/>
      <c r="AS184"/>
      <c r="AT184"/>
      <c r="AU184"/>
      <c r="AV184"/>
      <c r="AW184"/>
      <c r="AX184"/>
      <c r="AY184"/>
      <c r="AZ184"/>
    </row>
    <row r="185" spans="2:52">
      <c r="B185" s="27" t="s">
        <v>35</v>
      </c>
      <c r="C185" s="22" t="s">
        <v>36</v>
      </c>
      <c r="D185" s="18"/>
      <c r="AI185"/>
      <c r="AJ185"/>
      <c r="AK185"/>
      <c r="AL185"/>
      <c r="AM185"/>
      <c r="AN185"/>
      <c r="AO185"/>
      <c r="AP185"/>
      <c r="AQ185"/>
      <c r="AR185"/>
      <c r="AS185"/>
      <c r="AT185"/>
      <c r="AU185"/>
      <c r="AV185"/>
      <c r="AW185"/>
      <c r="AX185"/>
      <c r="AY185"/>
      <c r="AZ185"/>
    </row>
    <row r="186" spans="2:52">
      <c r="B186" s="28"/>
      <c r="C186" s="23" t="s">
        <v>34</v>
      </c>
      <c r="D186" s="18"/>
      <c r="AI186"/>
      <c r="AJ186"/>
      <c r="AK186"/>
      <c r="AL186"/>
      <c r="AM186"/>
      <c r="AN186"/>
      <c r="AO186"/>
      <c r="AP186"/>
      <c r="AQ186"/>
      <c r="AR186"/>
      <c r="AS186"/>
      <c r="AT186"/>
      <c r="AU186"/>
      <c r="AV186"/>
      <c r="AW186"/>
      <c r="AX186"/>
      <c r="AY186"/>
      <c r="AZ186"/>
    </row>
    <row r="187" spans="2:52">
      <c r="B187" s="29"/>
      <c r="C187" s="24" t="s">
        <v>38</v>
      </c>
      <c r="D187" s="18"/>
      <c r="AI187"/>
      <c r="AJ187"/>
      <c r="AK187"/>
      <c r="AL187"/>
      <c r="AM187"/>
      <c r="AN187"/>
      <c r="AO187"/>
      <c r="AP187"/>
      <c r="AQ187"/>
      <c r="AR187"/>
      <c r="AS187"/>
      <c r="AT187"/>
      <c r="AU187"/>
      <c r="AV187"/>
      <c r="AW187"/>
      <c r="AX187"/>
      <c r="AY187"/>
      <c r="AZ187"/>
    </row>
    <row r="188" spans="2:52" ht="30">
      <c r="B188" s="27" t="s">
        <v>37</v>
      </c>
      <c r="C188" s="22" t="s">
        <v>44</v>
      </c>
      <c r="D188" s="18"/>
      <c r="AI188"/>
      <c r="AJ188"/>
      <c r="AK188"/>
      <c r="AL188"/>
      <c r="AM188"/>
      <c r="AN188"/>
      <c r="AO188"/>
      <c r="AP188"/>
      <c r="AQ188"/>
      <c r="AR188"/>
      <c r="AS188"/>
      <c r="AT188"/>
      <c r="AU188"/>
      <c r="AV188"/>
      <c r="AW188"/>
      <c r="AX188"/>
      <c r="AY188"/>
      <c r="AZ188"/>
    </row>
    <row r="189" spans="2:52">
      <c r="B189" s="28"/>
      <c r="C189" s="23" t="s">
        <v>34</v>
      </c>
      <c r="D189" s="18"/>
      <c r="AI189"/>
      <c r="AJ189"/>
      <c r="AK189"/>
      <c r="AL189"/>
      <c r="AM189"/>
      <c r="AN189"/>
      <c r="AO189"/>
      <c r="AP189"/>
      <c r="AQ189"/>
      <c r="AR189"/>
      <c r="AS189"/>
      <c r="AT189"/>
      <c r="AU189"/>
      <c r="AV189"/>
      <c r="AW189"/>
      <c r="AX189"/>
      <c r="AY189"/>
      <c r="AZ189"/>
    </row>
    <row r="190" spans="2:52" ht="30">
      <c r="B190" s="29"/>
      <c r="C190" s="24" t="s">
        <v>39</v>
      </c>
      <c r="D190" s="18"/>
      <c r="AI190"/>
      <c r="AJ190"/>
      <c r="AK190"/>
      <c r="AL190"/>
      <c r="AM190"/>
      <c r="AN190"/>
      <c r="AO190"/>
      <c r="AP190"/>
      <c r="AQ190"/>
      <c r="AR190"/>
      <c r="AS190"/>
      <c r="AT190"/>
      <c r="AU190"/>
      <c r="AV190"/>
      <c r="AW190"/>
      <c r="AX190"/>
      <c r="AY190"/>
      <c r="AZ190"/>
    </row>
    <row r="191" spans="2:52" ht="30">
      <c r="B191" s="27" t="s">
        <v>40</v>
      </c>
      <c r="C191" s="22" t="s">
        <v>44</v>
      </c>
      <c r="D191" s="18"/>
      <c r="AI191"/>
      <c r="AJ191"/>
      <c r="AK191"/>
      <c r="AL191"/>
      <c r="AM191"/>
      <c r="AN191"/>
      <c r="AO191"/>
      <c r="AP191"/>
      <c r="AQ191"/>
      <c r="AR191"/>
      <c r="AS191"/>
      <c r="AT191"/>
      <c r="AU191"/>
      <c r="AV191"/>
      <c r="AW191"/>
      <c r="AX191"/>
      <c r="AY191"/>
      <c r="AZ191"/>
    </row>
    <row r="192" spans="2:52">
      <c r="B192" s="28"/>
      <c r="C192" s="23" t="s">
        <v>34</v>
      </c>
      <c r="D192" s="18"/>
      <c r="AI192"/>
      <c r="AJ192"/>
      <c r="AK192"/>
      <c r="AL192"/>
      <c r="AM192"/>
      <c r="AN192"/>
      <c r="AO192"/>
      <c r="AP192"/>
      <c r="AQ192"/>
      <c r="AR192"/>
      <c r="AS192"/>
      <c r="AT192"/>
      <c r="AU192"/>
      <c r="AV192"/>
      <c r="AW192"/>
      <c r="AX192"/>
      <c r="AY192"/>
      <c r="AZ192"/>
    </row>
    <row r="193" spans="1:5" ht="30">
      <c r="B193" s="29"/>
      <c r="C193" s="24" t="s">
        <v>45</v>
      </c>
      <c r="D193" s="35" t="s">
        <v>77</v>
      </c>
    </row>
    <row r="194" spans="1:5">
      <c r="B194" s="27" t="s">
        <v>43</v>
      </c>
      <c r="C194" s="22" t="s">
        <v>41</v>
      </c>
      <c r="D194" s="18"/>
    </row>
    <row r="195" spans="1:5">
      <c r="B195" s="28"/>
      <c r="C195" s="23" t="s">
        <v>34</v>
      </c>
      <c r="D195" s="18"/>
    </row>
    <row r="196" spans="1:5" ht="30">
      <c r="B196" s="29"/>
      <c r="C196" s="24" t="s">
        <v>42</v>
      </c>
      <c r="D196" s="18"/>
    </row>
    <row r="197" spans="1:5">
      <c r="B197" s="27" t="s">
        <v>46</v>
      </c>
      <c r="C197" s="22" t="s">
        <v>50</v>
      </c>
      <c r="D197" s="18"/>
    </row>
    <row r="198" spans="1:5">
      <c r="B198" s="30" t="s">
        <v>47</v>
      </c>
      <c r="C198" s="31" t="s">
        <v>51</v>
      </c>
      <c r="D198" s="18"/>
    </row>
    <row r="199" spans="1:5">
      <c r="B199" s="30" t="s">
        <v>48</v>
      </c>
      <c r="C199" s="31" t="s">
        <v>52</v>
      </c>
      <c r="D199" s="18"/>
    </row>
    <row r="200" spans="1:5">
      <c r="B200" s="29" t="s">
        <v>49</v>
      </c>
      <c r="C200" s="24" t="s">
        <v>53</v>
      </c>
      <c r="D200" s="18"/>
    </row>
    <row r="201" spans="1:5">
      <c r="B201" s="27" t="s">
        <v>80</v>
      </c>
      <c r="C201" s="22" t="s">
        <v>36</v>
      </c>
    </row>
    <row r="202" spans="1:5">
      <c r="B202" s="28"/>
      <c r="C202" s="23" t="s">
        <v>34</v>
      </c>
    </row>
    <row r="203" spans="1:5">
      <c r="B203" s="29"/>
      <c r="C203" s="24" t="s">
        <v>81</v>
      </c>
      <c r="D203" s="18"/>
    </row>
    <row r="204" spans="1:5">
      <c r="B204" s="36"/>
      <c r="C204" s="37"/>
      <c r="D204" s="18"/>
    </row>
    <row r="205" spans="1:5">
      <c r="A205" s="36"/>
      <c r="B205" s="36"/>
      <c r="C205" s="36"/>
      <c r="D205" s="36"/>
      <c r="E205" s="38"/>
    </row>
    <row r="206" spans="1:5">
      <c r="A206" s="11" t="s">
        <v>78</v>
      </c>
    </row>
    <row r="208" spans="1:5">
      <c r="C208" s="12" t="s">
        <v>22</v>
      </c>
      <c r="D208" s="11" t="s">
        <v>160</v>
      </c>
      <c r="E208" s="7"/>
    </row>
    <row r="209" spans="1:5">
      <c r="C209" s="12"/>
      <c r="D209" s="12"/>
    </row>
    <row r="210" spans="1:5">
      <c r="A210" s="13" t="s">
        <v>17</v>
      </c>
      <c r="B210" s="14" t="s">
        <v>18</v>
      </c>
      <c r="C210" s="14" t="s">
        <v>23</v>
      </c>
      <c r="D210" s="15" t="s">
        <v>25</v>
      </c>
      <c r="E210" s="16" t="s">
        <v>19</v>
      </c>
    </row>
    <row r="211" spans="1:5" ht="90">
      <c r="A211" s="9" t="s">
        <v>16</v>
      </c>
      <c r="B211" s="9" t="s">
        <v>26</v>
      </c>
      <c r="C211" s="9" t="s">
        <v>161</v>
      </c>
      <c r="D211" s="9" t="s">
        <v>166</v>
      </c>
      <c r="E211" s="10" t="s">
        <v>24</v>
      </c>
    </row>
    <row r="212" spans="1:5" ht="120">
      <c r="A212" s="9" t="s">
        <v>20</v>
      </c>
      <c r="B212" s="9" t="s">
        <v>26</v>
      </c>
      <c r="C212" s="9" t="s">
        <v>162</v>
      </c>
      <c r="D212" s="9" t="s">
        <v>165</v>
      </c>
      <c r="E212" s="10" t="s">
        <v>24</v>
      </c>
    </row>
    <row r="213" spans="1:5" ht="120">
      <c r="A213" s="9" t="s">
        <v>21</v>
      </c>
      <c r="B213" s="9" t="s">
        <v>26</v>
      </c>
      <c r="C213" s="9" t="s">
        <v>169</v>
      </c>
      <c r="D213" s="9" t="s">
        <v>167</v>
      </c>
      <c r="E213" s="10" t="s">
        <v>24</v>
      </c>
    </row>
    <row r="214" spans="1:5" ht="120">
      <c r="A214" s="9" t="s">
        <v>79</v>
      </c>
      <c r="B214" s="9" t="s">
        <v>26</v>
      </c>
      <c r="C214" s="9" t="s">
        <v>209</v>
      </c>
      <c r="D214" s="9" t="s">
        <v>170</v>
      </c>
      <c r="E214" s="10" t="s">
        <v>24</v>
      </c>
    </row>
    <row r="215" spans="1:5" ht="210">
      <c r="A215" s="9" t="s">
        <v>87</v>
      </c>
      <c r="B215" s="9" t="s">
        <v>26</v>
      </c>
      <c r="C215" s="9" t="s">
        <v>208</v>
      </c>
      <c r="D215" s="9" t="s">
        <v>168</v>
      </c>
      <c r="E215" s="10" t="s">
        <v>24</v>
      </c>
    </row>
    <row r="216" spans="1:5" ht="180">
      <c r="A216" s="9" t="s">
        <v>93</v>
      </c>
      <c r="B216" s="9" t="s">
        <v>26</v>
      </c>
      <c r="C216" s="9" t="s">
        <v>212</v>
      </c>
      <c r="D216" s="9" t="s">
        <v>168</v>
      </c>
      <c r="E216" s="10" t="s">
        <v>24</v>
      </c>
    </row>
    <row r="217" spans="1:5" ht="180">
      <c r="A217" s="9" t="s">
        <v>210</v>
      </c>
      <c r="B217" s="9" t="s">
        <v>26</v>
      </c>
      <c r="C217" s="9" t="s">
        <v>213</v>
      </c>
      <c r="D217" s="9" t="s">
        <v>168</v>
      </c>
      <c r="E217" s="10" t="s">
        <v>24</v>
      </c>
    </row>
    <row r="218" spans="1:5" ht="165">
      <c r="A218" s="9" t="s">
        <v>211</v>
      </c>
      <c r="B218" s="9" t="s">
        <v>26</v>
      </c>
      <c r="C218" s="9" t="s">
        <v>171</v>
      </c>
      <c r="D218" s="9" t="s">
        <v>172</v>
      </c>
      <c r="E218" s="10" t="s">
        <v>24</v>
      </c>
    </row>
    <row r="220" spans="1:5">
      <c r="E220" s="46" t="s">
        <v>88</v>
      </c>
    </row>
    <row r="221" spans="1:5">
      <c r="C221" s="12" t="s">
        <v>22</v>
      </c>
      <c r="D221" s="11" t="s">
        <v>82</v>
      </c>
      <c r="E221" s="46" t="s">
        <v>89</v>
      </c>
    </row>
    <row r="222" spans="1:5">
      <c r="C222" s="12"/>
      <c r="D222" s="12"/>
    </row>
    <row r="223" spans="1:5">
      <c r="A223" s="13" t="s">
        <v>17</v>
      </c>
      <c r="B223" s="14" t="s">
        <v>18</v>
      </c>
      <c r="C223" s="14" t="s">
        <v>23</v>
      </c>
      <c r="D223" s="15" t="s">
        <v>25</v>
      </c>
      <c r="E223" s="16" t="s">
        <v>19</v>
      </c>
    </row>
    <row r="224" spans="1:5" ht="45">
      <c r="A224" s="9" t="s">
        <v>16</v>
      </c>
      <c r="B224" s="9" t="s">
        <v>26</v>
      </c>
      <c r="C224" s="9" t="s">
        <v>175</v>
      </c>
      <c r="D224" s="9" t="s">
        <v>176</v>
      </c>
      <c r="E224" s="19"/>
    </row>
  </sheetData>
  <hyperlinks>
    <hyperlink ref="C20" r:id="rId1"/>
    <hyperlink ref="C21" r:id="rId2"/>
  </hyperlinks>
  <pageMargins left="0.511811024" right="0.511811024" top="0.78740157499999996" bottom="0.78740157499999996" header="0.31496062000000002" footer="0.31496062000000002"/>
  <pageSetup paperSize="9" orientation="portrait" verticalDpi="0" r:id="rId3"/>
  <drawing r:id="rId4"/>
</worksheet>
</file>

<file path=xl/worksheets/sheet4.xml><?xml version="1.0" encoding="utf-8"?>
<worksheet xmlns="http://schemas.openxmlformats.org/spreadsheetml/2006/main" xmlns:r="http://schemas.openxmlformats.org/officeDocument/2006/relationships">
  <sheetPr codeName="Plan4"/>
  <dimension ref="A6"/>
  <sheetViews>
    <sheetView workbookViewId="0">
      <selection sqref="A1:A12"/>
    </sheetView>
  </sheetViews>
  <sheetFormatPr defaultRowHeight="15"/>
  <sheetData>
    <row r="6" spans="1:1">
      <c r="A6" s="17"/>
    </row>
  </sheetData>
  <pageMargins left="0.511811024" right="0.511811024" top="0.78740157499999996" bottom="0.78740157499999996" header="0.31496062000000002" footer="0.31496062000000002"/>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cenários</vt:lpstr>
      <vt:lpstr>Versão</vt:lpstr>
      <vt:lpstr>Regras</vt:lpstr>
      <vt:lpstr>Modelo de dados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2006-09-25T12:47:36Z</dcterms:created>
  <dcterms:modified xsi:type="dcterms:W3CDTF">2014-07-15T14:06:33Z</dcterms:modified>
</cp:coreProperties>
</file>